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C4C77033-D399-41F9-8306-8EA2625ADB3B}" xr6:coauthVersionLast="47" xr6:coauthVersionMax="47" xr10:uidLastSave="{00000000-0000-0000-0000-000000000000}"/>
  <bookViews>
    <workbookView xWindow="-120" yWindow="-120" windowWidth="29040" windowHeight="15840" tabRatio="762" firstSheet="6" activeTab="10" xr2:uid="{00000000-000D-0000-FFFF-FFFF00000000}"/>
  </bookViews>
  <sheets>
    <sheet name="Linkสูตรออร์เดอร์  (2)" sheetId="4462" r:id="rId1"/>
    <sheet name="4(Order+FC)" sheetId="4196" r:id="rId2"/>
    <sheet name="9(Order)" sheetId="4189" r:id="rId3"/>
    <sheet name="7(Order) แยกลูกค้า" sheetId="4314" r:id="rId4"/>
    <sheet name="7(Fc) แยกลูกค้า" sheetId="4042" r:id="rId5"/>
    <sheet name="8(Order+Fc) แยกลูกค้า" sheetId="4213" r:id="rId6"/>
    <sheet name="8(Order)" sheetId="4223" r:id="rId7"/>
    <sheet name="6(Order) แยกลูกค้า" sheetId="4123" r:id="rId8"/>
    <sheet name="6(Fc) แยกลูกค้" sheetId="4224" r:id="rId9"/>
    <sheet name="ค้างทอ2-8-68" sheetId="4498" r:id="rId10"/>
    <sheet name="9-8-68" sheetId="4519" r:id="rId11"/>
    <sheet name="8-8-68" sheetId="4518" r:id="rId12"/>
    <sheet name="7-8-68" sheetId="4517" r:id="rId13"/>
    <sheet name="6-8-68" sheetId="4515" r:id="rId14"/>
    <sheet name="5-8-68" sheetId="4514" r:id="rId15"/>
    <sheet name="4-8-68" sheetId="4513" r:id="rId16"/>
    <sheet name="2-8-68" sheetId="4512" r:id="rId17"/>
    <sheet name="1-8-68" sheetId="4511" r:id="rId18"/>
    <sheet name="31-7-68" sheetId="4510" r:id="rId19"/>
    <sheet name="30-7-68" sheetId="4509" r:id="rId20"/>
  </sheets>
  <externalReferences>
    <externalReference r:id="rId21"/>
    <externalReference r:id="rId22"/>
    <externalReference r:id="rId23"/>
  </externalReferences>
  <definedNames>
    <definedName name="_xlnm._FilterDatabase" localSheetId="17" hidden="1">'1-8-68'!$A$5:$BD$197</definedName>
    <definedName name="_xlnm._FilterDatabase" localSheetId="16" hidden="1">'2-8-68'!$A$5:$BD$191</definedName>
    <definedName name="_xlnm._FilterDatabase" localSheetId="19" hidden="1">'30-7-68'!$A$5:$BD$172</definedName>
    <definedName name="_xlnm._FilterDatabase" localSheetId="18" hidden="1">'31-7-68'!$A$5:$BD$179</definedName>
    <definedName name="_xlnm._FilterDatabase" localSheetId="15" hidden="1">'4-8-68'!$A$5:$BD$187</definedName>
    <definedName name="_xlnm._FilterDatabase" localSheetId="14" hidden="1">'5-8-68'!$A$5:$BD$185</definedName>
    <definedName name="_xlnm._FilterDatabase" localSheetId="13" hidden="1">'6-8-68'!$A$5:$BD$196</definedName>
    <definedName name="_xlnm._FilterDatabase" localSheetId="12" hidden="1">'7-8-68'!$A$5:$BD$198</definedName>
    <definedName name="_xlnm._FilterDatabase" localSheetId="11" hidden="1">'8-8-68'!$A$5:$BD$202</definedName>
    <definedName name="_xlnm._FilterDatabase" localSheetId="10" hidden="1">'9-8-68'!$A$5:$BD$197</definedName>
    <definedName name="_xlnm._FilterDatabase" localSheetId="0" hidden="1">'Linkสูตรออร์เดอร์  (2)'!$A$5:$BD$5</definedName>
    <definedName name="_xlnm.Print_Area" localSheetId="8">'6(Fc) แยกลูกค้'!$A$1:$H$39</definedName>
    <definedName name="_xlnm.Print_Area" localSheetId="7">'6(Order) แยกลูกค้า'!$A$4:$G$60</definedName>
    <definedName name="_xlnm.Print_Area" localSheetId="4">'7(Fc) แยกลูกค้า'!$A$1:$H$39</definedName>
    <definedName name="_xlnm.Print_Area" localSheetId="3">'7(Order) แยกลูกค้า'!$A$4:$G$60</definedName>
    <definedName name="_xlnm.Print_Area" localSheetId="6">'8(Order)'!$A$1:$G$23</definedName>
    <definedName name="_xlnm.Print_Area" localSheetId="5">'8(Order+Fc) แยกลูกค้า'!$A$4:$I$80</definedName>
    <definedName name="_xlnm.Print_Area" localSheetId="2">'9(Order)'!$A$6:$G$43</definedName>
    <definedName name="Z_A35135A6_BB02_445F_B09B_908EF37AECE2_.wvu.Cols" localSheetId="17" hidden="1">'1-8-68'!$A:$A,'1-8-68'!$AG:$AG</definedName>
    <definedName name="Z_A35135A6_BB02_445F_B09B_908EF37AECE2_.wvu.Cols" localSheetId="16" hidden="1">'2-8-68'!$A:$A,'2-8-68'!$AG:$AG</definedName>
    <definedName name="Z_A35135A6_BB02_445F_B09B_908EF37AECE2_.wvu.Cols" localSheetId="19" hidden="1">'30-7-68'!$A:$A,'30-7-68'!$AG:$AG</definedName>
    <definedName name="Z_A35135A6_BB02_445F_B09B_908EF37AECE2_.wvu.Cols" localSheetId="18" hidden="1">'31-7-68'!$A:$A,'31-7-68'!$AG:$AG</definedName>
    <definedName name="Z_A35135A6_BB02_445F_B09B_908EF37AECE2_.wvu.Cols" localSheetId="15" hidden="1">'4-8-68'!$A:$A,'4-8-68'!$AG:$AG</definedName>
    <definedName name="Z_A35135A6_BB02_445F_B09B_908EF37AECE2_.wvu.Cols" localSheetId="14" hidden="1">'5-8-68'!$A:$A,'5-8-68'!$AG:$AG</definedName>
    <definedName name="Z_A35135A6_BB02_445F_B09B_908EF37AECE2_.wvu.Cols" localSheetId="13" hidden="1">'6-8-68'!$A:$A,'6-8-68'!$AG:$AG</definedName>
    <definedName name="Z_A35135A6_BB02_445F_B09B_908EF37AECE2_.wvu.Cols" localSheetId="12" hidden="1">'7-8-68'!$A:$A,'7-8-68'!$AG:$AG</definedName>
    <definedName name="Z_A35135A6_BB02_445F_B09B_908EF37AECE2_.wvu.Cols" localSheetId="11" hidden="1">'8-8-68'!$A:$A,'8-8-68'!$AG:$AG</definedName>
    <definedName name="Z_A35135A6_BB02_445F_B09B_908EF37AECE2_.wvu.Cols" localSheetId="10" hidden="1">'9-8-68'!$A:$A,'9-8-68'!$AG:$AG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7" hidden="1">'1-8-68'!$B$5:$AC$197</definedName>
    <definedName name="Z_A35135A6_BB02_445F_B09B_908EF37AECE2_.wvu.FilterData" localSheetId="16" hidden="1">'2-8-68'!$B$5:$AC$191</definedName>
    <definedName name="Z_A35135A6_BB02_445F_B09B_908EF37AECE2_.wvu.FilterData" localSheetId="19" hidden="1">'30-7-68'!$B$5:$AC$172</definedName>
    <definedName name="Z_A35135A6_BB02_445F_B09B_908EF37AECE2_.wvu.FilterData" localSheetId="18" hidden="1">'31-7-68'!$B$5:$AC$179</definedName>
    <definedName name="Z_A35135A6_BB02_445F_B09B_908EF37AECE2_.wvu.FilterData" localSheetId="15" hidden="1">'4-8-68'!$B$5:$AC$187</definedName>
    <definedName name="Z_A35135A6_BB02_445F_B09B_908EF37AECE2_.wvu.FilterData" localSheetId="14" hidden="1">'5-8-68'!$B$5:$AC$185</definedName>
    <definedName name="Z_A35135A6_BB02_445F_B09B_908EF37AECE2_.wvu.FilterData" localSheetId="13" hidden="1">'6-8-68'!$B$5:$AC$196</definedName>
    <definedName name="Z_A35135A6_BB02_445F_B09B_908EF37AECE2_.wvu.FilterData" localSheetId="12" hidden="1">'7-8-68'!$B$5:$AC$198</definedName>
    <definedName name="Z_A35135A6_BB02_445F_B09B_908EF37AECE2_.wvu.FilterData" localSheetId="11" hidden="1">'8-8-68'!$B$5:$AC$202</definedName>
    <definedName name="Z_A35135A6_BB02_445F_B09B_908EF37AECE2_.wvu.FilterData" localSheetId="10" hidden="1">'9-8-68'!$B$5:$AC$197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7" hidden="1">'1-8-68'!$2:$2</definedName>
    <definedName name="Z_A35135A6_BB02_445F_B09B_908EF37AECE2_.wvu.Rows" localSheetId="16" hidden="1">'2-8-68'!$2:$2</definedName>
    <definedName name="Z_A35135A6_BB02_445F_B09B_908EF37AECE2_.wvu.Rows" localSheetId="19" hidden="1">'30-7-68'!$2:$2</definedName>
    <definedName name="Z_A35135A6_BB02_445F_B09B_908EF37AECE2_.wvu.Rows" localSheetId="18" hidden="1">'31-7-68'!$2:$2</definedName>
    <definedName name="Z_A35135A6_BB02_445F_B09B_908EF37AECE2_.wvu.Rows" localSheetId="15" hidden="1">'4-8-68'!$2:$2</definedName>
    <definedName name="Z_A35135A6_BB02_445F_B09B_908EF37AECE2_.wvu.Rows" localSheetId="14" hidden="1">'5-8-68'!$2:$2</definedName>
    <definedName name="Z_A35135A6_BB02_445F_B09B_908EF37AECE2_.wvu.Rows" localSheetId="13" hidden="1">'6-8-68'!$2:$2</definedName>
    <definedName name="Z_A35135A6_BB02_445F_B09B_908EF37AECE2_.wvu.Rows" localSheetId="12" hidden="1">'7-8-68'!$2:$2</definedName>
    <definedName name="Z_A35135A6_BB02_445F_B09B_908EF37AECE2_.wvu.Rows" localSheetId="11" hidden="1">'8-8-68'!$2:$2</definedName>
    <definedName name="Z_A35135A6_BB02_445F_B09B_908EF37AECE2_.wvu.Rows" localSheetId="10" hidden="1">'9-8-68'!$2:$2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2" r:id="rId24"/>
    <pivotCache cacheId="3" r:id="rId25"/>
    <pivotCache cacheId="4" r:id="rId26"/>
    <pivotCache cacheId="5" r:id="rId27"/>
    <pivotCache cacheId="6" r:id="rId2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M57" i="4213"/>
  <c r="M56" i="4213"/>
  <c r="M53" i="4213"/>
  <c r="C70" i="4213" l="1"/>
  <c r="S16" i="4498" l="1"/>
  <c r="R16" i="4498"/>
  <c r="Q16" i="4498"/>
  <c r="P16" i="4498"/>
  <c r="O16" i="4498"/>
  <c r="N16" i="4498"/>
  <c r="M16" i="4498"/>
  <c r="L16" i="4498"/>
  <c r="K16" i="4498"/>
  <c r="J16" i="4498"/>
  <c r="I16" i="4498"/>
  <c r="H16" i="4498"/>
  <c r="G16" i="4498"/>
  <c r="F16" i="4498"/>
  <c r="E16" i="4498"/>
  <c r="D16" i="4498"/>
  <c r="C16" i="4498"/>
  <c r="B16" i="4498"/>
  <c r="T15" i="4498"/>
  <c r="T14" i="4498"/>
  <c r="T13" i="4498"/>
  <c r="T12" i="4498"/>
  <c r="T11" i="4498"/>
  <c r="T10" i="4498"/>
  <c r="T9" i="4498"/>
  <c r="T8" i="4498"/>
  <c r="T7" i="4498"/>
  <c r="T6" i="4498"/>
  <c r="T5" i="4498"/>
  <c r="T16" i="4498" s="1"/>
  <c r="L11" i="4223" l="1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H43" i="4224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<sst xmlns="http://schemas.openxmlformats.org/spreadsheetml/2006/main" count="27917" uniqueCount="567">
  <si>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</si>
  <si>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</si>
  <si>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</si>
  <si>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</si>
  <si>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</si>
  <si>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</si>
  <si>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</si>
  <si>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</si>
  <si>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</si>
  <si>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</si>
  <si>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</si>
  <si>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</si>
  <si>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</si>
  <si>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</si>
  <si>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</si>
  <si>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</si>
  <si>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</si>
  <si>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</si>
  <si>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</si>
  <si>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</si>
  <si>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</si>
  <si>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</si>
  <si>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</si>
  <si>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</si>
  <si>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</si>
  <si>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</si>
  <si>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</si>
  <si>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</si>
  <si>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</si>
  <si>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</si>
  <si>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</si>
  <si>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</si>
  <si>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</si>
  <si>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</si>
  <si>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</si>
  <si>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</si>
  <si>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</si>
  <si>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</si>
  <si>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</si>
  <si>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</si>
  <si>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</si>
  <si>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</si>
  <si>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</si>
  <si>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</si>
  <si>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</si>
  <si>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</si>
  <si>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</si>
  <si>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</si>
  <si>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</si>
  <si>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</si>
  <si>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</si>
  <si>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</si>
  <si>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</si>
  <si>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</si>
  <si>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</si>
  <si>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</si>
  <si>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</si>
  <si>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</si>
  <si>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</si>
  <si>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</si>
  <si>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</si>
  <si>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</si>
  <si>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</si>
  <si>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</si>
  <si>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</si>
  <si>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</si>
  <si>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</si>
  <si>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</si>
  <si>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</si>
  <si>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</si>
  <si>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</si>
  <si>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</si>
  <si>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</si>
  <si>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</si>
  <si>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</si>
  <si>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</si>
  <si>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</si>
  <si>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</si>
  <si>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</si>
  <si>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</si>
  <si>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</si>
  <si>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</si>
  <si>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</si>
  <si>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</si>
  <si>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</si>
  <si>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</si>
  <si>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</si>
  <si>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</si>
  <si>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</si>
  <si>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</si>
  <si>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</si>
  <si>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</si>
  <si>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</si>
  <si>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</si>
  <si>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</si>
  <si>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</si>
  <si>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</si>
  <si>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</si>
  <si>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</si>
  <si>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</si>
  <si>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</si>
  <si>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</si>
  <si>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</si>
  <si>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</si>
  <si>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</si>
  <si>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</si>
  <si>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</si>
  <si>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</si>
  <si>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</si>
  <si>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</si>
  <si>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</si>
  <si>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</si>
  <si>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</si>
  <si>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</si>
  <si>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</si>
  <si>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</si>
  <si>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</si>
  <si>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</si>
  <si>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</si>
  <si>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</si>
  <si>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</si>
  <si>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</si>
  <si>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</si>
  <si>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</si>
  <si>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</si>
  <si>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</si>
  <si>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</si>
  <si>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</si>
  <si>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</si>
  <si>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</si>
  <si>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</si>
  <si>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</si>
  <si>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</si>
  <si>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</si>
  <si>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</si>
  <si>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</si>
  <si>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</si>
  <si>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</si>
  <si>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</si>
  <si>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</si>
  <si>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</si>
  <si>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</si>
  <si>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</si>
  <si>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</si>
  <si>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</si>
  <si>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</si>
  <si>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</si>
  <si>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</si>
  <si>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</si>
  <si>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</si>
  <si>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WSWT262575051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</si>
  <si>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</si>
  <si>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</si>
  <si>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</si>
  <si>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</si>
  <si>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</si>
  <si>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</si>
  <si>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</si>
  <si>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</si>
  <si>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</si>
  <si>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</si>
  <si>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</si>
  <si>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</si>
  <si>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</si>
  <si>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</si>
  <si>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</si>
  <si>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</si>
  <si>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</si>
  <si>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</si>
  <si>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</si>
  <si>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</si>
  <si>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</si>
  <si>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</si>
  <si>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</si>
  <si>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</si>
  <si>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</si>
  <si>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</si>
  <si>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</si>
  <si>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</si>
  <si>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</si>
  <si>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</si>
  <si>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</si>
  <si>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</si>
  <si>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</si>
  <si>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</si>
  <si>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</si>
  <si>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</si>
  <si>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</si>
  <si>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</si>
  <si>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</si>
  <si>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</si>
  <si>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</si>
  <si>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</si>
  <si>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</si>
  <si>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</si>
  <si>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</si>
  <si>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</si>
  <si>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ถุงทองแซนวิช</t>
  </si>
  <si>
    <t>500กระสอบแบน พร้อมระบุชื่อบริษัท รายการสินค้า จำนวนแต่ละแพ็ค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</si>
  <si>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</si>
  <si>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</si>
  <si>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</si>
  <si>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</si>
  <si>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</si>
  <si>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</si>
  <si>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</si>
  <si>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</si>
  <si>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</si>
  <si>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</si>
  <si>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MK67-001617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</si>
  <si>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</si>
  <si>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</si>
  <si>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</si>
  <si>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</si>
  <si>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</si>
  <si>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</si>
  <si>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</si>
  <si>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</si>
  <si>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</si>
  <si>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</si>
  <si>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ห้ามขาด-ห้ามเกิน</t>
  </si>
  <si>
    <t>TUNA MEAL MARIN TRUST</t>
  </si>
  <si>
    <t>บจก.ฟาร์เธอร์ส วิง ซัพพลาย</t>
  </si>
  <si>
    <t>vn</t>
  </si>
  <si>
    <t>WSWT2321750</t>
  </si>
  <si>
    <t>WRWT230750/WRWT21750</t>
  </si>
  <si>
    <t>ห้ามขาด-เกินได้5%</t>
  </si>
  <si>
    <t>WSWT1925800SM</t>
  </si>
  <si>
    <t>WRWT190800/WRWT25800</t>
  </si>
  <si>
    <t>พันธุ์ข้าว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</si>
  <si>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</si>
  <si>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</si>
  <si>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</si>
  <si>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</si>
  <si>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</si>
  <si>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</si>
  <si>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</si>
  <si>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</si>
  <si>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เฟิร์สช้อย 912</t>
  </si>
  <si>
    <t>เพอเฟคค์ 916</t>
  </si>
  <si>
    <t>เฟิร์สคลาส 902</t>
  </si>
  <si>
    <t>MK68-000093</t>
  </si>
  <si>
    <t>SPM 212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</si>
  <si>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</si>
  <si>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</si>
  <si>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</si>
  <si>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</si>
  <si>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</si>
  <si>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WSWT2321112512551VN</t>
  </si>
  <si>
    <t>สั่งเวียดนามสำเร็จรูปทั้งหมด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</si>
  <si>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</si>
  <si>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</si>
  <si>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</si>
  <si>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</si>
  <si>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</si>
  <si>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</si>
  <si>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</si>
  <si>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</si>
  <si>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</si>
  <si>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</si>
  <si>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MK68-000378</t>
  </si>
  <si>
    <t>วี-ฟีด วี 07</t>
  </si>
  <si>
    <t>MK68-000452</t>
  </si>
  <si>
    <t>WSWT2321112512551 ผลรวม</t>
  </si>
  <si>
    <t xml:space="preserve">SW 441 </t>
  </si>
  <si>
    <t>มีลบสี</t>
  </si>
  <si>
    <t>ยอดส่ง   1/4/68  - 12/4/68</t>
  </si>
  <si>
    <t>จับจีบ3.5"</t>
  </si>
  <si>
    <t>WSWT1925800SM ผลรวม</t>
  </si>
  <si>
    <t>WSWT2025650 ผลรวม</t>
  </si>
  <si>
    <t>WSWT2125650 ผลรวม</t>
  </si>
  <si>
    <t>WSWT1825800 ผลรวม</t>
  </si>
  <si>
    <t>ดอกไม้แดง</t>
  </si>
  <si>
    <t>ลพบุรี3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</si>
  <si>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</si>
  <si>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</si>
  <si>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</si>
  <si>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</si>
  <si>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</si>
  <si>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</si>
  <si>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</si>
  <si>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</si>
  <si>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MK68-000672</t>
  </si>
  <si>
    <t>MK68-000673</t>
  </si>
  <si>
    <t>MK68-000674</t>
  </si>
  <si>
    <t>MK68-000675</t>
  </si>
  <si>
    <t>MK68-000676</t>
  </si>
  <si>
    <t>WSWT1425800</t>
  </si>
  <si>
    <t>WRWT140800/WRWT25800</t>
  </si>
  <si>
    <t>บจก.เอ.เจ.ฟาร์ม่าแล็บ</t>
  </si>
  <si>
    <t>เบส-มิน</t>
  </si>
  <si>
    <t>ฟีล กู๊ด พี07</t>
  </si>
  <si>
    <t>ฟีล กู๊ด 802</t>
  </si>
  <si>
    <t>MK68-000693</t>
  </si>
  <si>
    <t>MK68-000694</t>
  </si>
  <si>
    <t>WSWTSCL052325650 ผลรวม</t>
  </si>
  <si>
    <t>MK68-000742</t>
  </si>
  <si>
    <t>เคเอ็ม</t>
  </si>
  <si>
    <t>แต้มแดง</t>
  </si>
  <si>
    <t>บะหมี่เตี๊ยว</t>
  </si>
  <si>
    <t>บจก.วีซีเอฟ</t>
  </si>
  <si>
    <t>เพอเฟคค์ 664</t>
  </si>
  <si>
    <t>เพอเฟคค์ 664HP</t>
  </si>
  <si>
    <t>MK68-000796</t>
  </si>
  <si>
    <t>MK68-000801</t>
  </si>
  <si>
    <t>บจก.ซันฟีด</t>
  </si>
  <si>
    <t>WSWT2025850</t>
  </si>
  <si>
    <t>WRWT25850/WRWT25800</t>
  </si>
  <si>
    <t>WRWT200850/WRWT25800</t>
  </si>
  <si>
    <t>ฟีล กู๊ด พี6</t>
  </si>
  <si>
    <t>MK68-000804</t>
  </si>
  <si>
    <t>MK68-000820</t>
  </si>
  <si>
    <t>BS</t>
  </si>
  <si>
    <t>MK68-000810</t>
  </si>
  <si>
    <t>พีมินเนอร์</t>
  </si>
  <si>
    <t>พี-มินเนอร์ นิวพลัส</t>
  </si>
  <si>
    <t>บจก.ซีแมน</t>
  </si>
  <si>
    <t>บจก.เอเชี่ยนเคมิคัล</t>
  </si>
  <si>
    <t>บจก.เอ็นบี</t>
  </si>
  <si>
    <t>WSWT1625800SM ผลรวม</t>
  </si>
  <si>
    <t>WSWT2025850 ผลรวม</t>
  </si>
  <si>
    <t>WSWT19251000SM ผลรวม</t>
  </si>
  <si>
    <t>WB ฟาร์ม F914M 30kg.NM</t>
  </si>
  <si>
    <t>หนองบุญมาก</t>
  </si>
  <si>
    <t>WSWT2125800</t>
  </si>
  <si>
    <t>บจก.บลูฟาโล่</t>
  </si>
  <si>
    <t>ป้ายชื่อแถว</t>
  </si>
  <si>
    <t>ปลาโลมาเทา</t>
  </si>
  <si>
    <t>ถุงเงิน</t>
  </si>
  <si>
    <t>ปลาโลมาแดง</t>
  </si>
  <si>
    <t>ดอกไม้เขียว</t>
  </si>
  <si>
    <t>หีบเพลงฟ้า</t>
  </si>
  <si>
    <t>MK68-000868</t>
  </si>
  <si>
    <t>W30</t>
  </si>
  <si>
    <t>SPM 912</t>
  </si>
  <si>
    <t>MK68-000874</t>
  </si>
  <si>
    <t>MK68-000877</t>
  </si>
  <si>
    <t>ยู-ฟีด รวมหมู</t>
  </si>
  <si>
    <t>MK68-000880</t>
  </si>
  <si>
    <t>SPM195 GOAL</t>
  </si>
  <si>
    <t>MK68-000879</t>
  </si>
  <si>
    <t>VC 100</t>
  </si>
  <si>
    <t>VC 193</t>
  </si>
  <si>
    <t>ขาวแถบใส2</t>
  </si>
  <si>
    <t>WSWTFCL022325650</t>
  </si>
  <si>
    <t>รอส่ง รอลูกค้ามารับเอง</t>
  </si>
  <si>
    <t>MK68-000890</t>
  </si>
  <si>
    <t>ถุงเขียว</t>
  </si>
  <si>
    <t>PDR250226</t>
  </si>
  <si>
    <t>HARD FLOUR</t>
  </si>
  <si>
    <t>MK68-000891</t>
  </si>
  <si>
    <t>PDR250227</t>
  </si>
  <si>
    <t>PDR250228</t>
  </si>
  <si>
    <t>PDR250229</t>
  </si>
  <si>
    <t>ดอกไม้เหลือง</t>
  </si>
  <si>
    <t>FW-Y</t>
  </si>
  <si>
    <t>8S</t>
  </si>
  <si>
    <t>หีบเพลงแดง</t>
  </si>
  <si>
    <t>PDR250230</t>
  </si>
  <si>
    <t>ดอกไม้ม่วง</t>
  </si>
  <si>
    <t>PDR250231</t>
  </si>
  <si>
    <t>แต้มฟ้า</t>
  </si>
  <si>
    <t>หีบเพลงเหลือง</t>
  </si>
  <si>
    <t>WHOLE WHEAT</t>
  </si>
  <si>
    <t>PDR250232</t>
  </si>
  <si>
    <t>NHR-1</t>
  </si>
  <si>
    <t>PDR250233</t>
  </si>
  <si>
    <t>บลูทีมเหลือง</t>
  </si>
  <si>
    <t>MK68-000892</t>
  </si>
  <si>
    <t>มาซู ฟีดซี042</t>
  </si>
  <si>
    <t>MK68-000893</t>
  </si>
  <si>
    <t>มาซู ฟีดจี041</t>
  </si>
  <si>
    <t>MK68-000888</t>
  </si>
  <si>
    <t>โรงสีข้าวธัญญาวัฒน์</t>
  </si>
  <si>
    <t>WSWT1725800</t>
  </si>
  <si>
    <t>MK68-000898</t>
  </si>
  <si>
    <t>A.C.C.ภาษาอังกฤษ 8-118</t>
  </si>
  <si>
    <t>เพอเฟคค์911</t>
  </si>
  <si>
    <t>เพอเฟคค์912</t>
  </si>
  <si>
    <t>สุบรรณ 333</t>
  </si>
  <si>
    <t>MK68-000901</t>
  </si>
  <si>
    <t>MK68-000902</t>
  </si>
  <si>
    <t>MK68-000906</t>
  </si>
  <si>
    <t>MK68-000904</t>
  </si>
  <si>
    <t>MK68-000905</t>
  </si>
  <si>
    <t>300แบน</t>
  </si>
  <si>
    <t>PDR250239</t>
  </si>
  <si>
    <t>คุณสมบัติ นิมวชิรวัฒนา</t>
  </si>
  <si>
    <t>WSWT2021750</t>
  </si>
  <si>
    <t>1/8 8/8 15/8 22/8</t>
  </si>
  <si>
    <t>1/8 4/8 9/8 15/8 22/8</t>
  </si>
  <si>
    <t>MK68-000913</t>
  </si>
  <si>
    <t>MK68-000909</t>
  </si>
  <si>
    <t>PDR250243</t>
  </si>
  <si>
    <t>MK68-000911</t>
  </si>
  <si>
    <t>PDR250235</t>
  </si>
  <si>
    <t>MK68-000910</t>
  </si>
  <si>
    <t>PDR250236</t>
  </si>
  <si>
    <t>PDR250237</t>
  </si>
  <si>
    <t>PDR250238</t>
  </si>
  <si>
    <t>KFM</t>
  </si>
  <si>
    <t>PDR250240</t>
  </si>
  <si>
    <t>PDR250241</t>
  </si>
  <si>
    <t>MK68-000920</t>
  </si>
  <si>
    <t>หจก.ปึงเป้งน้ำ</t>
  </si>
  <si>
    <t>เกลือตรามือ 10กก.</t>
  </si>
  <si>
    <t>MK68-000917</t>
  </si>
  <si>
    <t>บจก.ซิเบลโก้(บางเลน)</t>
  </si>
  <si>
    <t>PORTARYTE B15</t>
  </si>
  <si>
    <t>รอผสม  1200</t>
  </si>
  <si>
    <t>MK68-000918</t>
  </si>
  <si>
    <t>บจก.เอ็นบี ดิสทริบิวชั่น</t>
  </si>
  <si>
    <t>NB FISH 103L</t>
  </si>
  <si>
    <t>NB FISH 202</t>
  </si>
  <si>
    <t>MK68-000919</t>
  </si>
  <si>
    <t>นิค 103B</t>
  </si>
  <si>
    <t>FELDSPAR N15</t>
  </si>
  <si>
    <t>WB เบทาโกร 124 30kg NM</t>
  </si>
  <si>
    <t>WB บาลานส์ 924 30kg NM</t>
  </si>
  <si>
    <t>WB เบทาโกร 323 30kg NM</t>
  </si>
  <si>
    <t>WB เบทาโกร 405 30kg NM</t>
  </si>
  <si>
    <t>WB เบทาโกร 326 30kg NM</t>
  </si>
  <si>
    <t>MK68-000922</t>
  </si>
  <si>
    <t>MK68-000921</t>
  </si>
  <si>
    <t>MK68-000923</t>
  </si>
  <si>
    <t>ลบสี</t>
  </si>
  <si>
    <t>WSWT1725800 ผลรวม</t>
  </si>
  <si>
    <t>WSWT2021750 ผลรวม</t>
  </si>
  <si>
    <t>WSWT2125800 ผลรวม</t>
  </si>
  <si>
    <t>WSWT262575051 ผลรวม</t>
  </si>
  <si>
    <t>MK68-000928</t>
  </si>
  <si>
    <t>MK68-000924</t>
  </si>
  <si>
    <t>MK68-000925</t>
  </si>
  <si>
    <t>MK68-000926</t>
  </si>
  <si>
    <t>MK68-000927</t>
  </si>
  <si>
    <t xml:space="preserve">ลบสี   </t>
  </si>
  <si>
    <t>ของเสียจำนวนมาก</t>
  </si>
  <si>
    <t>MK68-000932</t>
  </si>
  <si>
    <t>กัสโซ่ฟีด 202</t>
  </si>
  <si>
    <t>กัสโซ่ฟีด 101-102</t>
  </si>
  <si>
    <t>MK68-000930</t>
  </si>
  <si>
    <t>เมอรี่ 882S</t>
  </si>
  <si>
    <t>JET 180</t>
  </si>
  <si>
    <t>MK68-000933</t>
  </si>
  <si>
    <t>บจก.มารีน ลีดเดอร์</t>
  </si>
  <si>
    <t>บาลานส์ 957</t>
  </si>
  <si>
    <t xml:space="preserve">เบทาโกร 323 </t>
  </si>
  <si>
    <t>รอส่ง รอลูกค้าโอนเงิน</t>
  </si>
  <si>
    <t>แดนโกรว30(ส้ม)</t>
  </si>
  <si>
    <t>ผ้าเวียดนาม</t>
  </si>
  <si>
    <t>แดนโกรว50(เหลือง)</t>
  </si>
  <si>
    <t>วีโว่ 100</t>
  </si>
  <si>
    <t>แดนโกรวบรีดเดอร์ 60</t>
  </si>
  <si>
    <t>แดนโกรวบรีดเดอร์ 80</t>
  </si>
  <si>
    <t>MK68-000944</t>
  </si>
  <si>
    <t>PDR250250</t>
  </si>
  <si>
    <t>โบว์น้ำเงิน</t>
  </si>
  <si>
    <t>MK68-000945</t>
  </si>
  <si>
    <t>ชามแดง</t>
  </si>
  <si>
    <t>PDR250251</t>
  </si>
  <si>
    <t>KFM-HF</t>
  </si>
  <si>
    <t>PDR250252</t>
  </si>
  <si>
    <t>PDR250253</t>
  </si>
  <si>
    <t>MK68-000948</t>
  </si>
  <si>
    <t>SPM 202</t>
  </si>
  <si>
    <t>MK68-000947</t>
  </si>
  <si>
    <t>SPM 914</t>
  </si>
  <si>
    <t>MK68-000946</t>
  </si>
  <si>
    <t>MK68-000943</t>
  </si>
  <si>
    <t>รอPO</t>
  </si>
  <si>
    <t>MK68-000951</t>
  </si>
  <si>
    <t>MK68-000953</t>
  </si>
  <si>
    <t>MK68-000954</t>
  </si>
  <si>
    <t>MK68-000952</t>
  </si>
  <si>
    <t>MK68-000950</t>
  </si>
  <si>
    <t>SPM4131</t>
  </si>
  <si>
    <t>MK68-000949</t>
  </si>
  <si>
    <t>SPM4132</t>
  </si>
  <si>
    <t>14/8 เย็น  รอสวม 11600</t>
  </si>
  <si>
    <t>18/8 เย็น</t>
  </si>
  <si>
    <t>MK68-000703</t>
  </si>
  <si>
    <t>มาซูฟีดบี 0434</t>
  </si>
  <si>
    <t>คุณสมยศ กิตตินราภรณ์</t>
  </si>
  <si>
    <t>กุ้งปลา</t>
  </si>
  <si>
    <t>A.C.C.ภาษาอังกฤษ</t>
  </si>
  <si>
    <t>เพอเฟคค์ 104Sโกลด์</t>
  </si>
  <si>
    <t>JET 405โปรตีน16%</t>
  </si>
  <si>
    <t>JET 405โปรตีน18%</t>
  </si>
  <si>
    <t>R FEED 405A</t>
  </si>
  <si>
    <t>SPEED PLUS 999 ENG</t>
  </si>
  <si>
    <t>เพอเฟคค์ 912</t>
  </si>
  <si>
    <t>ศรีนคร</t>
  </si>
  <si>
    <t>ศรีนครพันธุ์ข้าว</t>
  </si>
  <si>
    <t>MK68-000958</t>
  </si>
  <si>
    <t>MK68-000959</t>
  </si>
  <si>
    <t>MK68-000957</t>
  </si>
  <si>
    <t>MK68-000956</t>
  </si>
  <si>
    <t>MK68-000960</t>
  </si>
  <si>
    <t>U-FEED U4(เอส)</t>
  </si>
  <si>
    <t>ห้ามเกิน-ขาดได้5%</t>
  </si>
  <si>
    <t>MK68-000961</t>
  </si>
  <si>
    <t>U-FEED U2(เอส)</t>
  </si>
  <si>
    <t>MK68-000963</t>
  </si>
  <si>
    <t>ยู-ฟีด ดี3</t>
  </si>
  <si>
    <t>MK68-000962</t>
  </si>
  <si>
    <t>SPM190 GOAL</t>
  </si>
  <si>
    <t>MK68-000970</t>
  </si>
  <si>
    <t>LMC 20KG</t>
  </si>
  <si>
    <t>20/8เย็น</t>
  </si>
  <si>
    <t>รอโอนเงิน</t>
  </si>
  <si>
    <t>MK68-000968</t>
  </si>
  <si>
    <t>ฟีล กู๊ด 892</t>
  </si>
  <si>
    <t>BLANK FORM</t>
  </si>
  <si>
    <t>FELDSPAR K200BL</t>
  </si>
  <si>
    <t>MK68-000964</t>
  </si>
  <si>
    <t>กลุ่มผู้ผลิตเมล็ดพันธุ์ข้าวศรีนคร</t>
  </si>
  <si>
    <t>บจก.ทีพีเค แอ็ดวานซ์ สตาร์ซ</t>
  </si>
  <si>
    <t>MASTER CHEF</t>
  </si>
  <si>
    <t xml:space="preserve">300กระสอบแบน  </t>
  </si>
  <si>
    <t>13/8เย็น</t>
  </si>
  <si>
    <t>ลบสีจำนวนมาก รอผสม 1000</t>
  </si>
  <si>
    <t>สลับกับหนองบัว</t>
  </si>
  <si>
    <t>MK68-000973</t>
  </si>
  <si>
    <t>บจก.เอ็มทีเอส</t>
  </si>
  <si>
    <t>มังกรเหลือง MTS</t>
  </si>
  <si>
    <t>มังกรส้ม MTS</t>
  </si>
  <si>
    <t>MK68-000974</t>
  </si>
  <si>
    <t>นกทอง</t>
  </si>
  <si>
    <t>แช้มป์เปี้ยนเหลือง</t>
  </si>
  <si>
    <t>MK68-000967</t>
  </si>
  <si>
    <t>แป้งหมักไก่แดงMTS(ถุงในเจาะรู)</t>
  </si>
  <si>
    <t>WSWT2025700</t>
  </si>
  <si>
    <t>U-GOAT14</t>
  </si>
  <si>
    <t>MK68-000966</t>
  </si>
  <si>
    <t>นีโอ พี06</t>
  </si>
  <si>
    <t>วี-ฟีด วี18</t>
  </si>
  <si>
    <t>MK68-000965</t>
  </si>
  <si>
    <t>กัสโซ่ฟีด101-102</t>
  </si>
  <si>
    <t>MK68-000971</t>
  </si>
  <si>
    <t>FELDSPAR SP SPAR A</t>
  </si>
  <si>
    <t>MK68-000972</t>
  </si>
  <si>
    <t>SILICA</t>
  </si>
  <si>
    <t>FELDSPAR N325-GBL</t>
  </si>
  <si>
    <t>MK68-000969</t>
  </si>
  <si>
    <t>ใช้2121670SM</t>
  </si>
  <si>
    <t>P13</t>
  </si>
  <si>
    <t>โมโม่ 492</t>
  </si>
  <si>
    <t>WSWT1425800 ผลรวม</t>
  </si>
  <si>
    <t>WSWT1825800SM ผลรวม</t>
  </si>
  <si>
    <t>WSWT2025700 ผลรวม</t>
  </si>
  <si>
    <t>แชมป์เปี้ยนเหลือง</t>
  </si>
  <si>
    <t>MK68-000988</t>
  </si>
  <si>
    <t>ห่ออัดเบลแบน501</t>
  </si>
  <si>
    <t>MK68-000989</t>
  </si>
  <si>
    <t>MK68-000987</t>
  </si>
  <si>
    <t>MK68-000975</t>
  </si>
  <si>
    <t>นีโอ พี2</t>
  </si>
  <si>
    <t>ยูฟีด บี2</t>
  </si>
  <si>
    <t>MK68-000986</t>
  </si>
  <si>
    <t>ฟีล กู๊ด 893</t>
  </si>
  <si>
    <t>โมโม่ 4131</t>
  </si>
  <si>
    <t>โมโม่ 4132</t>
  </si>
  <si>
    <t>MK68-000955</t>
  </si>
  <si>
    <t>MK68-000990</t>
  </si>
  <si>
    <t>SW 441 PLUS</t>
  </si>
  <si>
    <t>ช้างจีนข้าวหอมชั้นดี(น้ำเงิน)(ถุงในเจาะรู)</t>
  </si>
  <si>
    <t>ทีเจที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</si>
</sst>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8" fontId="0" fillId="35" borderId="0" xfId="0" applyNumberFormat="1" applyFill="1"/>
    <xf numFmtId="0" fontId="0" fillId="35" borderId="0" xfId="0" applyFill="1"/>
    <xf numFmtId="0" fontId="27" fillId="0" borderId="1" xfId="0" applyFont="1" applyBorder="1"/>
    <xf numFmtId="0" fontId="27" fillId="0" borderId="0" xfId="0" applyFont="1"/>
    <xf numFmtId="188" fontId="27" fillId="0" borderId="1" xfId="1" applyNumberFormat="1" applyFont="1" applyBorder="1"/>
    <xf numFmtId="187" fontId="3" fillId="0" borderId="12" xfId="0" applyNumberFormat="1" applyFont="1" applyBorder="1" applyAlignment="1">
      <alignment vertical="center" wrapText="1"/>
    </xf>
    <xf numFmtId="0" fontId="2" fillId="35" borderId="1" xfId="0" applyFont="1" applyFill="1" applyBorder="1" applyAlignment="1">
      <alignment horizontal="center" vertical="center"/>
    </xf>
    <xf numFmtId="14" fontId="27" fillId="0" borderId="0" xfId="0" applyNumberFormat="1" applyFont="1"/>
    <xf numFmtId="14" fontId="27" fillId="0" borderId="1" xfId="0" applyNumberFormat="1" applyFont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77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pivotCacheDefinition" Target="pivotCache/pivotCacheDefinition4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 t="str">
            <v>MK68-000933</v>
          </cell>
          <cell r="C16">
            <v>45868</v>
          </cell>
          <cell r="E16" t="str">
            <v>บจก.มารีน ลีดเดอร์</v>
          </cell>
          <cell r="F16" t="str">
            <v>ไม่พิมพ์</v>
          </cell>
          <cell r="G16">
            <v>14</v>
          </cell>
          <cell r="H16">
            <v>22</v>
          </cell>
          <cell r="I16" t="str">
            <v>ขาว</v>
          </cell>
          <cell r="J16" t="str">
            <v>ใส</v>
          </cell>
          <cell r="L16">
            <v>42</v>
          </cell>
          <cell r="M16" t="str">
            <v>±</v>
          </cell>
          <cell r="N16">
            <v>5</v>
          </cell>
          <cell r="R16" t="str">
            <v>ไม่</v>
          </cell>
          <cell r="T16">
            <v>15</v>
          </cell>
          <cell r="U16">
            <v>24</v>
          </cell>
          <cell r="V16">
            <v>40</v>
          </cell>
          <cell r="X16">
            <v>45883</v>
          </cell>
          <cell r="Z16" t="str">
            <v>500กระสอบแบน</v>
          </cell>
          <cell r="AA16">
            <v>8000</v>
          </cell>
          <cell r="AB16">
            <v>71.052244991999984</v>
          </cell>
          <cell r="AC16">
            <v>0</v>
          </cell>
          <cell r="AD16">
            <v>71.052244991999984</v>
          </cell>
          <cell r="AG16" t="str">
            <v>สลับกับหนองบัว</v>
          </cell>
          <cell r="AI16"/>
          <cell r="AJ16">
            <v>0</v>
          </cell>
          <cell r="AL16">
            <v>8000</v>
          </cell>
          <cell r="AM16"/>
          <cell r="AN16">
            <v>0</v>
          </cell>
          <cell r="AO16" t="str">
            <v>WSWT1425800</v>
          </cell>
          <cell r="AQ16">
            <v>5252.72</v>
          </cell>
          <cell r="AR16">
            <v>5252.72</v>
          </cell>
          <cell r="AS16">
            <v>0</v>
          </cell>
          <cell r="AT16">
            <v>5252.72</v>
          </cell>
          <cell r="AU16">
            <v>0</v>
          </cell>
          <cell r="BZ16" t="str">
            <v>WRWT25800/WRWT25800</v>
          </cell>
          <cell r="CA16">
            <v>0</v>
          </cell>
          <cell r="DL16" t="str">
            <v>P9</v>
          </cell>
          <cell r="DM16">
            <v>3</v>
          </cell>
          <cell r="DN16">
            <v>45883</v>
          </cell>
          <cell r="DP16">
            <v>45878</v>
          </cell>
          <cell r="DQ16">
            <v>45879</v>
          </cell>
          <cell r="DR16"/>
          <cell r="DS16"/>
          <cell r="DT16"/>
          <cell r="DU16">
            <v>45880</v>
          </cell>
          <cell r="DW16">
            <v>45881</v>
          </cell>
          <cell r="DX16"/>
          <cell r="DY16"/>
          <cell r="DZ16"/>
          <cell r="EA16"/>
          <cell r="EB16"/>
          <cell r="EC16" t="str">
            <v>งานเคลือบ+ตัด</v>
          </cell>
          <cell r="ED16"/>
          <cell r="EG16"/>
          <cell r="EH16"/>
          <cell r="EI16"/>
        </row>
        <row r="17">
          <cell r="B17" t="str">
            <v>MK68-000920</v>
          </cell>
          <cell r="C17">
            <v>45860</v>
          </cell>
          <cell r="E17" t="str">
            <v>หจก.ปึงเป้งน้ำ</v>
          </cell>
          <cell r="F17" t="str">
            <v>เกลือตรามือ 10กก.</v>
          </cell>
          <cell r="G17">
            <v>14</v>
          </cell>
          <cell r="H17">
            <v>22</v>
          </cell>
          <cell r="I17" t="str">
            <v>ขาว</v>
          </cell>
          <cell r="J17" t="str">
            <v>ใส</v>
          </cell>
          <cell r="L17">
            <v>42</v>
          </cell>
          <cell r="M17" t="str">
            <v>±</v>
          </cell>
          <cell r="N17">
            <v>5</v>
          </cell>
          <cell r="R17" t="str">
            <v>ไม่</v>
          </cell>
          <cell r="T17" t="str">
            <v>ไม่สวมถุงใน</v>
          </cell>
          <cell r="U17"/>
          <cell r="V17"/>
          <cell r="X17">
            <v>45884</v>
          </cell>
          <cell r="Z17" t="str">
            <v>500กระสอบแบน</v>
          </cell>
          <cell r="AA17">
            <v>10000</v>
          </cell>
          <cell r="AB17">
            <v>0</v>
          </cell>
          <cell r="AC17">
            <v>0</v>
          </cell>
          <cell r="AD17">
            <v>0</v>
          </cell>
          <cell r="AG17"/>
          <cell r="AI17"/>
          <cell r="AJ17">
            <v>0</v>
          </cell>
          <cell r="AL17">
            <v>10000</v>
          </cell>
          <cell r="AM17">
            <v>10710</v>
          </cell>
          <cell r="AN17">
            <v>0</v>
          </cell>
          <cell r="AO17" t="str">
            <v>WSWT1425800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BZ17" t="str">
            <v>WRWT25800/WRWT25800</v>
          </cell>
          <cell r="CA17">
            <v>0</v>
          </cell>
          <cell r="DL17" t="str">
            <v>P6</v>
          </cell>
          <cell r="DM17">
            <v>4</v>
          </cell>
          <cell r="DN17">
            <v>45884</v>
          </cell>
          <cell r="DP17">
            <v>45879</v>
          </cell>
          <cell r="DQ17">
            <v>45880</v>
          </cell>
          <cell r="DR17">
            <v>45873</v>
          </cell>
          <cell r="DS17">
            <v>45881</v>
          </cell>
          <cell r="DT17">
            <v>45882</v>
          </cell>
          <cell r="DU17">
            <v>45883</v>
          </cell>
          <cell r="DW17"/>
          <cell r="DX17"/>
          <cell r="DY17"/>
          <cell r="DZ17"/>
          <cell r="EA17"/>
          <cell r="EB17"/>
          <cell r="EC17" t="str">
            <v>งานเคลือบ+พิมพ์</v>
          </cell>
          <cell r="ED17" t="str">
            <v xml:space="preserve"> /</v>
          </cell>
          <cell r="EG17"/>
          <cell r="EH17"/>
          <cell r="EI17"/>
        </row>
        <row r="18">
          <cell r="B18">
            <v>0</v>
          </cell>
          <cell r="C18"/>
          <cell r="E18"/>
          <cell r="F18"/>
          <cell r="G18">
            <v>14</v>
          </cell>
          <cell r="H18">
            <v>22</v>
          </cell>
          <cell r="I18" t="str">
            <v>ขาว</v>
          </cell>
          <cell r="J18"/>
          <cell r="L18">
            <v>36</v>
          </cell>
          <cell r="M18" t="str">
            <v>±</v>
          </cell>
          <cell r="N18">
            <v>5</v>
          </cell>
          <cell r="R18"/>
          <cell r="T18"/>
          <cell r="U18"/>
          <cell r="V18"/>
          <cell r="X18"/>
          <cell r="Z18"/>
          <cell r="AA18"/>
          <cell r="AB18"/>
          <cell r="AC18">
            <v>0</v>
          </cell>
          <cell r="AD18"/>
          <cell r="AG18"/>
          <cell r="AI18" t="str">
            <v>ระบุในSD</v>
          </cell>
          <cell r="AJ18"/>
          <cell r="AL18">
            <v>0</v>
          </cell>
          <cell r="AM18"/>
          <cell r="AN18">
            <v>0</v>
          </cell>
          <cell r="AO18" t="str">
            <v>WSWT1425800</v>
          </cell>
          <cell r="AQ18">
            <v>5252.72</v>
          </cell>
          <cell r="AR18">
            <v>5252.72</v>
          </cell>
          <cell r="AS18">
            <v>0</v>
          </cell>
          <cell r="AT18">
            <v>5252.72</v>
          </cell>
          <cell r="AU18">
            <v>0</v>
          </cell>
          <cell r="BZ18" t="str">
            <v>WRWT140800/WRWT25800</v>
          </cell>
          <cell r="CA18">
            <v>0</v>
          </cell>
          <cell r="DL18"/>
          <cell r="DM18" t="str">
            <v>Lead time</v>
          </cell>
          <cell r="DN18"/>
          <cell r="DP18"/>
          <cell r="DQ18"/>
          <cell r="DR18"/>
          <cell r="DS18"/>
          <cell r="DT18"/>
          <cell r="DU18"/>
          <cell r="DW18"/>
          <cell r="DX18"/>
          <cell r="DY18"/>
          <cell r="DZ18"/>
          <cell r="EA18"/>
          <cell r="EB18"/>
          <cell r="EC18"/>
          <cell r="ED18"/>
          <cell r="EG18"/>
          <cell r="EH18">
            <v>0</v>
          </cell>
          <cell r="EI18">
            <v>0</v>
          </cell>
        </row>
        <row r="19">
          <cell r="B19" t="str">
            <v>MK68-000868</v>
          </cell>
          <cell r="C19">
            <v>45842</v>
          </cell>
          <cell r="E19" t="str">
            <v>พีมินเนอร์</v>
          </cell>
          <cell r="F19" t="str">
            <v>พี-มินเนอร์ นิวพลัส</v>
          </cell>
          <cell r="G19">
            <v>16</v>
          </cell>
          <cell r="H19">
            <v>28</v>
          </cell>
          <cell r="I19" t="str">
            <v>ขาว</v>
          </cell>
          <cell r="J19" t="str">
            <v>ใส</v>
          </cell>
          <cell r="L19">
            <v>56</v>
          </cell>
          <cell r="M19" t="str">
            <v>±</v>
          </cell>
          <cell r="N19">
            <v>5</v>
          </cell>
          <cell r="R19" t="str">
            <v>ไม่</v>
          </cell>
          <cell r="T19">
            <v>19</v>
          </cell>
          <cell r="U19">
            <v>31</v>
          </cell>
          <cell r="V19">
            <v>40</v>
          </cell>
          <cell r="X19" t="str">
            <v>รอส่ง</v>
          </cell>
          <cell r="Z19" t="str">
            <v>500กระสอบ</v>
          </cell>
          <cell r="AA19">
            <v>4000</v>
          </cell>
          <cell r="AB19">
            <v>1.1334313331327999</v>
          </cell>
          <cell r="AC19">
            <v>0</v>
          </cell>
          <cell r="AD19">
            <v>1.1334313331327999</v>
          </cell>
          <cell r="AG19"/>
          <cell r="AI19" t="str">
            <v>รอส่ง รอลูกค้ามารับเอง</v>
          </cell>
          <cell r="AJ19">
            <v>3922</v>
          </cell>
          <cell r="AL19">
            <v>78</v>
          </cell>
          <cell r="AM19">
            <v>5295</v>
          </cell>
          <cell r="AN19">
            <v>0</v>
          </cell>
          <cell r="AO19" t="str">
            <v>WSWT1625800SM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BZ19" t="str">
            <v>WRWT25800/WRWT25800</v>
          </cell>
          <cell r="CA19">
            <v>0</v>
          </cell>
          <cell r="DL19" t="str">
            <v>P8</v>
          </cell>
          <cell r="DM19">
            <v>4</v>
          </cell>
          <cell r="DN19" t="str">
            <v>รอส่ง</v>
          </cell>
          <cell r="DP19" t="e">
            <v>#VALUE!</v>
          </cell>
          <cell r="DQ19" t="e">
            <v>#VALUE!</v>
          </cell>
          <cell r="DR19" t="e">
            <v>#VALUE!</v>
          </cell>
          <cell r="DS19" t="e">
            <v>#VALUE!</v>
          </cell>
          <cell r="DT19" t="e">
            <v>#VALUE!</v>
          </cell>
          <cell r="DU19" t="e">
            <v>#VALUE!</v>
          </cell>
          <cell r="DW19" t="e">
            <v>#VALUE!</v>
          </cell>
          <cell r="DX19"/>
          <cell r="DY19"/>
          <cell r="DZ19"/>
          <cell r="EA19"/>
          <cell r="EB19"/>
          <cell r="EC19" t="str">
            <v>งานเคลือบ+พิมพ์</v>
          </cell>
          <cell r="ED19" t="str">
            <v xml:space="preserve"> /</v>
          </cell>
          <cell r="EG19"/>
          <cell r="EH19"/>
          <cell r="EI19"/>
        </row>
        <row r="20">
          <cell r="B20" t="str">
            <v>ประมาณการ</v>
          </cell>
          <cell r="C20" t="str">
            <v>ประมาณการ</v>
          </cell>
          <cell r="E20" t="str">
            <v>บจก.ซัน ซีเมนต์ โพรเซส</v>
          </cell>
          <cell r="F20" t="str">
            <v>พระอาทิตย์(ปูนนอน-ชริงค์)</v>
          </cell>
          <cell r="G20">
            <v>16</v>
          </cell>
          <cell r="H20">
            <v>25</v>
          </cell>
          <cell r="I20" t="str">
            <v>ขาว</v>
          </cell>
          <cell r="J20" t="str">
            <v>ใส</v>
          </cell>
          <cell r="L20">
            <v>50</v>
          </cell>
          <cell r="M20" t="str">
            <v>±</v>
          </cell>
          <cell r="N20">
            <v>5</v>
          </cell>
          <cell r="R20" t="str">
            <v>บิด</v>
          </cell>
          <cell r="T20">
            <v>19</v>
          </cell>
          <cell r="U20">
            <v>28</v>
          </cell>
          <cell r="V20">
            <v>40</v>
          </cell>
          <cell r="X20" t="str">
            <v>รอแจ้ง</v>
          </cell>
          <cell r="Z20" t="str">
            <v>500กระสอบ</v>
          </cell>
          <cell r="AA20">
            <v>5000</v>
          </cell>
          <cell r="AB20">
            <v>65.624642943999987</v>
          </cell>
          <cell r="AC20">
            <v>0</v>
          </cell>
          <cell r="AD20">
            <v>65.624642943999987</v>
          </cell>
          <cell r="AG20"/>
          <cell r="AI20"/>
          <cell r="AJ20">
            <v>0</v>
          </cell>
          <cell r="AL20">
            <v>5000</v>
          </cell>
          <cell r="AM20"/>
          <cell r="AN20">
            <v>5250</v>
          </cell>
          <cell r="AO20" t="str">
            <v>WSWT1625800SM</v>
          </cell>
          <cell r="AQ20">
            <v>3702.0499999999997</v>
          </cell>
          <cell r="AR20">
            <v>0</v>
          </cell>
          <cell r="AS20">
            <v>3702.0499999999997</v>
          </cell>
          <cell r="AT20">
            <v>0</v>
          </cell>
          <cell r="AU20">
            <v>3702.0499999999997</v>
          </cell>
          <cell r="BZ20" t="str">
            <v>WRWT25800/WRWT25800</v>
          </cell>
          <cell r="CA20">
            <v>210.60551111111116</v>
          </cell>
          <cell r="DL20" t="str">
            <v>P8</v>
          </cell>
          <cell r="DM20">
            <v>4</v>
          </cell>
          <cell r="DN20" t="str">
            <v>รอแจ้ง</v>
          </cell>
          <cell r="DP20" t="e">
            <v>#VALUE!</v>
          </cell>
          <cell r="DQ20" t="e">
            <v>#VALUE!</v>
          </cell>
          <cell r="DR20" t="e">
            <v>#VALUE!</v>
          </cell>
          <cell r="DS20" t="e">
            <v>#VALUE!</v>
          </cell>
          <cell r="DT20" t="e">
            <v>#VALUE!</v>
          </cell>
          <cell r="DU20" t="e">
            <v>#VALUE!</v>
          </cell>
          <cell r="DW20" t="e">
            <v>#VALUE!</v>
          </cell>
          <cell r="DX20"/>
          <cell r="DY20"/>
          <cell r="DZ20"/>
          <cell r="EA20"/>
          <cell r="EB20"/>
          <cell r="EC20" t="str">
            <v>งานเคลือบ+พิมพ์</v>
          </cell>
          <cell r="ED20" t="str">
            <v>รอART</v>
          </cell>
          <cell r="EG20"/>
          <cell r="EH20"/>
          <cell r="EI20"/>
        </row>
        <row r="21">
          <cell r="B21">
            <v>0</v>
          </cell>
          <cell r="C21"/>
          <cell r="E21"/>
          <cell r="F21" t="str">
            <v xml:space="preserve"> </v>
          </cell>
          <cell r="G21">
            <v>16</v>
          </cell>
          <cell r="H21">
            <v>25</v>
          </cell>
          <cell r="I21" t="str">
            <v>ขาว</v>
          </cell>
          <cell r="J21"/>
          <cell r="L21">
            <v>45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WSWT1625800SM</v>
          </cell>
          <cell r="AQ21">
            <v>3702.0499999999997</v>
          </cell>
          <cell r="AR21">
            <v>0</v>
          </cell>
          <cell r="AS21">
            <v>3702.0499999999997</v>
          </cell>
          <cell r="AT21">
            <v>0</v>
          </cell>
          <cell r="AU21">
            <v>3702.0499999999997</v>
          </cell>
          <cell r="BZ21" t="str">
            <v>WRWT160800/WRWT25800</v>
          </cell>
          <cell r="CA21">
            <v>0</v>
          </cell>
          <cell r="DL21"/>
          <cell r="DM21" t="str">
            <v>Lead time</v>
          </cell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>
            <v>0</v>
          </cell>
          <cell r="EI21">
            <v>0</v>
          </cell>
        </row>
        <row r="22">
          <cell r="B22">
            <v>0</v>
          </cell>
          <cell r="C22"/>
          <cell r="E22"/>
          <cell r="F22"/>
          <cell r="G22">
            <v>16</v>
          </cell>
          <cell r="H22">
            <v>25</v>
          </cell>
          <cell r="I22" t="str">
            <v>ขาว</v>
          </cell>
          <cell r="J22"/>
          <cell r="L22">
            <v>45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WSWT1625800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BZ22" t="str">
            <v>WRWT160800/WRWT25800</v>
          </cell>
          <cell r="CA22">
            <v>0</v>
          </cell>
          <cell r="DL22"/>
          <cell r="DM22" t="str">
            <v>Lead time</v>
          </cell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>
            <v>0</v>
          </cell>
          <cell r="EI22">
            <v>0</v>
          </cell>
        </row>
        <row r="23">
          <cell r="B23">
            <v>0</v>
          </cell>
          <cell r="C23"/>
          <cell r="E23"/>
          <cell r="F23"/>
          <cell r="G23">
            <v>16</v>
          </cell>
          <cell r="H23">
            <v>25</v>
          </cell>
          <cell r="I23"/>
          <cell r="J23"/>
          <cell r="L23">
            <v>47</v>
          </cell>
          <cell r="M23" t="str">
            <v>±</v>
          </cell>
          <cell r="N23">
            <v>5</v>
          </cell>
          <cell r="R23"/>
          <cell r="T23"/>
          <cell r="U23"/>
          <cell r="V23"/>
          <cell r="X23"/>
          <cell r="Z23"/>
          <cell r="AA23"/>
          <cell r="AB23"/>
          <cell r="AC23">
            <v>0</v>
          </cell>
          <cell r="AD23"/>
          <cell r="AG23"/>
          <cell r="AI23" t="str">
            <v>ระบุในSD</v>
          </cell>
          <cell r="AJ23"/>
          <cell r="AL23">
            <v>0</v>
          </cell>
          <cell r="AM23"/>
          <cell r="AN23">
            <v>0</v>
          </cell>
          <cell r="AO23" t="str">
            <v>WSWT1621720SMFX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BZ23" t="str">
            <v>WRWT160720/WRWT21720</v>
          </cell>
          <cell r="CA23">
            <v>0</v>
          </cell>
          <cell r="DL23"/>
          <cell r="DM23"/>
          <cell r="DN23"/>
          <cell r="DP23"/>
          <cell r="DQ23"/>
          <cell r="DR23"/>
          <cell r="DS23"/>
          <cell r="DT23"/>
          <cell r="DU23"/>
          <cell r="DW23"/>
          <cell r="DX23"/>
          <cell r="DY23"/>
          <cell r="DZ23"/>
          <cell r="EA23"/>
          <cell r="EB23"/>
          <cell r="EC23"/>
          <cell r="ED23"/>
          <cell r="EG23"/>
          <cell r="EH23"/>
          <cell r="EI23"/>
        </row>
        <row r="24">
          <cell r="B24">
            <v>0</v>
          </cell>
          <cell r="C24"/>
          <cell r="E24"/>
          <cell r="F24"/>
          <cell r="G24">
            <v>17</v>
          </cell>
          <cell r="H24">
            <v>26</v>
          </cell>
          <cell r="I24"/>
          <cell r="J24"/>
          <cell r="L24">
            <v>48</v>
          </cell>
          <cell r="M24" t="str">
            <v>±</v>
          </cell>
          <cell r="N24">
            <v>5</v>
          </cell>
          <cell r="R24"/>
          <cell r="T24"/>
          <cell r="U24"/>
          <cell r="V24"/>
          <cell r="X24"/>
          <cell r="Z24"/>
          <cell r="AA24"/>
          <cell r="AB24"/>
          <cell r="AC24">
            <v>0</v>
          </cell>
          <cell r="AD24"/>
          <cell r="AG24"/>
          <cell r="AI24" t="str">
            <v>ระบุในSD</v>
          </cell>
          <cell r="AJ24"/>
          <cell r="AL24">
            <v>0</v>
          </cell>
          <cell r="AM24"/>
          <cell r="AN24">
            <v>0</v>
          </cell>
          <cell r="AO24" t="str">
            <v>WSWT1725800</v>
          </cell>
          <cell r="AQ24" t="e">
            <v>#REF!</v>
          </cell>
          <cell r="AR24" t="e">
            <v>#REF!</v>
          </cell>
          <cell r="AS24" t="e">
            <v>#REF!</v>
          </cell>
          <cell r="AT24" t="e">
            <v>#REF!</v>
          </cell>
          <cell r="AU24" t="e">
            <v>#REF!</v>
          </cell>
          <cell r="BZ24" t="str">
            <v>WRWT170800/WRWT25800</v>
          </cell>
          <cell r="CA24">
            <v>0</v>
          </cell>
          <cell r="DL24"/>
          <cell r="DM24"/>
          <cell r="DN24"/>
          <cell r="DP24"/>
          <cell r="DQ24"/>
          <cell r="DR24"/>
          <cell r="DS24"/>
          <cell r="DT24"/>
          <cell r="DU24"/>
          <cell r="DW24"/>
          <cell r="DX24"/>
          <cell r="DY24"/>
          <cell r="DZ24"/>
          <cell r="EA24"/>
          <cell r="EB24"/>
          <cell r="EC24"/>
          <cell r="ED24"/>
          <cell r="EG24"/>
          <cell r="EH24"/>
          <cell r="EI24"/>
        </row>
        <row r="25">
          <cell r="B25" t="str">
            <v>MK68-000958</v>
          </cell>
          <cell r="C25">
            <v>45873</v>
          </cell>
          <cell r="E25" t="str">
            <v>คุณสมยศ กิตตินราภรณ์</v>
          </cell>
          <cell r="F25" t="str">
            <v>กุ้งปลา</v>
          </cell>
          <cell r="G25">
            <v>18</v>
          </cell>
          <cell r="H25">
            <v>25</v>
          </cell>
          <cell r="I25" t="str">
            <v>ขาว</v>
          </cell>
          <cell r="J25"/>
          <cell r="L25">
            <v>45</v>
          </cell>
          <cell r="M25" t="str">
            <v>±</v>
          </cell>
          <cell r="N25">
            <v>5</v>
          </cell>
          <cell r="R25" t="str">
            <v>ไม่</v>
          </cell>
          <cell r="T25">
            <v>19</v>
          </cell>
          <cell r="U25">
            <v>28</v>
          </cell>
          <cell r="V25">
            <v>40</v>
          </cell>
          <cell r="X25">
            <v>45883</v>
          </cell>
          <cell r="Z25" t="str">
            <v>500กระสอบ</v>
          </cell>
          <cell r="AA25">
            <v>5000</v>
          </cell>
          <cell r="AB25">
            <v>65.624642943999987</v>
          </cell>
          <cell r="AC25">
            <v>0</v>
          </cell>
          <cell r="AD25">
            <v>65.624642943999987</v>
          </cell>
          <cell r="AG25"/>
          <cell r="AI25"/>
          <cell r="AJ25">
            <v>0</v>
          </cell>
          <cell r="AL25">
            <v>5000</v>
          </cell>
          <cell r="AM25"/>
          <cell r="AN25">
            <v>5250</v>
          </cell>
          <cell r="AO25" t="str">
            <v>WSWT1825800</v>
          </cell>
          <cell r="AQ25">
            <v>3702.0499999999997</v>
          </cell>
          <cell r="AR25">
            <v>3702.0499999999997</v>
          </cell>
          <cell r="AS25">
            <v>0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 t="str">
            <v>P9</v>
          </cell>
          <cell r="DM25">
            <v>3</v>
          </cell>
          <cell r="DN25">
            <v>45883</v>
          </cell>
          <cell r="DP25">
            <v>45878</v>
          </cell>
          <cell r="DQ25"/>
          <cell r="DR25">
            <v>45873</v>
          </cell>
          <cell r="DS25">
            <v>45880</v>
          </cell>
          <cell r="DT25">
            <v>45881</v>
          </cell>
          <cell r="DU25">
            <v>45881</v>
          </cell>
          <cell r="DW25">
            <v>45882</v>
          </cell>
          <cell r="DX25"/>
          <cell r="DY25"/>
          <cell r="DZ25"/>
          <cell r="EA25"/>
          <cell r="EB25"/>
          <cell r="EC25" t="str">
            <v>งานพิมพ์</v>
          </cell>
          <cell r="ED25" t="str">
            <v>รอART</v>
          </cell>
          <cell r="EG25"/>
          <cell r="EH25"/>
          <cell r="EI25"/>
        </row>
        <row r="26">
          <cell r="B26" t="str">
            <v>ประมาณการ</v>
          </cell>
          <cell r="C26" t="str">
            <v>ประมาณการ</v>
          </cell>
          <cell r="E26" t="str">
            <v>บจก.ฟาร์เธอร์ส วิง ซัพพลาย</v>
          </cell>
          <cell r="F26" t="str">
            <v>รถไฟ</v>
          </cell>
          <cell r="G26">
            <v>18</v>
          </cell>
          <cell r="H26">
            <v>30</v>
          </cell>
          <cell r="I26" t="str">
            <v>ขาว</v>
          </cell>
          <cell r="J26"/>
          <cell r="L26">
            <v>54</v>
          </cell>
          <cell r="M26" t="str">
            <v>±</v>
          </cell>
          <cell r="N26">
            <v>5</v>
          </cell>
          <cell r="R26" t="str">
            <v>บิด</v>
          </cell>
          <cell r="T26">
            <v>19</v>
          </cell>
          <cell r="U26">
            <v>33</v>
          </cell>
          <cell r="V26">
            <v>40</v>
          </cell>
          <cell r="X26" t="str">
            <v>รอแจ้ง</v>
          </cell>
          <cell r="Z26" t="str">
            <v>500กระสอบ</v>
          </cell>
          <cell r="AA26">
            <v>15000</v>
          </cell>
          <cell r="AB26">
            <v>232.02998755199997</v>
          </cell>
          <cell r="AC26">
            <v>0</v>
          </cell>
          <cell r="AD26">
            <v>232.02998755199997</v>
          </cell>
          <cell r="AG26"/>
          <cell r="AI26"/>
          <cell r="AJ26">
            <v>0</v>
          </cell>
          <cell r="AL26">
            <v>15000</v>
          </cell>
          <cell r="AM26"/>
          <cell r="AN26">
            <v>15750</v>
          </cell>
          <cell r="AO26" t="str">
            <v>WSWT1825800</v>
          </cell>
          <cell r="AQ26">
            <v>13201.65</v>
          </cell>
          <cell r="AR26">
            <v>2599</v>
          </cell>
          <cell r="AS26">
            <v>10602.65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729.46232000000009</v>
          </cell>
          <cell r="DL26" t="str">
            <v>P9</v>
          </cell>
          <cell r="DM26">
            <v>3</v>
          </cell>
          <cell r="DN26" t="str">
            <v>รอแจ้ง</v>
          </cell>
          <cell r="DP26" t="e">
            <v>#VALUE!</v>
          </cell>
          <cell r="DQ26"/>
          <cell r="DR26" t="e">
            <v>#VALUE!</v>
          </cell>
          <cell r="DS26" t="e">
            <v>#VALUE!</v>
          </cell>
          <cell r="DT26" t="e">
            <v>#VALUE!</v>
          </cell>
          <cell r="DU26" t="e">
            <v>#VALUE!</v>
          </cell>
          <cell r="DW26" t="e">
            <v>#VALUE!</v>
          </cell>
          <cell r="DX26"/>
          <cell r="DY26"/>
          <cell r="DZ26"/>
          <cell r="EA26"/>
          <cell r="EB26"/>
          <cell r="EC26" t="str">
            <v>งานพิมพ์</v>
          </cell>
          <cell r="ED26" t="str">
            <v>รอART</v>
          </cell>
          <cell r="EG26"/>
          <cell r="EH26"/>
          <cell r="EI26"/>
        </row>
        <row r="27">
          <cell r="B27">
            <v>0</v>
          </cell>
          <cell r="C27"/>
          <cell r="E27" t="str">
            <v xml:space="preserve">  </v>
          </cell>
          <cell r="F27" t="str">
            <v xml:space="preserve"> </v>
          </cell>
          <cell r="G27">
            <v>18</v>
          </cell>
          <cell r="H27">
            <v>30</v>
          </cell>
          <cell r="I27" t="str">
            <v>ขาว</v>
          </cell>
          <cell r="J27"/>
          <cell r="L27">
            <v>54</v>
          </cell>
          <cell r="M27" t="str">
            <v>±</v>
          </cell>
          <cell r="N27">
            <v>5</v>
          </cell>
          <cell r="R27"/>
          <cell r="T27"/>
          <cell r="U27"/>
          <cell r="V27"/>
          <cell r="X27"/>
          <cell r="Z27"/>
          <cell r="AA27"/>
          <cell r="AB27">
            <v>0</v>
          </cell>
          <cell r="AC27">
            <v>0</v>
          </cell>
          <cell r="AD27"/>
          <cell r="AG27"/>
          <cell r="AI27" t="str">
            <v>ระบุในSD</v>
          </cell>
          <cell r="AJ27"/>
          <cell r="AL27">
            <v>0</v>
          </cell>
          <cell r="AM27"/>
          <cell r="AN27">
            <v>0</v>
          </cell>
          <cell r="AO27" t="str">
            <v>WSWT1825800</v>
          </cell>
          <cell r="AQ27">
            <v>16903.7</v>
          </cell>
          <cell r="AR27">
            <v>6301.0499999999993</v>
          </cell>
          <cell r="AS27">
            <v>10602.65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/>
          <cell r="DM27" t="str">
            <v>Lead time</v>
          </cell>
          <cell r="DN27"/>
          <cell r="DP27"/>
          <cell r="DQ27"/>
          <cell r="DR27"/>
          <cell r="DS27"/>
          <cell r="DT27"/>
          <cell r="DU27"/>
          <cell r="DW27"/>
          <cell r="DX27"/>
          <cell r="DY27"/>
          <cell r="DZ27"/>
          <cell r="EA27"/>
          <cell r="EB27"/>
          <cell r="EC27"/>
          <cell r="ED27"/>
          <cell r="EG27"/>
          <cell r="EH27">
            <v>0</v>
          </cell>
          <cell r="EI27">
            <v>0</v>
          </cell>
        </row>
        <row r="28">
          <cell r="B28" t="str">
            <v>MK68-000917</v>
          </cell>
          <cell r="C28">
            <v>45860</v>
          </cell>
          <cell r="E28" t="str">
            <v>บจก.ซิเบลโก้(บางเลน)</v>
          </cell>
          <cell r="F28" t="str">
            <v>PORTARYTE B15</v>
          </cell>
          <cell r="G28">
            <v>18</v>
          </cell>
          <cell r="H28">
            <v>30</v>
          </cell>
          <cell r="I28" t="str">
            <v>ขาว</v>
          </cell>
          <cell r="J28" t="str">
            <v>ใส</v>
          </cell>
          <cell r="L28">
            <v>74</v>
          </cell>
          <cell r="M28" t="str">
            <v>±</v>
          </cell>
          <cell r="N28">
            <v>5</v>
          </cell>
          <cell r="R28" t="str">
            <v>ไม่</v>
          </cell>
          <cell r="T28" t="str">
            <v>ไม่สวมถุงใน</v>
          </cell>
          <cell r="U28"/>
          <cell r="V28"/>
          <cell r="X28">
            <v>45883</v>
          </cell>
          <cell r="Z28" t="str">
            <v>500กระสอบแบน</v>
          </cell>
          <cell r="AA28">
            <v>10000</v>
          </cell>
          <cell r="AB28">
            <v>0</v>
          </cell>
          <cell r="AC28">
            <v>0</v>
          </cell>
          <cell r="AD28">
            <v>0</v>
          </cell>
          <cell r="AG28"/>
          <cell r="AI28"/>
          <cell r="AJ28">
            <v>0</v>
          </cell>
          <cell r="AL28">
            <v>10000</v>
          </cell>
          <cell r="AM28">
            <v>10100</v>
          </cell>
          <cell r="AN28">
            <v>0</v>
          </cell>
          <cell r="AO28" t="str">
            <v>WSWT1825800SM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0</v>
          </cell>
          <cell r="DL28" t="str">
            <v>P6</v>
          </cell>
          <cell r="DM28">
            <v>4</v>
          </cell>
          <cell r="DN28">
            <v>45883</v>
          </cell>
          <cell r="DP28">
            <v>45878</v>
          </cell>
          <cell r="DQ28">
            <v>45879</v>
          </cell>
          <cell r="DR28">
            <v>45872</v>
          </cell>
          <cell r="DS28">
            <v>45880</v>
          </cell>
          <cell r="DT28">
            <v>45881</v>
          </cell>
          <cell r="DU28">
            <v>45882</v>
          </cell>
          <cell r="DW28"/>
          <cell r="DX28"/>
          <cell r="DY28"/>
          <cell r="DZ28"/>
          <cell r="EA28"/>
          <cell r="EB28"/>
          <cell r="EC28" t="str">
            <v>งานเคลือบ+พิมพ์</v>
          </cell>
          <cell r="ED28" t="str">
            <v xml:space="preserve"> /</v>
          </cell>
          <cell r="EG28"/>
          <cell r="EH28"/>
          <cell r="EI28"/>
        </row>
        <row r="29">
          <cell r="B29">
            <v>0</v>
          </cell>
          <cell r="C29"/>
          <cell r="E29"/>
          <cell r="F29" t="str">
            <v xml:space="preserve"> </v>
          </cell>
          <cell r="G29">
            <v>18</v>
          </cell>
          <cell r="H29">
            <v>25</v>
          </cell>
          <cell r="I29" t="str">
            <v>ขาว</v>
          </cell>
          <cell r="J29"/>
          <cell r="L29">
            <v>50</v>
          </cell>
          <cell r="M29" t="str">
            <v>±</v>
          </cell>
          <cell r="N29">
            <v>5</v>
          </cell>
          <cell r="R29"/>
          <cell r="T29"/>
          <cell r="U29"/>
          <cell r="V29"/>
          <cell r="X29"/>
          <cell r="Z29"/>
          <cell r="AA29"/>
          <cell r="AB29"/>
          <cell r="AC29">
            <v>0</v>
          </cell>
          <cell r="AD29"/>
          <cell r="AG29"/>
          <cell r="AI29" t="str">
            <v>ระบุในSD</v>
          </cell>
          <cell r="AJ29"/>
          <cell r="AL29">
            <v>0</v>
          </cell>
          <cell r="AM29"/>
          <cell r="AN29">
            <v>0</v>
          </cell>
          <cell r="AO29" t="str">
            <v>WSWT1825800SM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BZ29" t="str">
            <v>WRWT180800/WRWT25800</v>
          </cell>
          <cell r="CA29">
            <v>0</v>
          </cell>
          <cell r="DL29"/>
          <cell r="DM29" t="str">
            <v>Lead time</v>
          </cell>
          <cell r="DN29"/>
          <cell r="DP29"/>
          <cell r="DQ29"/>
          <cell r="DR29"/>
          <cell r="DS29"/>
          <cell r="DT29"/>
          <cell r="DU29"/>
          <cell r="DW29"/>
          <cell r="DX29"/>
          <cell r="DY29"/>
          <cell r="DZ29"/>
          <cell r="EA29"/>
          <cell r="EB29"/>
          <cell r="EC29"/>
          <cell r="ED29"/>
          <cell r="EG29"/>
          <cell r="EH29">
            <v>0</v>
          </cell>
          <cell r="EI29">
            <v>0</v>
          </cell>
        </row>
        <row r="30">
          <cell r="B30" t="str">
            <v>MK68-000973</v>
          </cell>
          <cell r="C30">
            <v>45875</v>
          </cell>
          <cell r="E30" t="str">
            <v>บจก.เอ็มทีเอส</v>
          </cell>
          <cell r="F30" t="str">
            <v>มังกรเหลือง MTS</v>
          </cell>
          <cell r="G30">
            <v>19</v>
          </cell>
          <cell r="H30">
            <v>30</v>
          </cell>
          <cell r="I30" t="str">
            <v>ขาว</v>
          </cell>
          <cell r="J30"/>
          <cell r="L30">
            <v>60</v>
          </cell>
          <cell r="M30" t="str">
            <v>±</v>
          </cell>
          <cell r="N30">
            <v>5</v>
          </cell>
          <cell r="R30" t="str">
            <v>บิด</v>
          </cell>
          <cell r="T30" t="str">
            <v>ไม่สวมถุงใน</v>
          </cell>
          <cell r="U30"/>
          <cell r="V30"/>
          <cell r="X30">
            <v>45884</v>
          </cell>
          <cell r="Z30" t="str">
            <v>500กระสอบ</v>
          </cell>
          <cell r="AA30">
            <v>5000</v>
          </cell>
          <cell r="AB30">
            <v>0</v>
          </cell>
          <cell r="AC30">
            <v>0</v>
          </cell>
          <cell r="AD30">
            <v>0</v>
          </cell>
          <cell r="AG30"/>
          <cell r="AI30"/>
          <cell r="AJ30">
            <v>0</v>
          </cell>
          <cell r="AL30">
            <v>5000</v>
          </cell>
          <cell r="AM30"/>
          <cell r="AN30">
            <v>5250</v>
          </cell>
          <cell r="AO30" t="str">
            <v>WSWT1925800</v>
          </cell>
          <cell r="AQ30">
            <v>4400.55</v>
          </cell>
          <cell r="AR30">
            <v>4400.55</v>
          </cell>
          <cell r="AS30">
            <v>0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0</v>
          </cell>
          <cell r="DL30" t="str">
            <v>P7</v>
          </cell>
          <cell r="DM30">
            <v>2</v>
          </cell>
          <cell r="DN30">
            <v>45884</v>
          </cell>
          <cell r="DP30">
            <v>45879</v>
          </cell>
          <cell r="DQ30"/>
          <cell r="DR30">
            <v>45875</v>
          </cell>
          <cell r="DS30">
            <v>45882</v>
          </cell>
          <cell r="DT30">
            <v>45883</v>
          </cell>
          <cell r="DU30">
            <v>45883</v>
          </cell>
          <cell r="DW30"/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 xml:space="preserve"> /</v>
          </cell>
          <cell r="EG30"/>
          <cell r="EH30"/>
          <cell r="EI30"/>
        </row>
        <row r="31">
          <cell r="B31" t="str">
            <v>MK68-000973</v>
          </cell>
          <cell r="C31">
            <v>45875</v>
          </cell>
          <cell r="E31" t="str">
            <v>บจก.เอ็มทีเอส</v>
          </cell>
          <cell r="F31" t="str">
            <v>มังกรส้ม MTS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45884</v>
          </cell>
          <cell r="Z31" t="str">
            <v>500กระสอบ</v>
          </cell>
          <cell r="AA31">
            <v>5000</v>
          </cell>
          <cell r="AB31">
            <v>0</v>
          </cell>
          <cell r="AC31">
            <v>0</v>
          </cell>
          <cell r="AD31">
            <v>0</v>
          </cell>
          <cell r="AG31"/>
          <cell r="AI31"/>
          <cell r="AJ31">
            <v>0</v>
          </cell>
          <cell r="AL31">
            <v>5000</v>
          </cell>
          <cell r="AM31"/>
          <cell r="AN31">
            <v>5250</v>
          </cell>
          <cell r="AO31" t="str">
            <v>WSWT1925800</v>
          </cell>
          <cell r="AQ31">
            <v>4400.55</v>
          </cell>
          <cell r="AR31">
            <v>4400.55</v>
          </cell>
          <cell r="AS31">
            <v>0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0</v>
          </cell>
          <cell r="DL31" t="str">
            <v>P7</v>
          </cell>
          <cell r="DM31">
            <v>2</v>
          </cell>
          <cell r="DN31">
            <v>45884</v>
          </cell>
          <cell r="DP31">
            <v>45879</v>
          </cell>
          <cell r="DQ31"/>
          <cell r="DR31">
            <v>45875</v>
          </cell>
          <cell r="DS31">
            <v>45882</v>
          </cell>
          <cell r="DT31">
            <v>45883</v>
          </cell>
          <cell r="DU31">
            <v>45883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 xml:space="preserve"> /</v>
          </cell>
          <cell r="EG31"/>
          <cell r="EH31"/>
          <cell r="EI31"/>
        </row>
        <row r="32">
          <cell r="B32" t="str">
            <v>MK68-000974</v>
          </cell>
          <cell r="C32">
            <v>45875</v>
          </cell>
          <cell r="E32" t="str">
            <v>บจก.เอ็กเซลเล้นท์</v>
          </cell>
          <cell r="F32" t="str">
            <v>นกทอง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45885</v>
          </cell>
          <cell r="Z32" t="str">
            <v>500กระสอบ</v>
          </cell>
          <cell r="AA32">
            <v>20000</v>
          </cell>
          <cell r="AB32">
            <v>0</v>
          </cell>
          <cell r="AC32">
            <v>0</v>
          </cell>
          <cell r="AD32">
            <v>0</v>
          </cell>
          <cell r="AG32"/>
          <cell r="AI32"/>
          <cell r="AJ32">
            <v>0</v>
          </cell>
          <cell r="AL32">
            <v>20000</v>
          </cell>
          <cell r="AM32"/>
          <cell r="AN32">
            <v>21000</v>
          </cell>
          <cell r="AO32" t="str">
            <v>WSWT1925800</v>
          </cell>
          <cell r="AQ32">
            <v>17602.2</v>
          </cell>
          <cell r="AR32">
            <v>17602.2</v>
          </cell>
          <cell r="AS32">
            <v>0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0</v>
          </cell>
          <cell r="DL32" t="str">
            <v>P7</v>
          </cell>
          <cell r="DM32">
            <v>2</v>
          </cell>
          <cell r="DN32">
            <v>45885</v>
          </cell>
          <cell r="DP32">
            <v>45880</v>
          </cell>
          <cell r="DQ32"/>
          <cell r="DR32">
            <v>45876</v>
          </cell>
          <cell r="DS32">
            <v>45883</v>
          </cell>
          <cell r="DT32">
            <v>45884</v>
          </cell>
          <cell r="DU32">
            <v>45884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 xml:space="preserve"> /</v>
          </cell>
          <cell r="EG32"/>
          <cell r="EH32"/>
          <cell r="EI32"/>
        </row>
        <row r="33">
          <cell r="B33" t="str">
            <v>MK68-000974</v>
          </cell>
          <cell r="C33">
            <v>45875</v>
          </cell>
          <cell r="E33" t="str">
            <v>บจก.เอ็กเซลเล้นท์</v>
          </cell>
          <cell r="F33" t="str">
            <v>แชมป์เปี้ยนเหลือง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45885</v>
          </cell>
          <cell r="Z33" t="str">
            <v>500กระสอบ</v>
          </cell>
          <cell r="AA33">
            <v>5000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0</v>
          </cell>
          <cell r="AL33">
            <v>5000</v>
          </cell>
          <cell r="AM33"/>
          <cell r="AN33">
            <v>5250</v>
          </cell>
          <cell r="AO33" t="str">
            <v>WSWT1925800</v>
          </cell>
          <cell r="AQ33">
            <v>4400.55</v>
          </cell>
          <cell r="AR33">
            <v>4400.55</v>
          </cell>
          <cell r="AS33">
            <v>0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0</v>
          </cell>
          <cell r="DL33" t="str">
            <v>P7</v>
          </cell>
          <cell r="DM33">
            <v>2</v>
          </cell>
          <cell r="DN33">
            <v>45885</v>
          </cell>
          <cell r="DP33">
            <v>45880</v>
          </cell>
          <cell r="DQ33"/>
          <cell r="DR33">
            <v>45876</v>
          </cell>
          <cell r="DS33">
            <v>45883</v>
          </cell>
          <cell r="DT33">
            <v>45884</v>
          </cell>
          <cell r="DU33">
            <v>45884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 xml:space="preserve"> /</v>
          </cell>
          <cell r="EG33"/>
          <cell r="EH33"/>
          <cell r="EI33"/>
        </row>
        <row r="34">
          <cell r="B34" t="str">
            <v>MK68-000951</v>
          </cell>
          <cell r="C34">
            <v>45870</v>
          </cell>
          <cell r="E34" t="str">
            <v>บจก.ซีแมน</v>
          </cell>
          <cell r="F34" t="str">
            <v>W30</v>
          </cell>
          <cell r="G34">
            <v>19</v>
          </cell>
          <cell r="H34">
            <v>28</v>
          </cell>
          <cell r="I34" t="str">
            <v>ขาว</v>
          </cell>
          <cell r="J34"/>
          <cell r="L34">
            <v>56</v>
          </cell>
          <cell r="M34" t="str">
            <v>±</v>
          </cell>
          <cell r="N34">
            <v>5</v>
          </cell>
          <cell r="R34" t="str">
            <v>ไม่</v>
          </cell>
          <cell r="T34">
            <v>20</v>
          </cell>
          <cell r="U34">
            <v>30</v>
          </cell>
          <cell r="V34">
            <v>90</v>
          </cell>
          <cell r="X34">
            <v>45889</v>
          </cell>
          <cell r="Z34" t="str">
            <v>มัด100</v>
          </cell>
          <cell r="AA34">
            <v>40000</v>
          </cell>
          <cell r="AB34">
            <v>1332.2295935999998</v>
          </cell>
          <cell r="AC34">
            <v>0</v>
          </cell>
          <cell r="AD34">
            <v>1332.2295935999998</v>
          </cell>
          <cell r="AG34"/>
          <cell r="AI34"/>
          <cell r="AJ34">
            <v>0</v>
          </cell>
          <cell r="AL34">
            <v>40000</v>
          </cell>
          <cell r="AM34"/>
          <cell r="AN34">
            <v>42000</v>
          </cell>
          <cell r="AO34" t="str">
            <v>WSWT1925800</v>
          </cell>
          <cell r="AQ34">
            <v>32969.200000000004</v>
          </cell>
          <cell r="AR34">
            <v>32969.200000000004</v>
          </cell>
          <cell r="AS34">
            <v>0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0</v>
          </cell>
          <cell r="DL34" t="str">
            <v>P9</v>
          </cell>
          <cell r="DM34">
            <v>3</v>
          </cell>
          <cell r="DN34">
            <v>45889</v>
          </cell>
          <cell r="DP34">
            <v>45884</v>
          </cell>
          <cell r="DQ34"/>
          <cell r="DR34">
            <v>45879</v>
          </cell>
          <cell r="DS34">
            <v>45886</v>
          </cell>
          <cell r="DT34">
            <v>45887</v>
          </cell>
          <cell r="DU34">
            <v>45887</v>
          </cell>
          <cell r="DW34">
            <v>45888</v>
          </cell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ประมาณการ</v>
          </cell>
          <cell r="C35" t="str">
            <v>ประมาณการ</v>
          </cell>
          <cell r="E35" t="str">
            <v>บจก.เพรซิเดนท์ฟลาวมิลล์</v>
          </cell>
          <cell r="F35" t="str">
            <v>ผึ้งเหลือง</v>
          </cell>
          <cell r="G35">
            <v>19</v>
          </cell>
          <cell r="H35">
            <v>30</v>
          </cell>
          <cell r="I35" t="str">
            <v>ขาว</v>
          </cell>
          <cell r="J35"/>
          <cell r="L35">
            <v>60</v>
          </cell>
          <cell r="M35" t="str">
            <v>±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45894</v>
          </cell>
          <cell r="Z35" t="str">
            <v>500กระสอบ</v>
          </cell>
          <cell r="AA35">
            <v>100000</v>
          </cell>
          <cell r="AB35">
            <v>0</v>
          </cell>
          <cell r="AC35">
            <v>0</v>
          </cell>
          <cell r="AD35">
            <v>0</v>
          </cell>
          <cell r="AG35"/>
          <cell r="AI35"/>
          <cell r="AJ35">
            <v>0</v>
          </cell>
          <cell r="AL35">
            <v>100000</v>
          </cell>
          <cell r="AM35"/>
          <cell r="AN35">
            <v>105000</v>
          </cell>
          <cell r="AO35" t="str">
            <v>WSWT1925800</v>
          </cell>
          <cell r="AQ35">
            <v>88010.999999999985</v>
          </cell>
          <cell r="AR35">
            <v>26190</v>
          </cell>
          <cell r="AS35">
            <v>61820.999999999985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4489.5783999999994</v>
          </cell>
          <cell r="DL35" t="str">
            <v>P7</v>
          </cell>
          <cell r="DM35">
            <v>2</v>
          </cell>
          <cell r="DN35">
            <v>45894</v>
          </cell>
          <cell r="DP35">
            <v>45889</v>
          </cell>
          <cell r="DQ35"/>
          <cell r="DR35">
            <v>45885</v>
          </cell>
          <cell r="DS35">
            <v>45892</v>
          </cell>
          <cell r="DT35">
            <v>45893</v>
          </cell>
          <cell r="DU35">
            <v>45893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>รอART</v>
          </cell>
          <cell r="EG35"/>
          <cell r="EH35"/>
          <cell r="EI35"/>
        </row>
        <row r="36">
          <cell r="B36" t="str">
            <v>ประมาณการ</v>
          </cell>
          <cell r="C36" t="str">
            <v>ประมาณการ</v>
          </cell>
          <cell r="E36" t="str">
            <v>บจก.เพรซิเดนท์ฟลาวมิลล์</v>
          </cell>
          <cell r="F36" t="str">
            <v>ผึ้งชมพู</v>
          </cell>
          <cell r="G36">
            <v>19</v>
          </cell>
          <cell r="H36">
            <v>30</v>
          </cell>
          <cell r="I36" t="str">
            <v>ขาว</v>
          </cell>
          <cell r="J36"/>
          <cell r="L36">
            <v>60</v>
          </cell>
          <cell r="M36" t="str">
            <v>±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45894</v>
          </cell>
          <cell r="Z36" t="str">
            <v>500กระสอบ</v>
          </cell>
          <cell r="AA36">
            <v>40000</v>
          </cell>
          <cell r="AB36">
            <v>0</v>
          </cell>
          <cell r="AC36">
            <v>0</v>
          </cell>
          <cell r="AD36">
            <v>0</v>
          </cell>
          <cell r="AG36"/>
          <cell r="AI36"/>
          <cell r="AJ36">
            <v>0</v>
          </cell>
          <cell r="AL36">
            <v>40000</v>
          </cell>
          <cell r="AM36"/>
          <cell r="AN36">
            <v>42000</v>
          </cell>
          <cell r="AO36" t="str">
            <v>WSWT1925800</v>
          </cell>
          <cell r="AQ36">
            <v>35204.400000000001</v>
          </cell>
          <cell r="AR36">
            <v>0</v>
          </cell>
          <cell r="AS36">
            <v>35204.400000000001</v>
          </cell>
          <cell r="AT36">
            <v>0</v>
          </cell>
          <cell r="AU36">
            <v>0</v>
          </cell>
          <cell r="BZ36" t="str">
            <v>WRWT25800/WRWT25800</v>
          </cell>
          <cell r="CA36">
            <v>2556.6217600000009</v>
          </cell>
          <cell r="DL36" t="str">
            <v>P7</v>
          </cell>
          <cell r="DM36">
            <v>2</v>
          </cell>
          <cell r="DN36">
            <v>45894</v>
          </cell>
          <cell r="DP36">
            <v>45889</v>
          </cell>
          <cell r="DQ36"/>
          <cell r="DR36">
            <v>45885</v>
          </cell>
          <cell r="DS36">
            <v>45892</v>
          </cell>
          <cell r="DT36">
            <v>45893</v>
          </cell>
          <cell r="DU36">
            <v>45893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>รอART</v>
          </cell>
          <cell r="EG36"/>
          <cell r="EH36"/>
          <cell r="EI36"/>
        </row>
        <row r="37">
          <cell r="B37" t="str">
            <v>ประมาณการ</v>
          </cell>
          <cell r="C37" t="str">
            <v>ประมาณการ</v>
          </cell>
          <cell r="E37" t="str">
            <v>บจก.เอ็กเซลเล้นท์</v>
          </cell>
          <cell r="F37" t="str">
            <v>รอแบบ</v>
          </cell>
          <cell r="G37">
            <v>19</v>
          </cell>
          <cell r="H37">
            <v>30</v>
          </cell>
          <cell r="I37" t="str">
            <v>ขาว</v>
          </cell>
          <cell r="J37"/>
          <cell r="L37">
            <v>60</v>
          </cell>
          <cell r="M37" t="str">
            <v>±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45925</v>
          </cell>
          <cell r="Z37" t="str">
            <v>500กระสอบ</v>
          </cell>
          <cell r="AA37">
            <v>25000</v>
          </cell>
          <cell r="AB37">
            <v>0</v>
          </cell>
          <cell r="AC37">
            <v>0</v>
          </cell>
          <cell r="AD37">
            <v>0</v>
          </cell>
          <cell r="AG37"/>
          <cell r="AI37"/>
          <cell r="AJ37">
            <v>0</v>
          </cell>
          <cell r="AL37">
            <v>25000</v>
          </cell>
          <cell r="AM37"/>
          <cell r="AN37">
            <v>26250</v>
          </cell>
          <cell r="AO37" t="str">
            <v>WSWT1925800</v>
          </cell>
          <cell r="AQ37">
            <v>22002.749999999996</v>
          </cell>
          <cell r="AR37">
            <v>0</v>
          </cell>
          <cell r="AS37">
            <v>22002.749999999996</v>
          </cell>
          <cell r="AT37">
            <v>0</v>
          </cell>
          <cell r="AU37">
            <v>0</v>
          </cell>
          <cell r="BZ37" t="str">
            <v>WRWT25800/WRWT25800</v>
          </cell>
          <cell r="CA37">
            <v>1597.8885999999998</v>
          </cell>
          <cell r="DL37" t="str">
            <v>P7</v>
          </cell>
          <cell r="DM37">
            <v>2</v>
          </cell>
          <cell r="DN37">
            <v>45925</v>
          </cell>
          <cell r="DP37">
            <v>45920</v>
          </cell>
          <cell r="DQ37"/>
          <cell r="DR37">
            <v>45916</v>
          </cell>
          <cell r="DS37">
            <v>45923</v>
          </cell>
          <cell r="DT37">
            <v>45924</v>
          </cell>
          <cell r="DU37">
            <v>45924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>รอART</v>
          </cell>
          <cell r="EG37"/>
          <cell r="EH37"/>
          <cell r="EI37"/>
        </row>
        <row r="38">
          <cell r="B38" t="str">
            <v>ประมาณการ</v>
          </cell>
          <cell r="C38" t="str">
            <v>ประมาณการ</v>
          </cell>
          <cell r="E38" t="str">
            <v>บจก.ไลม์มาสเตอร์</v>
          </cell>
          <cell r="F38" t="str">
            <v>LMC 25 kg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64</v>
          </cell>
          <cell r="M38" t="str">
            <v>±</v>
          </cell>
          <cell r="N38">
            <v>5</v>
          </cell>
          <cell r="R38" t="str">
            <v>ไม่</v>
          </cell>
          <cell r="T38">
            <v>20</v>
          </cell>
          <cell r="U38">
            <v>35</v>
          </cell>
          <cell r="V38">
            <v>40</v>
          </cell>
          <cell r="X38">
            <v>45925</v>
          </cell>
          <cell r="Z38" t="str">
            <v>500กระสอบแบน</v>
          </cell>
          <cell r="AA38">
            <v>20000</v>
          </cell>
          <cell r="AB38">
            <v>341.36903080895991</v>
          </cell>
          <cell r="AC38">
            <v>0</v>
          </cell>
          <cell r="AD38">
            <v>341.36903080895991</v>
          </cell>
          <cell r="AG38"/>
          <cell r="AI38"/>
          <cell r="AJ38">
            <v>233</v>
          </cell>
          <cell r="AL38">
            <v>19767</v>
          </cell>
          <cell r="AM38"/>
          <cell r="AN38">
            <v>20755.350000000002</v>
          </cell>
          <cell r="AO38" t="str">
            <v>WSWT1925800</v>
          </cell>
          <cell r="AQ38">
            <v>18501.714330000003</v>
          </cell>
          <cell r="AR38">
            <v>0</v>
          </cell>
          <cell r="AS38">
            <v>18501.714330000003</v>
          </cell>
          <cell r="AT38">
            <v>0</v>
          </cell>
          <cell r="AU38">
            <v>0</v>
          </cell>
          <cell r="BZ38" t="str">
            <v>WRWT25800/WRWT25800</v>
          </cell>
          <cell r="CA38">
            <v>1343.6356095653334</v>
          </cell>
          <cell r="DL38" t="str">
            <v>P9</v>
          </cell>
          <cell r="DM38">
            <v>3</v>
          </cell>
          <cell r="DN38">
            <v>45925</v>
          </cell>
          <cell r="DP38">
            <v>45920</v>
          </cell>
          <cell r="DQ38"/>
          <cell r="DR38">
            <v>45915</v>
          </cell>
          <cell r="DS38">
            <v>45922</v>
          </cell>
          <cell r="DT38">
            <v>45923</v>
          </cell>
          <cell r="DU38">
            <v>45923</v>
          </cell>
          <cell r="DW38">
            <v>45924</v>
          </cell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>รอART</v>
          </cell>
          <cell r="EG38"/>
          <cell r="EH38"/>
          <cell r="EI38"/>
        </row>
        <row r="39">
          <cell r="B39">
            <v>0</v>
          </cell>
          <cell r="C39"/>
          <cell r="E39"/>
          <cell r="F39"/>
          <cell r="G39">
            <v>19</v>
          </cell>
          <cell r="H39">
            <v>30</v>
          </cell>
          <cell r="I39" t="str">
            <v>ขาว</v>
          </cell>
          <cell r="J39"/>
          <cell r="L39">
            <v>60</v>
          </cell>
          <cell r="M39" t="str">
            <v>±</v>
          </cell>
          <cell r="N39">
            <v>5</v>
          </cell>
          <cell r="R39"/>
          <cell r="T39"/>
          <cell r="U39"/>
          <cell r="V39"/>
          <cell r="X39"/>
          <cell r="Z39"/>
          <cell r="AA39"/>
          <cell r="AB39">
            <v>0</v>
          </cell>
          <cell r="AC39">
            <v>0</v>
          </cell>
          <cell r="AD39"/>
          <cell r="AG39"/>
          <cell r="AI39" t="str">
            <v>ระบุในSD</v>
          </cell>
          <cell r="AJ39"/>
          <cell r="AL39">
            <v>0</v>
          </cell>
          <cell r="AM39"/>
          <cell r="AN39">
            <v>0</v>
          </cell>
          <cell r="AO39" t="str">
            <v>WSWT1925800</v>
          </cell>
          <cell r="AQ39">
            <v>227492.91433</v>
          </cell>
          <cell r="AR39">
            <v>89963.05</v>
          </cell>
          <cell r="AS39">
            <v>137529.86433000001</v>
          </cell>
          <cell r="AT39">
            <v>0</v>
          </cell>
          <cell r="AU39">
            <v>0</v>
          </cell>
          <cell r="BZ39" t="str">
            <v>WRWT25800/WRWT25800</v>
          </cell>
          <cell r="CA39">
            <v>0</v>
          </cell>
          <cell r="DL39"/>
          <cell r="DM39" t="str">
            <v>Lead time</v>
          </cell>
          <cell r="DN39"/>
          <cell r="DP39"/>
          <cell r="DQ39"/>
          <cell r="DR39"/>
          <cell r="DS39"/>
          <cell r="DT39"/>
          <cell r="DU39"/>
          <cell r="DW39"/>
          <cell r="DX39"/>
          <cell r="DY39"/>
          <cell r="DZ39"/>
          <cell r="EA39"/>
          <cell r="EB39"/>
          <cell r="EC39"/>
          <cell r="ED39"/>
          <cell r="EG39"/>
          <cell r="EH39"/>
          <cell r="EI39">
            <v>0</v>
          </cell>
        </row>
        <row r="40">
          <cell r="B40" t="str">
            <v>MK68-000910</v>
          </cell>
          <cell r="C40">
            <v>45857</v>
          </cell>
          <cell r="E40" t="str">
            <v>บจก.เคอรี่ฟลาวมิลล์</v>
          </cell>
          <cell r="F40" t="str">
            <v>ดอกไม้ม่วง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45883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PDR250239</v>
          </cell>
          <cell r="AJ40">
            <v>5000</v>
          </cell>
          <cell r="AL40">
            <v>0</v>
          </cell>
          <cell r="AM40">
            <v>5400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45883</v>
          </cell>
          <cell r="DP40">
            <v>45878</v>
          </cell>
          <cell r="DQ40"/>
          <cell r="DR40">
            <v>45874</v>
          </cell>
          <cell r="DS40">
            <v>45881</v>
          </cell>
          <cell r="DT40">
            <v>45882</v>
          </cell>
          <cell r="DU40">
            <v>45882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MK68-000910</v>
          </cell>
          <cell r="C41">
            <v>45857</v>
          </cell>
          <cell r="E41" t="str">
            <v>บจก.เคอรี่ฟลาวมิลล์</v>
          </cell>
          <cell r="F41" t="str">
            <v>ดอกไม้แดง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45883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PDR250239</v>
          </cell>
          <cell r="AJ41">
            <v>5000</v>
          </cell>
          <cell r="AL41">
            <v>0</v>
          </cell>
          <cell r="AM41">
            <v>5199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45883</v>
          </cell>
          <cell r="DP41">
            <v>45878</v>
          </cell>
          <cell r="DQ41"/>
          <cell r="DR41">
            <v>45874</v>
          </cell>
          <cell r="DS41">
            <v>45881</v>
          </cell>
          <cell r="DT41">
            <v>45882</v>
          </cell>
          <cell r="DU41">
            <v>45882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MK68-000910</v>
          </cell>
          <cell r="C42">
            <v>45857</v>
          </cell>
          <cell r="E42" t="str">
            <v>บจก.เคอรี่ฟลาวมิลล์</v>
          </cell>
          <cell r="F42" t="str">
            <v>KFM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ไม่</v>
          </cell>
          <cell r="T42" t="str">
            <v>ไม่สวมถุงใน</v>
          </cell>
          <cell r="U42"/>
          <cell r="V42"/>
          <cell r="X42">
            <v>45883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PDR250239</v>
          </cell>
          <cell r="AJ42">
            <v>5000</v>
          </cell>
          <cell r="AL42">
            <v>0</v>
          </cell>
          <cell r="AM42">
            <v>5300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45883</v>
          </cell>
          <cell r="DP42">
            <v>45878</v>
          </cell>
          <cell r="DQ42"/>
          <cell r="DR42">
            <v>45874</v>
          </cell>
          <cell r="DS42">
            <v>45881</v>
          </cell>
          <cell r="DT42">
            <v>45882</v>
          </cell>
          <cell r="DU42">
            <v>45882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MK68-000988</v>
          </cell>
          <cell r="C43">
            <v>45877</v>
          </cell>
          <cell r="E43" t="str">
            <v>บจก.เคอรี่ฟลาวมิลล์</v>
          </cell>
          <cell r="F43" t="str">
            <v>FW-Y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ไม่</v>
          </cell>
          <cell r="T43" t="str">
            <v>ไม่สวมถุงใน</v>
          </cell>
          <cell r="U43"/>
          <cell r="V43"/>
          <cell r="X43">
            <v>45883</v>
          </cell>
          <cell r="Z43" t="str">
            <v>ห่ออัดเบลแบน501</v>
          </cell>
          <cell r="AA43">
            <v>10000</v>
          </cell>
          <cell r="AB43">
            <v>0</v>
          </cell>
          <cell r="AC43">
            <v>0</v>
          </cell>
          <cell r="AD43">
            <v>0</v>
          </cell>
          <cell r="AG43"/>
          <cell r="AI43"/>
          <cell r="AJ43">
            <v>0</v>
          </cell>
          <cell r="AL43">
            <v>10000</v>
          </cell>
          <cell r="AM43">
            <v>10410</v>
          </cell>
          <cell r="AN43">
            <v>0</v>
          </cell>
          <cell r="AO43" t="str">
            <v>WSWT1921720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45883</v>
          </cell>
          <cell r="DP43">
            <v>45878</v>
          </cell>
          <cell r="DQ43"/>
          <cell r="DR43">
            <v>45874</v>
          </cell>
          <cell r="DS43">
            <v>45881</v>
          </cell>
          <cell r="DT43">
            <v>45882</v>
          </cell>
          <cell r="DU43">
            <v>45882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/>
          <cell r="EG43"/>
          <cell r="EH43"/>
          <cell r="EI43"/>
        </row>
        <row r="44">
          <cell r="B44" t="str">
            <v>MK68-000910</v>
          </cell>
          <cell r="C44">
            <v>45857</v>
          </cell>
          <cell r="E44" t="str">
            <v>บจก.เคอรี่ฟลาวมิลล์</v>
          </cell>
          <cell r="F44" t="str">
            <v>ถุงทองแซนวิช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45885</v>
          </cell>
          <cell r="Z44" t="str">
            <v>ห่ออัดเบลแบน500</v>
          </cell>
          <cell r="AA44">
            <v>10000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PDR250240</v>
          </cell>
          <cell r="AJ44">
            <v>0</v>
          </cell>
          <cell r="AL44">
            <v>10000</v>
          </cell>
          <cell r="AM44">
            <v>10300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45885</v>
          </cell>
          <cell r="DP44">
            <v>45880</v>
          </cell>
          <cell r="DQ44"/>
          <cell r="DR44">
            <v>45876</v>
          </cell>
          <cell r="DS44">
            <v>45883</v>
          </cell>
          <cell r="DT44">
            <v>45884</v>
          </cell>
          <cell r="DU44">
            <v>45884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MK68-000910</v>
          </cell>
          <cell r="C45">
            <v>45857</v>
          </cell>
          <cell r="E45" t="str">
            <v>บจก.เคอรี่ฟลาวมิลล์</v>
          </cell>
          <cell r="F45" t="str">
            <v>ถุงเงิน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45885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PDR250240</v>
          </cell>
          <cell r="AJ45">
            <v>5000</v>
          </cell>
          <cell r="AL45">
            <v>0</v>
          </cell>
          <cell r="AM45">
            <v>5250</v>
          </cell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45885</v>
          </cell>
          <cell r="DP45">
            <v>45880</v>
          </cell>
          <cell r="DQ45"/>
          <cell r="DR45">
            <v>45876</v>
          </cell>
          <cell r="DS45">
            <v>45883</v>
          </cell>
          <cell r="DT45">
            <v>45884</v>
          </cell>
          <cell r="DU45">
            <v>45884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MK68-000910</v>
          </cell>
          <cell r="C46">
            <v>45857</v>
          </cell>
          <cell r="E46" t="str">
            <v>บจก.เคอรี่ฟลาวมิลล์</v>
          </cell>
          <cell r="F46" t="str">
            <v>ปลาโลมาแดง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45885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PDR250240</v>
          </cell>
          <cell r="AJ46">
            <v>5000</v>
          </cell>
          <cell r="AL46">
            <v>0</v>
          </cell>
          <cell r="AM46">
            <v>5200</v>
          </cell>
          <cell r="AN46">
            <v>0</v>
          </cell>
          <cell r="AO46" t="str">
            <v>WSWT1921720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45885</v>
          </cell>
          <cell r="DP46">
            <v>45880</v>
          </cell>
          <cell r="DQ46"/>
          <cell r="DR46">
            <v>45876</v>
          </cell>
          <cell r="DS46">
            <v>45883</v>
          </cell>
          <cell r="DT46">
            <v>45884</v>
          </cell>
          <cell r="DU46">
            <v>45884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MK68-000910</v>
          </cell>
          <cell r="C47">
            <v>45857</v>
          </cell>
          <cell r="E47" t="str">
            <v>บจก.เคอรี่ฟลาวมิลล์</v>
          </cell>
          <cell r="F47" t="str">
            <v>FW-Y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ไม่</v>
          </cell>
          <cell r="T47" t="str">
            <v>ไม่สวมถุงใน</v>
          </cell>
          <cell r="U47"/>
          <cell r="V47"/>
          <cell r="X47">
            <v>45885</v>
          </cell>
          <cell r="Z47" t="str">
            <v>ห่ออัดเบลแบน500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PDR250240</v>
          </cell>
          <cell r="AJ47">
            <v>5000</v>
          </cell>
          <cell r="AL47">
            <v>0</v>
          </cell>
          <cell r="AM47">
            <v>5200</v>
          </cell>
          <cell r="AN47">
            <v>0</v>
          </cell>
          <cell r="AO47" t="str">
            <v>WSWT1921720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45885</v>
          </cell>
          <cell r="DP47">
            <v>45880</v>
          </cell>
          <cell r="DQ47"/>
          <cell r="DR47">
            <v>45876</v>
          </cell>
          <cell r="DS47">
            <v>45883</v>
          </cell>
          <cell r="DT47">
            <v>45884</v>
          </cell>
          <cell r="DU47">
            <v>45884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MK68-000989</v>
          </cell>
          <cell r="C48">
            <v>45877</v>
          </cell>
          <cell r="E48" t="str">
            <v>บจก.เคอรี่ฟลาวมิลล์</v>
          </cell>
          <cell r="F48" t="str">
            <v>เคเอ็ม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ไม่</v>
          </cell>
          <cell r="T48" t="str">
            <v>ไม่สวมถุงใน</v>
          </cell>
          <cell r="U48"/>
          <cell r="V48"/>
          <cell r="X48">
            <v>45888</v>
          </cell>
          <cell r="Z48" t="str">
            <v>ห่ออัดเบลแบน501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/>
          <cell r="AJ48">
            <v>0</v>
          </cell>
          <cell r="AL48">
            <v>5000</v>
          </cell>
          <cell r="AM48"/>
          <cell r="AN48">
            <v>5250</v>
          </cell>
          <cell r="AO48" t="str">
            <v>WSWT1921720</v>
          </cell>
          <cell r="AQ48">
            <v>4679.9500000000007</v>
          </cell>
          <cell r="AR48">
            <v>4679.9500000000007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45888</v>
          </cell>
          <cell r="DP48">
            <v>45883</v>
          </cell>
          <cell r="DQ48"/>
          <cell r="DR48">
            <v>45879</v>
          </cell>
          <cell r="DS48">
            <v>45886</v>
          </cell>
          <cell r="DT48">
            <v>45887</v>
          </cell>
          <cell r="DU48">
            <v>45887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/>
          <cell r="EG48"/>
          <cell r="EH48"/>
          <cell r="EI48"/>
        </row>
        <row r="49">
          <cell r="B49" t="str">
            <v>MK68-000910</v>
          </cell>
          <cell r="C49">
            <v>45857</v>
          </cell>
          <cell r="E49" t="str">
            <v>บจก.เคอรี่ฟลาวมิลล์</v>
          </cell>
          <cell r="F49" t="str">
            <v>แต้มแดง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45888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PDR250241</v>
          </cell>
          <cell r="AJ49">
            <v>0</v>
          </cell>
          <cell r="AL49">
            <v>5000</v>
          </cell>
          <cell r="AM49"/>
          <cell r="AN49">
            <v>5250</v>
          </cell>
          <cell r="AO49" t="str">
            <v>WSWT1921720</v>
          </cell>
          <cell r="AQ49">
            <v>4679.9500000000007</v>
          </cell>
          <cell r="AR49">
            <v>4679.9500000000007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45888</v>
          </cell>
          <cell r="DP49">
            <v>45883</v>
          </cell>
          <cell r="DQ49"/>
          <cell r="DR49">
            <v>45879</v>
          </cell>
          <cell r="DS49">
            <v>45886</v>
          </cell>
          <cell r="DT49">
            <v>45887</v>
          </cell>
          <cell r="DU49">
            <v>45887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MK68-000910</v>
          </cell>
          <cell r="C50">
            <v>45857</v>
          </cell>
          <cell r="E50" t="str">
            <v>บจก.เคอรี่ฟลาวมิลล์</v>
          </cell>
          <cell r="F50" t="str">
            <v>ดอกไม้เขียว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45888</v>
          </cell>
          <cell r="Z50" t="str">
            <v>ห่ออัดเบลแบน500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PDR250241</v>
          </cell>
          <cell r="AJ50">
            <v>0</v>
          </cell>
          <cell r="AL50">
            <v>5000</v>
          </cell>
          <cell r="AM50"/>
          <cell r="AN50">
            <v>5250</v>
          </cell>
          <cell r="AO50" t="str">
            <v>WSWT1921720</v>
          </cell>
          <cell r="AQ50">
            <v>4679.9500000000007</v>
          </cell>
          <cell r="AR50">
            <v>4679.9500000000007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45888</v>
          </cell>
          <cell r="DP50">
            <v>45883</v>
          </cell>
          <cell r="DQ50"/>
          <cell r="DR50">
            <v>45879</v>
          </cell>
          <cell r="DS50">
            <v>45886</v>
          </cell>
          <cell r="DT50">
            <v>45887</v>
          </cell>
          <cell r="DU50">
            <v>45887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MK68-000910</v>
          </cell>
          <cell r="C51">
            <v>45857</v>
          </cell>
          <cell r="E51" t="str">
            <v>บจก.เคอรี่ฟลาวมิลล์</v>
          </cell>
          <cell r="F51" t="str">
            <v>ถุงเขียว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45888</v>
          </cell>
          <cell r="Z51" t="str">
            <v>ห่ออัดเบลแบน500</v>
          </cell>
          <cell r="AA51">
            <v>10000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PDR250241</v>
          </cell>
          <cell r="AJ51">
            <v>10000</v>
          </cell>
          <cell r="AL51">
            <v>0</v>
          </cell>
          <cell r="AM51">
            <v>11100</v>
          </cell>
          <cell r="AN51">
            <v>0</v>
          </cell>
          <cell r="AO51" t="str">
            <v>WSWT1921720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0</v>
          </cell>
          <cell r="DL51" t="str">
            <v>P7</v>
          </cell>
          <cell r="DM51">
            <v>2</v>
          </cell>
          <cell r="DN51">
            <v>45888</v>
          </cell>
          <cell r="DP51">
            <v>45883</v>
          </cell>
          <cell r="DQ51"/>
          <cell r="DR51">
            <v>45879</v>
          </cell>
          <cell r="DS51">
            <v>45886</v>
          </cell>
          <cell r="DT51">
            <v>45887</v>
          </cell>
          <cell r="DU51">
            <v>45887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MK68-000944</v>
          </cell>
          <cell r="C52">
            <v>45869</v>
          </cell>
          <cell r="E52" t="str">
            <v>บจก.เคอรี่ฟลาวมิลล์</v>
          </cell>
          <cell r="F52" t="str">
            <v>บะหมี่เตี๊ยว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45890</v>
          </cell>
          <cell r="Z52" t="str">
            <v>ห่ออัดเบลแบน500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PDR250250</v>
          </cell>
          <cell r="AJ52">
            <v>0</v>
          </cell>
          <cell r="AL52">
            <v>5000</v>
          </cell>
          <cell r="AM52"/>
          <cell r="AN52">
            <v>5250</v>
          </cell>
          <cell r="AO52" t="str">
            <v>WSWT1921720</v>
          </cell>
          <cell r="AQ52">
            <v>4679.9500000000007</v>
          </cell>
          <cell r="AR52">
            <v>4679.9500000000007</v>
          </cell>
          <cell r="AS52">
            <v>0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0</v>
          </cell>
          <cell r="DL52" t="str">
            <v>P7</v>
          </cell>
          <cell r="DM52">
            <v>2</v>
          </cell>
          <cell r="DN52">
            <v>45890</v>
          </cell>
          <cell r="DP52">
            <v>45885</v>
          </cell>
          <cell r="DQ52"/>
          <cell r="DR52">
            <v>45881</v>
          </cell>
          <cell r="DS52">
            <v>45888</v>
          </cell>
          <cell r="DT52">
            <v>45889</v>
          </cell>
          <cell r="DU52">
            <v>45889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MK68-000944</v>
          </cell>
          <cell r="C53">
            <v>45869</v>
          </cell>
          <cell r="E53" t="str">
            <v>บจก.เคอรี่ฟลาวมิลล์</v>
          </cell>
          <cell r="F53" t="str">
            <v>ดอกไม้แดง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45890</v>
          </cell>
          <cell r="Z53" t="str">
            <v>ห่ออัดเบลแบน500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PDR250250</v>
          </cell>
          <cell r="AJ53">
            <v>0</v>
          </cell>
          <cell r="AL53">
            <v>5000</v>
          </cell>
          <cell r="AM53"/>
          <cell r="AN53">
            <v>5250</v>
          </cell>
          <cell r="AO53" t="str">
            <v>WSWT1921720</v>
          </cell>
          <cell r="AQ53">
            <v>4679.9500000000007</v>
          </cell>
          <cell r="AR53">
            <v>4679.9500000000007</v>
          </cell>
          <cell r="AS53">
            <v>0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0</v>
          </cell>
          <cell r="DL53" t="str">
            <v>P7</v>
          </cell>
          <cell r="DM53">
            <v>2</v>
          </cell>
          <cell r="DN53">
            <v>45890</v>
          </cell>
          <cell r="DP53">
            <v>45885</v>
          </cell>
          <cell r="DQ53"/>
          <cell r="DR53">
            <v>45881</v>
          </cell>
          <cell r="DS53">
            <v>45888</v>
          </cell>
          <cell r="DT53">
            <v>45889</v>
          </cell>
          <cell r="DU53">
            <v>45889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MK68-000944</v>
          </cell>
          <cell r="C54">
            <v>45869</v>
          </cell>
          <cell r="E54" t="str">
            <v>บจก.เคอรี่ฟลาวมิลล์</v>
          </cell>
          <cell r="F54" t="str">
            <v>โบว์น้ำเงิน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45890</v>
          </cell>
          <cell r="Z54" t="str">
            <v>ห่ออัดเบลแบน500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PDR250250</v>
          </cell>
          <cell r="AJ54">
            <v>0</v>
          </cell>
          <cell r="AL54">
            <v>5000</v>
          </cell>
          <cell r="AM54"/>
          <cell r="AN54">
            <v>5250</v>
          </cell>
          <cell r="AO54" t="str">
            <v>WSWT1921720</v>
          </cell>
          <cell r="AQ54">
            <v>4679.9500000000007</v>
          </cell>
          <cell r="AR54">
            <v>4679.9500000000007</v>
          </cell>
          <cell r="AS54">
            <v>0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0</v>
          </cell>
          <cell r="DL54" t="str">
            <v>P7</v>
          </cell>
          <cell r="DM54">
            <v>2</v>
          </cell>
          <cell r="DN54">
            <v>45890</v>
          </cell>
          <cell r="DP54">
            <v>45885</v>
          </cell>
          <cell r="DQ54"/>
          <cell r="DR54">
            <v>45881</v>
          </cell>
          <cell r="DS54">
            <v>45888</v>
          </cell>
          <cell r="DT54">
            <v>45889</v>
          </cell>
          <cell r="DU54">
            <v>45889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MK68-000944</v>
          </cell>
          <cell r="C55">
            <v>45869</v>
          </cell>
          <cell r="E55" t="str">
            <v>บจก.เคอรี่ฟลาวมิลล์</v>
          </cell>
          <cell r="F55" t="str">
            <v>บลูทีมเหลือง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45890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PDR250250</v>
          </cell>
          <cell r="AJ55">
            <v>0</v>
          </cell>
          <cell r="AL55">
            <v>5000</v>
          </cell>
          <cell r="AM55"/>
          <cell r="AN55">
            <v>5250</v>
          </cell>
          <cell r="AO55" t="str">
            <v>WSWT1921720</v>
          </cell>
          <cell r="AQ55">
            <v>4679.9500000000007</v>
          </cell>
          <cell r="AR55">
            <v>4679.9500000000007</v>
          </cell>
          <cell r="AS55">
            <v>0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0</v>
          </cell>
          <cell r="DL55" t="str">
            <v>P7</v>
          </cell>
          <cell r="DM55">
            <v>2</v>
          </cell>
          <cell r="DN55">
            <v>45890</v>
          </cell>
          <cell r="DP55">
            <v>45885</v>
          </cell>
          <cell r="DQ55"/>
          <cell r="DR55">
            <v>45881</v>
          </cell>
          <cell r="DS55">
            <v>45888</v>
          </cell>
          <cell r="DT55">
            <v>45889</v>
          </cell>
          <cell r="DU55">
            <v>45889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MK68-000945</v>
          </cell>
          <cell r="C56">
            <v>45869</v>
          </cell>
          <cell r="E56" t="str">
            <v>บจก.เคอรี่ฟลาวมิลล์</v>
          </cell>
          <cell r="F56" t="str">
            <v>ไม่พิมพ์</v>
          </cell>
          <cell r="G56">
            <v>19</v>
          </cell>
          <cell r="H56">
            <v>36</v>
          </cell>
          <cell r="I56" t="str">
            <v>ขาว</v>
          </cell>
          <cell r="J56"/>
          <cell r="L56">
            <v>75</v>
          </cell>
          <cell r="M56" t="str">
            <v>+</v>
          </cell>
          <cell r="N56">
            <v>5</v>
          </cell>
          <cell r="R56" t="str">
            <v>ไม่</v>
          </cell>
          <cell r="T56" t="str">
            <v>ไม่สวมถุงใน</v>
          </cell>
          <cell r="U56"/>
          <cell r="V56"/>
          <cell r="X56">
            <v>45890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PDR250250</v>
          </cell>
          <cell r="AJ56">
            <v>0</v>
          </cell>
          <cell r="AL56">
            <v>5000</v>
          </cell>
          <cell r="AM56"/>
          <cell r="AN56">
            <v>0</v>
          </cell>
          <cell r="AO56" t="str">
            <v>WSWT1921720</v>
          </cell>
          <cell r="AQ56">
            <v>5238.75</v>
          </cell>
          <cell r="AR56">
            <v>5238.75</v>
          </cell>
          <cell r="AS56">
            <v>0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0</v>
          </cell>
          <cell r="DL56" t="str">
            <v>P7</v>
          </cell>
          <cell r="DM56">
            <v>2</v>
          </cell>
          <cell r="DN56">
            <v>45890</v>
          </cell>
          <cell r="DP56">
            <v>45885</v>
          </cell>
          <cell r="DQ56"/>
          <cell r="DR56">
            <v>45881</v>
          </cell>
          <cell r="DS56">
            <v>45888</v>
          </cell>
          <cell r="DT56">
            <v>45889</v>
          </cell>
          <cell r="DU56">
            <v>45889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MK68-000944</v>
          </cell>
          <cell r="C57">
            <v>45869</v>
          </cell>
          <cell r="E57" t="str">
            <v>บจก.เคอรี่ฟลาวมิลล์</v>
          </cell>
          <cell r="F57" t="str">
            <v>ชามแดง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45892</v>
          </cell>
          <cell r="Z57" t="str">
            <v>ห่ออัดเบลแบน500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PDR250251</v>
          </cell>
          <cell r="AJ57">
            <v>0</v>
          </cell>
          <cell r="AL57">
            <v>5000</v>
          </cell>
          <cell r="AM57"/>
          <cell r="AN57">
            <v>5250</v>
          </cell>
          <cell r="AO57" t="str">
            <v>WSWT1921720</v>
          </cell>
          <cell r="AQ57">
            <v>4679.9500000000007</v>
          </cell>
          <cell r="AR57">
            <v>4679.9500000000007</v>
          </cell>
          <cell r="AS57">
            <v>0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0</v>
          </cell>
          <cell r="DL57" t="str">
            <v>P7</v>
          </cell>
          <cell r="DM57">
            <v>2</v>
          </cell>
          <cell r="DN57">
            <v>45892</v>
          </cell>
          <cell r="DP57">
            <v>45887</v>
          </cell>
          <cell r="DQ57"/>
          <cell r="DR57">
            <v>45883</v>
          </cell>
          <cell r="DS57">
            <v>45890</v>
          </cell>
          <cell r="DT57">
            <v>45891</v>
          </cell>
          <cell r="DU57">
            <v>45891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MK68-000944</v>
          </cell>
          <cell r="C58">
            <v>45869</v>
          </cell>
          <cell r="E58" t="str">
            <v>บจก.เคอรี่ฟลาวมิลล์</v>
          </cell>
          <cell r="F58" t="str">
            <v>ปลาโลมาเทา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45892</v>
          </cell>
          <cell r="Z58" t="str">
            <v>ห่ออัดเบลแบน500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PDR250251</v>
          </cell>
          <cell r="AJ58">
            <v>0</v>
          </cell>
          <cell r="AL58">
            <v>5000</v>
          </cell>
          <cell r="AM58"/>
          <cell r="AN58">
            <v>5250</v>
          </cell>
          <cell r="AO58" t="str">
            <v>WSWT1921720</v>
          </cell>
          <cell r="AQ58">
            <v>4679.9500000000007</v>
          </cell>
          <cell r="AR58">
            <v>4679.9500000000007</v>
          </cell>
          <cell r="AS58">
            <v>0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0</v>
          </cell>
          <cell r="DL58" t="str">
            <v>P7</v>
          </cell>
          <cell r="DM58">
            <v>2</v>
          </cell>
          <cell r="DN58">
            <v>45892</v>
          </cell>
          <cell r="DP58">
            <v>45887</v>
          </cell>
          <cell r="DQ58"/>
          <cell r="DR58">
            <v>45883</v>
          </cell>
          <cell r="DS58">
            <v>45890</v>
          </cell>
          <cell r="DT58">
            <v>45891</v>
          </cell>
          <cell r="DU58">
            <v>45891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MK68-000944</v>
          </cell>
          <cell r="C59">
            <v>45869</v>
          </cell>
          <cell r="E59" t="str">
            <v>บจก.เคอรี่ฟลาวมิลล์</v>
          </cell>
          <cell r="F59" t="str">
            <v>ปลาโลมาแดง</v>
          </cell>
          <cell r="G59">
            <v>19</v>
          </cell>
          <cell r="H59">
            <v>32</v>
          </cell>
          <cell r="I59" t="str">
            <v>ขาว</v>
          </cell>
          <cell r="J59"/>
          <cell r="L59">
            <v>67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45892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PDR250251</v>
          </cell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WSWT1921720</v>
          </cell>
          <cell r="AQ59">
            <v>4679.9500000000007</v>
          </cell>
          <cell r="AR59">
            <v>4679.9500000000007</v>
          </cell>
          <cell r="AS59">
            <v>0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0</v>
          </cell>
          <cell r="DL59" t="str">
            <v>P7</v>
          </cell>
          <cell r="DM59">
            <v>2</v>
          </cell>
          <cell r="DN59">
            <v>45892</v>
          </cell>
          <cell r="DP59">
            <v>45887</v>
          </cell>
          <cell r="DQ59"/>
          <cell r="DR59">
            <v>45883</v>
          </cell>
          <cell r="DS59">
            <v>45890</v>
          </cell>
          <cell r="DT59">
            <v>45891</v>
          </cell>
          <cell r="DU59">
            <v>45891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MK68-000944</v>
          </cell>
          <cell r="C60">
            <v>45869</v>
          </cell>
          <cell r="E60" t="str">
            <v>บจก.เคอรี่ฟลาวมิลล์</v>
          </cell>
          <cell r="F60" t="str">
            <v>KFM-HF</v>
          </cell>
          <cell r="G60">
            <v>19</v>
          </cell>
          <cell r="H60">
            <v>32</v>
          </cell>
          <cell r="I60" t="str">
            <v>ขาว</v>
          </cell>
          <cell r="J60"/>
          <cell r="L60">
            <v>67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45892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PDR250251</v>
          </cell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WSWT1921720</v>
          </cell>
          <cell r="AQ60">
            <v>4679.9500000000007</v>
          </cell>
          <cell r="AR60">
            <v>4679.9500000000007</v>
          </cell>
          <cell r="AS60">
            <v>0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0</v>
          </cell>
          <cell r="DL60" t="str">
            <v>P7</v>
          </cell>
          <cell r="DM60">
            <v>2</v>
          </cell>
          <cell r="DN60">
            <v>45892</v>
          </cell>
          <cell r="DP60">
            <v>45887</v>
          </cell>
          <cell r="DQ60"/>
          <cell r="DR60">
            <v>45883</v>
          </cell>
          <cell r="DS60">
            <v>45890</v>
          </cell>
          <cell r="DT60">
            <v>45891</v>
          </cell>
          <cell r="DU60">
            <v>45891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MK68-000944</v>
          </cell>
          <cell r="C61">
            <v>45869</v>
          </cell>
          <cell r="E61" t="str">
            <v>บจก.เคอรี่ฟลาวมิลล์</v>
          </cell>
          <cell r="F61" t="str">
            <v>FW-Y</v>
          </cell>
          <cell r="G61">
            <v>19</v>
          </cell>
          <cell r="H61">
            <v>32</v>
          </cell>
          <cell r="I61" t="str">
            <v>ขาว</v>
          </cell>
          <cell r="J61"/>
          <cell r="L61">
            <v>67</v>
          </cell>
          <cell r="M61" t="str">
            <v>+</v>
          </cell>
          <cell r="N61">
            <v>5</v>
          </cell>
          <cell r="R61" t="str">
            <v>ไม่</v>
          </cell>
          <cell r="T61" t="str">
            <v>ไม่สวมถุงใน</v>
          </cell>
          <cell r="U61"/>
          <cell r="V61"/>
          <cell r="X61">
            <v>45892</v>
          </cell>
          <cell r="Z61" t="str">
            <v>ห่ออัดเบลแบน500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 t="str">
            <v>PDR250251</v>
          </cell>
          <cell r="AJ61">
            <v>0</v>
          </cell>
          <cell r="AL61">
            <v>5000</v>
          </cell>
          <cell r="AM61"/>
          <cell r="AN61">
            <v>5250</v>
          </cell>
          <cell r="AO61" t="str">
            <v>WSWT1921720</v>
          </cell>
          <cell r="AQ61">
            <v>4679.9500000000007</v>
          </cell>
          <cell r="AR61">
            <v>2395</v>
          </cell>
          <cell r="AS61">
            <v>2284.9500000000007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172.1125893333334</v>
          </cell>
          <cell r="DL61" t="str">
            <v>P7</v>
          </cell>
          <cell r="DM61">
            <v>2</v>
          </cell>
          <cell r="DN61">
            <v>45892</v>
          </cell>
          <cell r="DP61">
            <v>45887</v>
          </cell>
          <cell r="DQ61"/>
          <cell r="DR61">
            <v>45883</v>
          </cell>
          <cell r="DS61">
            <v>45890</v>
          </cell>
          <cell r="DT61">
            <v>45891</v>
          </cell>
          <cell r="DU61">
            <v>45891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 xml:space="preserve"> /</v>
          </cell>
          <cell r="EG61"/>
          <cell r="EH61"/>
          <cell r="EI61"/>
        </row>
        <row r="62">
          <cell r="B62" t="str">
            <v>MK68-000944</v>
          </cell>
          <cell r="C62">
            <v>45869</v>
          </cell>
          <cell r="E62" t="str">
            <v>บจก.เคอรี่ฟลาวมิลล์</v>
          </cell>
          <cell r="F62" t="str">
            <v>เคเอ็ม</v>
          </cell>
          <cell r="G62">
            <v>19</v>
          </cell>
          <cell r="H62">
            <v>32</v>
          </cell>
          <cell r="I62" t="str">
            <v>ขาว</v>
          </cell>
          <cell r="J62"/>
          <cell r="L62">
            <v>67</v>
          </cell>
          <cell r="M62" t="str">
            <v>+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>
            <v>45895</v>
          </cell>
          <cell r="Z62" t="str">
            <v>ห่ออัดเบลแบน500</v>
          </cell>
          <cell r="AA62">
            <v>5000</v>
          </cell>
          <cell r="AB62">
            <v>0</v>
          </cell>
          <cell r="AC62">
            <v>0</v>
          </cell>
          <cell r="AD62">
            <v>0</v>
          </cell>
          <cell r="AG62"/>
          <cell r="AI62" t="str">
            <v>PDR250252</v>
          </cell>
          <cell r="AJ62">
            <v>0</v>
          </cell>
          <cell r="AL62">
            <v>5000</v>
          </cell>
          <cell r="AM62"/>
          <cell r="AN62">
            <v>5250</v>
          </cell>
          <cell r="AO62" t="str">
            <v>WSWT1921720</v>
          </cell>
          <cell r="AQ62">
            <v>4679.9500000000007</v>
          </cell>
          <cell r="AR62">
            <v>0</v>
          </cell>
          <cell r="AS62">
            <v>4679.9500000000007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352.51463377777782</v>
          </cell>
          <cell r="DL62" t="str">
            <v>P7</v>
          </cell>
          <cell r="DM62">
            <v>2</v>
          </cell>
          <cell r="DN62">
            <v>45895</v>
          </cell>
          <cell r="DP62">
            <v>45890</v>
          </cell>
          <cell r="DQ62"/>
          <cell r="DR62">
            <v>45886</v>
          </cell>
          <cell r="DS62">
            <v>45893</v>
          </cell>
          <cell r="DT62">
            <v>45894</v>
          </cell>
          <cell r="DU62">
            <v>45894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 t="str">
            <v xml:space="preserve"> /</v>
          </cell>
          <cell r="EG62"/>
          <cell r="EH62"/>
          <cell r="EI62"/>
        </row>
        <row r="63">
          <cell r="B63" t="str">
            <v>MK68-000944</v>
          </cell>
          <cell r="C63">
            <v>45869</v>
          </cell>
          <cell r="E63" t="str">
            <v>บจก.เคอรี่ฟลาวมิลล์</v>
          </cell>
          <cell r="F63" t="str">
            <v>แต้มแดง</v>
          </cell>
          <cell r="G63">
            <v>19</v>
          </cell>
          <cell r="H63">
            <v>32</v>
          </cell>
          <cell r="I63" t="str">
            <v>ขาว</v>
          </cell>
          <cell r="J63"/>
          <cell r="L63">
            <v>67</v>
          </cell>
          <cell r="M63" t="str">
            <v>+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45895</v>
          </cell>
          <cell r="Z63" t="str">
            <v>ห่ออัดเบลแบน500</v>
          </cell>
          <cell r="AA63">
            <v>5000</v>
          </cell>
          <cell r="AB63">
            <v>0</v>
          </cell>
          <cell r="AC63">
            <v>0</v>
          </cell>
          <cell r="AD63">
            <v>0</v>
          </cell>
          <cell r="AG63"/>
          <cell r="AI63" t="str">
            <v>PDR250252</v>
          </cell>
          <cell r="AJ63">
            <v>0</v>
          </cell>
          <cell r="AL63">
            <v>5000</v>
          </cell>
          <cell r="AM63"/>
          <cell r="AN63">
            <v>5250</v>
          </cell>
          <cell r="AO63" t="str">
            <v>WSWT1921720</v>
          </cell>
          <cell r="AQ63">
            <v>4679.9500000000007</v>
          </cell>
          <cell r="AR63">
            <v>0</v>
          </cell>
          <cell r="AS63">
            <v>4679.9500000000007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352.51463377777782</v>
          </cell>
          <cell r="DL63" t="str">
            <v>P7</v>
          </cell>
          <cell r="DM63">
            <v>2</v>
          </cell>
          <cell r="DN63">
            <v>45895</v>
          </cell>
          <cell r="DP63">
            <v>45890</v>
          </cell>
          <cell r="DQ63"/>
          <cell r="DR63">
            <v>45886</v>
          </cell>
          <cell r="DS63">
            <v>45893</v>
          </cell>
          <cell r="DT63">
            <v>45894</v>
          </cell>
          <cell r="DU63">
            <v>45894</v>
          </cell>
          <cell r="DW63"/>
          <cell r="DX63"/>
          <cell r="DY63"/>
          <cell r="DZ63"/>
          <cell r="EA63"/>
          <cell r="EB63"/>
          <cell r="EC63" t="str">
            <v>งานพิมพ์</v>
          </cell>
          <cell r="ED63" t="str">
            <v xml:space="preserve"> /</v>
          </cell>
          <cell r="EG63"/>
          <cell r="EH63"/>
          <cell r="EI63"/>
        </row>
        <row r="64">
          <cell r="B64" t="str">
            <v>MK68-000944</v>
          </cell>
          <cell r="C64">
            <v>45869</v>
          </cell>
          <cell r="E64" t="str">
            <v>บจก.เคอรี่ฟลาวมิลล์</v>
          </cell>
          <cell r="F64" t="str">
            <v>ถุงเงิน</v>
          </cell>
          <cell r="G64">
            <v>19</v>
          </cell>
          <cell r="H64">
            <v>32</v>
          </cell>
          <cell r="I64" t="str">
            <v>ขาว</v>
          </cell>
          <cell r="J64"/>
          <cell r="L64">
            <v>67</v>
          </cell>
          <cell r="M64" t="str">
            <v>+</v>
          </cell>
          <cell r="N64">
            <v>5</v>
          </cell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45895</v>
          </cell>
          <cell r="Z64" t="str">
            <v>ห่ออัดเบลแบน500</v>
          </cell>
          <cell r="AA64">
            <v>5000</v>
          </cell>
          <cell r="AB64">
            <v>0</v>
          </cell>
          <cell r="AC64">
            <v>0</v>
          </cell>
          <cell r="AD64">
            <v>0</v>
          </cell>
          <cell r="AG64"/>
          <cell r="AI64" t="str">
            <v>PDR250252</v>
          </cell>
          <cell r="AJ64">
            <v>0</v>
          </cell>
          <cell r="AL64">
            <v>5000</v>
          </cell>
          <cell r="AM64"/>
          <cell r="AN64">
            <v>5250</v>
          </cell>
          <cell r="AO64" t="str">
            <v>WSWT1921720</v>
          </cell>
          <cell r="AQ64">
            <v>4679.9500000000007</v>
          </cell>
          <cell r="AR64">
            <v>0</v>
          </cell>
          <cell r="AS64">
            <v>4679.9500000000007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352.51463377777782</v>
          </cell>
          <cell r="DL64" t="str">
            <v>P7</v>
          </cell>
          <cell r="DM64">
            <v>2</v>
          </cell>
          <cell r="DN64">
            <v>45895</v>
          </cell>
          <cell r="DP64">
            <v>45890</v>
          </cell>
          <cell r="DQ64"/>
          <cell r="DR64">
            <v>45886</v>
          </cell>
          <cell r="DS64">
            <v>45893</v>
          </cell>
          <cell r="DT64">
            <v>45894</v>
          </cell>
          <cell r="DU64">
            <v>45894</v>
          </cell>
          <cell r="DW64"/>
          <cell r="DX64"/>
          <cell r="DY64"/>
          <cell r="DZ64"/>
          <cell r="EA64"/>
          <cell r="EB64"/>
          <cell r="EC64" t="str">
            <v>งานพิมพ์</v>
          </cell>
          <cell r="ED64" t="str">
            <v xml:space="preserve"> /</v>
          </cell>
          <cell r="EG64"/>
          <cell r="EH64"/>
          <cell r="EI64"/>
        </row>
        <row r="65">
          <cell r="B65" t="str">
            <v>MK68-000944</v>
          </cell>
          <cell r="C65">
            <v>45869</v>
          </cell>
          <cell r="E65" t="str">
            <v>บจก.เคอรี่ฟลาวมิลล์</v>
          </cell>
          <cell r="F65" t="str">
            <v>ดอกไม้เขียว</v>
          </cell>
          <cell r="G65">
            <v>19</v>
          </cell>
          <cell r="H65">
            <v>32</v>
          </cell>
          <cell r="I65" t="str">
            <v>ขาว</v>
          </cell>
          <cell r="J65"/>
          <cell r="L65">
            <v>67</v>
          </cell>
          <cell r="M65" t="str">
            <v>+</v>
          </cell>
          <cell r="N65">
            <v>5</v>
          </cell>
          <cell r="R65" t="str">
            <v>บิด</v>
          </cell>
          <cell r="T65" t="str">
            <v>ไม่สวมถุงใน</v>
          </cell>
          <cell r="U65"/>
          <cell r="V65"/>
          <cell r="X65">
            <v>45895</v>
          </cell>
          <cell r="Z65" t="str">
            <v>ห่ออัดเบลแบน500</v>
          </cell>
          <cell r="AA65">
            <v>5000</v>
          </cell>
          <cell r="AB65">
            <v>0</v>
          </cell>
          <cell r="AC65">
            <v>0</v>
          </cell>
          <cell r="AD65">
            <v>0</v>
          </cell>
          <cell r="AG65"/>
          <cell r="AI65" t="str">
            <v>PDR250252</v>
          </cell>
          <cell r="AJ65">
            <v>0</v>
          </cell>
          <cell r="AL65">
            <v>5000</v>
          </cell>
          <cell r="AM65"/>
          <cell r="AN65">
            <v>5250</v>
          </cell>
          <cell r="AO65" t="str">
            <v>WSWT1921720</v>
          </cell>
          <cell r="AQ65">
            <v>4679.9500000000007</v>
          </cell>
          <cell r="AR65">
            <v>0</v>
          </cell>
          <cell r="AS65">
            <v>4679.9500000000007</v>
          </cell>
          <cell r="AT65">
            <v>0</v>
          </cell>
          <cell r="AU65">
            <v>0</v>
          </cell>
          <cell r="BZ65" t="str">
            <v>WRWT21720/WRWT25800</v>
          </cell>
          <cell r="CA65">
            <v>352.51463377777782</v>
          </cell>
          <cell r="DL65" t="str">
            <v>P7</v>
          </cell>
          <cell r="DM65">
            <v>2</v>
          </cell>
          <cell r="DN65">
            <v>45895</v>
          </cell>
          <cell r="DP65">
            <v>45890</v>
          </cell>
          <cell r="DQ65"/>
          <cell r="DR65">
            <v>45886</v>
          </cell>
          <cell r="DS65">
            <v>45893</v>
          </cell>
          <cell r="DT65">
            <v>45894</v>
          </cell>
          <cell r="DU65">
            <v>45894</v>
          </cell>
          <cell r="DW65"/>
          <cell r="DX65"/>
          <cell r="DY65"/>
          <cell r="DZ65"/>
          <cell r="EA65"/>
          <cell r="EB65"/>
          <cell r="EC65" t="str">
            <v>งานพิมพ์</v>
          </cell>
          <cell r="ED65" t="str">
            <v xml:space="preserve"> /</v>
          </cell>
          <cell r="EG65"/>
          <cell r="EH65"/>
          <cell r="EI65"/>
        </row>
        <row r="66">
          <cell r="B66" t="str">
            <v>MK68-000944</v>
          </cell>
          <cell r="C66">
            <v>45869</v>
          </cell>
          <cell r="E66" t="str">
            <v>บจก.เคอรี่ฟลาวมิลล์</v>
          </cell>
          <cell r="F66">
            <v>997</v>
          </cell>
          <cell r="G66">
            <v>19</v>
          </cell>
          <cell r="H66">
            <v>32</v>
          </cell>
          <cell r="I66" t="str">
            <v>ขาว</v>
          </cell>
          <cell r="J66"/>
          <cell r="L66">
            <v>67</v>
          </cell>
          <cell r="M66" t="str">
            <v>+</v>
          </cell>
          <cell r="N66">
            <v>5</v>
          </cell>
          <cell r="R66" t="str">
            <v>ไม่</v>
          </cell>
          <cell r="T66" t="str">
            <v>ไม่สวมถุงใน</v>
          </cell>
          <cell r="U66"/>
          <cell r="V66"/>
          <cell r="X66">
            <v>45895</v>
          </cell>
          <cell r="Z66" t="str">
            <v>ห่ออัดเบลแบน500</v>
          </cell>
          <cell r="AA66">
            <v>5000</v>
          </cell>
          <cell r="AB66">
            <v>0</v>
          </cell>
          <cell r="AC66">
            <v>0</v>
          </cell>
          <cell r="AD66">
            <v>0</v>
          </cell>
          <cell r="AG66"/>
          <cell r="AI66" t="str">
            <v>PDR250252</v>
          </cell>
          <cell r="AJ66">
            <v>0</v>
          </cell>
          <cell r="AL66">
            <v>5000</v>
          </cell>
          <cell r="AM66"/>
          <cell r="AN66">
            <v>5250</v>
          </cell>
          <cell r="AO66" t="str">
            <v>WSWT1921720</v>
          </cell>
          <cell r="AQ66">
            <v>4679.9500000000007</v>
          </cell>
          <cell r="AR66">
            <v>0</v>
          </cell>
          <cell r="AS66">
            <v>4679.9500000000007</v>
          </cell>
          <cell r="AT66">
            <v>0</v>
          </cell>
          <cell r="AU66">
            <v>0</v>
          </cell>
          <cell r="BZ66" t="str">
            <v>WRWT21720/WRWT25800</v>
          </cell>
          <cell r="CA66">
            <v>352.51463377777782</v>
          </cell>
          <cell r="DL66" t="str">
            <v>P7</v>
          </cell>
          <cell r="DM66">
            <v>2</v>
          </cell>
          <cell r="DN66">
            <v>45895</v>
          </cell>
          <cell r="DP66">
            <v>45890</v>
          </cell>
          <cell r="DQ66"/>
          <cell r="DR66">
            <v>45886</v>
          </cell>
          <cell r="DS66">
            <v>45893</v>
          </cell>
          <cell r="DT66">
            <v>45894</v>
          </cell>
          <cell r="DU66">
            <v>45894</v>
          </cell>
          <cell r="DW66"/>
          <cell r="DX66"/>
          <cell r="DY66"/>
          <cell r="DZ66"/>
          <cell r="EA66"/>
          <cell r="EB66"/>
          <cell r="EC66" t="str">
            <v>งานพิมพ์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MK68-000944</v>
          </cell>
          <cell r="C67">
            <v>45869</v>
          </cell>
          <cell r="E67" t="str">
            <v>บจก.เคอรี่ฟลาวมิลล์</v>
          </cell>
          <cell r="F67" t="str">
            <v>ถุงทองแซนวิช</v>
          </cell>
          <cell r="G67">
            <v>19</v>
          </cell>
          <cell r="H67">
            <v>32</v>
          </cell>
          <cell r="I67" t="str">
            <v>ขาว</v>
          </cell>
          <cell r="J67"/>
          <cell r="L67">
            <v>67</v>
          </cell>
          <cell r="M67" t="str">
            <v>+</v>
          </cell>
          <cell r="N67">
            <v>5</v>
          </cell>
          <cell r="R67" t="str">
            <v>บิด</v>
          </cell>
          <cell r="T67" t="str">
            <v>ไม่สวมถุงใน</v>
          </cell>
          <cell r="U67"/>
          <cell r="V67"/>
          <cell r="X67">
            <v>45897</v>
          </cell>
          <cell r="Z67" t="str">
            <v>ห่ออัดเบลแบน500</v>
          </cell>
          <cell r="AA67">
            <v>5000</v>
          </cell>
          <cell r="AB67">
            <v>0</v>
          </cell>
          <cell r="AC67">
            <v>0</v>
          </cell>
          <cell r="AD67">
            <v>0</v>
          </cell>
          <cell r="AG67"/>
          <cell r="AI67" t="str">
            <v>PDR250253</v>
          </cell>
          <cell r="AJ67">
            <v>0</v>
          </cell>
          <cell r="AL67">
            <v>5000</v>
          </cell>
          <cell r="AM67"/>
          <cell r="AN67">
            <v>5250</v>
          </cell>
          <cell r="AO67" t="str">
            <v>WSWT1921720</v>
          </cell>
          <cell r="AQ67">
            <v>4679.9500000000007</v>
          </cell>
          <cell r="AR67">
            <v>0</v>
          </cell>
          <cell r="AS67">
            <v>4679.9500000000007</v>
          </cell>
          <cell r="AT67">
            <v>0</v>
          </cell>
          <cell r="AU67">
            <v>0</v>
          </cell>
          <cell r="BZ67" t="str">
            <v>WRWT21720/WRWT25800</v>
          </cell>
          <cell r="CA67">
            <v>352.51463377777782</v>
          </cell>
          <cell r="DL67" t="str">
            <v>P7</v>
          </cell>
          <cell r="DM67">
            <v>2</v>
          </cell>
          <cell r="DN67">
            <v>45897</v>
          </cell>
          <cell r="DP67">
            <v>45892</v>
          </cell>
          <cell r="DQ67"/>
          <cell r="DR67">
            <v>45888</v>
          </cell>
          <cell r="DS67">
            <v>45895</v>
          </cell>
          <cell r="DT67">
            <v>45896</v>
          </cell>
          <cell r="DU67">
            <v>45896</v>
          </cell>
          <cell r="DW67"/>
          <cell r="DX67"/>
          <cell r="DY67"/>
          <cell r="DZ67"/>
          <cell r="EA67"/>
          <cell r="EB67"/>
          <cell r="EC67" t="str">
            <v>งานพิมพ์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MK68-000944</v>
          </cell>
          <cell r="C68">
            <v>45869</v>
          </cell>
          <cell r="E68" t="str">
            <v>บจก.เคอรี่ฟลาวมิลล์</v>
          </cell>
          <cell r="F68" t="str">
            <v>แต้มฟ้า</v>
          </cell>
          <cell r="G68">
            <v>19</v>
          </cell>
          <cell r="H68">
            <v>32</v>
          </cell>
          <cell r="I68" t="str">
            <v>ขาว</v>
          </cell>
          <cell r="J68"/>
          <cell r="L68">
            <v>67</v>
          </cell>
          <cell r="M68" t="str">
            <v>+</v>
          </cell>
          <cell r="N68">
            <v>5</v>
          </cell>
          <cell r="R68" t="str">
            <v>บิด</v>
          </cell>
          <cell r="T68" t="str">
            <v>ไม่สวมถุงใน</v>
          </cell>
          <cell r="U68"/>
          <cell r="V68"/>
          <cell r="X68">
            <v>45897</v>
          </cell>
          <cell r="Z68" t="str">
            <v>ห่ออัดเบลแบน500</v>
          </cell>
          <cell r="AA68">
            <v>5000</v>
          </cell>
          <cell r="AB68">
            <v>0</v>
          </cell>
          <cell r="AC68">
            <v>0</v>
          </cell>
          <cell r="AD68">
            <v>0</v>
          </cell>
          <cell r="AG68"/>
          <cell r="AI68" t="str">
            <v>PDR250253</v>
          </cell>
          <cell r="AJ68">
            <v>0</v>
          </cell>
          <cell r="AL68">
            <v>5000</v>
          </cell>
          <cell r="AM68"/>
          <cell r="AN68">
            <v>5250</v>
          </cell>
          <cell r="AO68" t="str">
            <v>WSWT1921720</v>
          </cell>
          <cell r="AQ68">
            <v>4679.9500000000007</v>
          </cell>
          <cell r="AR68">
            <v>0</v>
          </cell>
          <cell r="AS68">
            <v>4679.9500000000007</v>
          </cell>
          <cell r="AT68">
            <v>0</v>
          </cell>
          <cell r="AU68">
            <v>0</v>
          </cell>
          <cell r="BZ68" t="str">
            <v>WRWT21720/WRWT25800</v>
          </cell>
          <cell r="CA68">
            <v>352.51463377777782</v>
          </cell>
          <cell r="DL68" t="str">
            <v>P7</v>
          </cell>
          <cell r="DM68">
            <v>2</v>
          </cell>
          <cell r="DN68">
            <v>45897</v>
          </cell>
          <cell r="DP68">
            <v>45892</v>
          </cell>
          <cell r="DQ68"/>
          <cell r="DR68">
            <v>45888</v>
          </cell>
          <cell r="DS68">
            <v>45895</v>
          </cell>
          <cell r="DT68">
            <v>45896</v>
          </cell>
          <cell r="DU68">
            <v>45896</v>
          </cell>
          <cell r="DW68"/>
          <cell r="DX68"/>
          <cell r="DY68"/>
          <cell r="DZ68"/>
          <cell r="EA68"/>
          <cell r="EB68"/>
          <cell r="EC68" t="str">
            <v>งานพิมพ์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MK68-000944</v>
          </cell>
          <cell r="C69">
            <v>45869</v>
          </cell>
          <cell r="E69" t="str">
            <v>บจก.เคอรี่ฟลาวมิลล์</v>
          </cell>
          <cell r="F69" t="str">
            <v>หีบเพลงฟ้า</v>
          </cell>
          <cell r="G69">
            <v>19</v>
          </cell>
          <cell r="H69">
            <v>32</v>
          </cell>
          <cell r="I69" t="str">
            <v>ขาว</v>
          </cell>
          <cell r="J69"/>
          <cell r="L69">
            <v>67</v>
          </cell>
          <cell r="M69" t="str">
            <v>+</v>
          </cell>
          <cell r="N69">
            <v>5</v>
          </cell>
          <cell r="R69" t="str">
            <v>บิด</v>
          </cell>
          <cell r="T69" t="str">
            <v>ไม่สวมถุงใน</v>
          </cell>
          <cell r="U69"/>
          <cell r="V69"/>
          <cell r="X69">
            <v>45897</v>
          </cell>
          <cell r="Z69" t="str">
            <v>ห่ออัดเบลแบน500</v>
          </cell>
          <cell r="AA69">
            <v>5000</v>
          </cell>
          <cell r="AB69">
            <v>0</v>
          </cell>
          <cell r="AC69">
            <v>0</v>
          </cell>
          <cell r="AD69">
            <v>0</v>
          </cell>
          <cell r="AG69"/>
          <cell r="AI69" t="str">
            <v>PDR250253</v>
          </cell>
          <cell r="AJ69">
            <v>0</v>
          </cell>
          <cell r="AL69">
            <v>5000</v>
          </cell>
          <cell r="AM69"/>
          <cell r="AN69">
            <v>5250</v>
          </cell>
          <cell r="AO69" t="str">
            <v>WSWT1921720</v>
          </cell>
          <cell r="AQ69">
            <v>4679.9500000000007</v>
          </cell>
          <cell r="AR69">
            <v>0</v>
          </cell>
          <cell r="AS69">
            <v>4679.9500000000007</v>
          </cell>
          <cell r="AT69">
            <v>0</v>
          </cell>
          <cell r="AU69">
            <v>0</v>
          </cell>
          <cell r="BZ69" t="str">
            <v>WRWT21720/WRWT25800</v>
          </cell>
          <cell r="CA69">
            <v>352.51463377777782</v>
          </cell>
          <cell r="DL69" t="str">
            <v>P7</v>
          </cell>
          <cell r="DM69">
            <v>2</v>
          </cell>
          <cell r="DN69">
            <v>45897</v>
          </cell>
          <cell r="DP69">
            <v>45892</v>
          </cell>
          <cell r="DQ69"/>
          <cell r="DR69">
            <v>45888</v>
          </cell>
          <cell r="DS69">
            <v>45895</v>
          </cell>
          <cell r="DT69">
            <v>45896</v>
          </cell>
          <cell r="DU69">
            <v>45896</v>
          </cell>
          <cell r="DW69"/>
          <cell r="DX69"/>
          <cell r="DY69"/>
          <cell r="DZ69"/>
          <cell r="EA69"/>
          <cell r="EB69"/>
          <cell r="EC69" t="str">
            <v>งานพิมพ์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MK68-000944</v>
          </cell>
          <cell r="C70">
            <v>45869</v>
          </cell>
          <cell r="E70" t="str">
            <v>บจก.เคอรี่ฟลาวมิลล์</v>
          </cell>
          <cell r="F70" t="str">
            <v>หีบเพลงเหลือง</v>
          </cell>
          <cell r="G70">
            <v>19</v>
          </cell>
          <cell r="H70">
            <v>32</v>
          </cell>
          <cell r="I70" t="str">
            <v>ขาว</v>
          </cell>
          <cell r="J70"/>
          <cell r="L70">
            <v>67</v>
          </cell>
          <cell r="M70" t="str">
            <v>+</v>
          </cell>
          <cell r="N70">
            <v>5</v>
          </cell>
          <cell r="R70" t="str">
            <v>บิด</v>
          </cell>
          <cell r="T70" t="str">
            <v>ไม่สวมถุงใน</v>
          </cell>
          <cell r="U70"/>
          <cell r="V70"/>
          <cell r="X70">
            <v>45897</v>
          </cell>
          <cell r="Z70" t="str">
            <v>ห่ออัดเบลแบน500</v>
          </cell>
          <cell r="AA70">
            <v>5000</v>
          </cell>
          <cell r="AB70">
            <v>0</v>
          </cell>
          <cell r="AC70">
            <v>0</v>
          </cell>
          <cell r="AD70">
            <v>0</v>
          </cell>
          <cell r="AG70"/>
          <cell r="AI70" t="str">
            <v>PDR250253</v>
          </cell>
          <cell r="AJ70">
            <v>0</v>
          </cell>
          <cell r="AL70">
            <v>5000</v>
          </cell>
          <cell r="AM70"/>
          <cell r="AN70">
            <v>5250</v>
          </cell>
          <cell r="AO70" t="str">
            <v>WSWT1921720</v>
          </cell>
          <cell r="AQ70">
            <v>4679.9500000000007</v>
          </cell>
          <cell r="AR70">
            <v>0</v>
          </cell>
          <cell r="AS70">
            <v>4679.9500000000007</v>
          </cell>
          <cell r="AT70">
            <v>0</v>
          </cell>
          <cell r="AU70">
            <v>0</v>
          </cell>
          <cell r="BZ70" t="str">
            <v>WRWT21720/WRWT25800</v>
          </cell>
          <cell r="CA70">
            <v>352.51463377777782</v>
          </cell>
          <cell r="DL70" t="str">
            <v>P7</v>
          </cell>
          <cell r="DM70">
            <v>2</v>
          </cell>
          <cell r="DN70">
            <v>45897</v>
          </cell>
          <cell r="DP70">
            <v>45892</v>
          </cell>
          <cell r="DQ70"/>
          <cell r="DR70">
            <v>45888</v>
          </cell>
          <cell r="DS70">
            <v>45895</v>
          </cell>
          <cell r="DT70">
            <v>45896</v>
          </cell>
          <cell r="DU70">
            <v>45896</v>
          </cell>
          <cell r="DW70"/>
          <cell r="DX70"/>
          <cell r="DY70"/>
          <cell r="DZ70"/>
          <cell r="EA70"/>
          <cell r="EB70"/>
          <cell r="EC70" t="str">
            <v>งานพิมพ์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MK68-000945</v>
          </cell>
          <cell r="C71">
            <v>45869</v>
          </cell>
          <cell r="E71" t="str">
            <v>บจก.เคอรี่ฟลาวมิลล์</v>
          </cell>
          <cell r="F71" t="str">
            <v>ไม่พิมพ์</v>
          </cell>
          <cell r="G71">
            <v>19</v>
          </cell>
          <cell r="H71">
            <v>36</v>
          </cell>
          <cell r="I71" t="str">
            <v>ขาว</v>
          </cell>
          <cell r="J71"/>
          <cell r="L71">
            <v>75</v>
          </cell>
          <cell r="M71" t="str">
            <v>+</v>
          </cell>
          <cell r="N71">
            <v>5</v>
          </cell>
          <cell r="R71" t="str">
            <v>ไม่</v>
          </cell>
          <cell r="T71" t="str">
            <v>ไม่สวมถุงใน</v>
          </cell>
          <cell r="U71"/>
          <cell r="V71"/>
          <cell r="X71">
            <v>45897</v>
          </cell>
          <cell r="Z71" t="str">
            <v>ห่ออัดเบลแบน500</v>
          </cell>
          <cell r="AA71">
            <v>5000</v>
          </cell>
          <cell r="AB71">
            <v>0</v>
          </cell>
          <cell r="AC71">
            <v>0</v>
          </cell>
          <cell r="AD71">
            <v>0</v>
          </cell>
          <cell r="AG71"/>
          <cell r="AI71" t="str">
            <v>PDR250253</v>
          </cell>
          <cell r="AJ71">
            <v>0</v>
          </cell>
          <cell r="AL71">
            <v>5000</v>
          </cell>
          <cell r="AM71"/>
          <cell r="AN71">
            <v>0</v>
          </cell>
          <cell r="AO71" t="str">
            <v>WSWT1921720</v>
          </cell>
          <cell r="AQ71">
            <v>5238.75</v>
          </cell>
          <cell r="AR71">
            <v>0</v>
          </cell>
          <cell r="AS71">
            <v>5238.75</v>
          </cell>
          <cell r="AT71">
            <v>0</v>
          </cell>
          <cell r="AU71">
            <v>0</v>
          </cell>
          <cell r="BZ71" t="str">
            <v>WRWT21720/WRWT25800</v>
          </cell>
          <cell r="CA71">
            <v>394.60593333333333</v>
          </cell>
          <cell r="DL71" t="str">
            <v>P7</v>
          </cell>
          <cell r="DM71">
            <v>2</v>
          </cell>
          <cell r="DN71">
            <v>45897</v>
          </cell>
          <cell r="DP71">
            <v>45892</v>
          </cell>
          <cell r="DQ71"/>
          <cell r="DR71">
            <v>45888</v>
          </cell>
          <cell r="DS71">
            <v>45895</v>
          </cell>
          <cell r="DT71">
            <v>45896</v>
          </cell>
          <cell r="DU71">
            <v>45896</v>
          </cell>
          <cell r="DW71"/>
          <cell r="DX71"/>
          <cell r="DY71"/>
          <cell r="DZ71"/>
          <cell r="EA71"/>
          <cell r="EB71"/>
          <cell r="EC71" t="str">
            <v>งานพิมพ์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MK68-000953</v>
          </cell>
          <cell r="C72">
            <v>45870</v>
          </cell>
          <cell r="E72" t="str">
            <v>บจก.เคอรี่ฟลาวมิลล์</v>
          </cell>
          <cell r="F72" t="str">
            <v>ไม่พิมพ์</v>
          </cell>
          <cell r="G72">
            <v>19</v>
          </cell>
          <cell r="H72">
            <v>32</v>
          </cell>
          <cell r="I72" t="str">
            <v>ขาว</v>
          </cell>
          <cell r="J72"/>
          <cell r="L72">
            <v>67</v>
          </cell>
          <cell r="M72" t="str">
            <v>+</v>
          </cell>
          <cell r="N72">
            <v>5</v>
          </cell>
          <cell r="R72" t="str">
            <v>บิด</v>
          </cell>
          <cell r="T72" t="str">
            <v>ไม่สวมถุงใน</v>
          </cell>
          <cell r="U72"/>
          <cell r="V72"/>
          <cell r="X72">
            <v>45898</v>
          </cell>
          <cell r="Z72" t="str">
            <v>ห่ออัดเบลแบน500</v>
          </cell>
          <cell r="AA72">
            <v>20000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0</v>
          </cell>
          <cell r="AL72">
            <v>20000</v>
          </cell>
          <cell r="AM72"/>
          <cell r="AN72">
            <v>0</v>
          </cell>
          <cell r="AO72" t="str">
            <v>WSWT1921720</v>
          </cell>
          <cell r="AQ72">
            <v>18719.800000000003</v>
          </cell>
          <cell r="AR72">
            <v>0</v>
          </cell>
          <cell r="AS72">
            <v>18719.800000000003</v>
          </cell>
          <cell r="AT72">
            <v>0</v>
          </cell>
          <cell r="AU72">
            <v>0</v>
          </cell>
          <cell r="BZ72" t="str">
            <v>WRWT21720/WRWT25800</v>
          </cell>
          <cell r="CA72">
            <v>1410.0585351111113</v>
          </cell>
          <cell r="DL72" t="str">
            <v>P3</v>
          </cell>
          <cell r="DM72">
            <v>1</v>
          </cell>
          <cell r="DN72">
            <v>45898</v>
          </cell>
          <cell r="DP72">
            <v>45893</v>
          </cell>
          <cell r="DQ72"/>
          <cell r="DR72"/>
          <cell r="DS72"/>
          <cell r="DT72"/>
          <cell r="DU72">
            <v>45897</v>
          </cell>
          <cell r="DW72"/>
          <cell r="DX72"/>
          <cell r="DY72"/>
          <cell r="DZ72"/>
          <cell r="EA72"/>
          <cell r="EB72"/>
          <cell r="EC72" t="str">
            <v>ตัด</v>
          </cell>
          <cell r="ED72"/>
          <cell r="EG72"/>
          <cell r="EH72"/>
          <cell r="EI72"/>
        </row>
        <row r="73">
          <cell r="B73" t="str">
            <v>MK68-000954</v>
          </cell>
          <cell r="C73">
            <v>45870</v>
          </cell>
          <cell r="E73" t="str">
            <v>บจก.เคอรี่ฟลาวมิลล์</v>
          </cell>
          <cell r="F73" t="str">
            <v>ไม่พิมพ์</v>
          </cell>
          <cell r="G73">
            <v>19</v>
          </cell>
          <cell r="H73">
            <v>32</v>
          </cell>
          <cell r="I73" t="str">
            <v>ขาว</v>
          </cell>
          <cell r="J73"/>
          <cell r="L73">
            <v>67</v>
          </cell>
          <cell r="M73" t="str">
            <v>+</v>
          </cell>
          <cell r="N73">
            <v>5</v>
          </cell>
          <cell r="R73" t="str">
            <v>บิด</v>
          </cell>
          <cell r="T73" t="str">
            <v>ไม่สวมถุงใน</v>
          </cell>
          <cell r="U73"/>
          <cell r="V73"/>
          <cell r="X73">
            <v>45898</v>
          </cell>
          <cell r="Z73" t="str">
            <v>ห่ออัดเบลแบน500</v>
          </cell>
          <cell r="AA73">
            <v>20000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20000</v>
          </cell>
          <cell r="AM73"/>
          <cell r="AN73">
            <v>0</v>
          </cell>
          <cell r="AO73" t="str">
            <v>WSWT1921720</v>
          </cell>
          <cell r="AQ73">
            <v>18719.800000000003</v>
          </cell>
          <cell r="AR73">
            <v>0</v>
          </cell>
          <cell r="AS73">
            <v>18719.800000000003</v>
          </cell>
          <cell r="AT73">
            <v>0</v>
          </cell>
          <cell r="AU73">
            <v>0</v>
          </cell>
          <cell r="BZ73" t="str">
            <v>WRWT21720/WRWT25800</v>
          </cell>
          <cell r="CA73">
            <v>1410.0585351111113</v>
          </cell>
          <cell r="DL73" t="str">
            <v>P3</v>
          </cell>
          <cell r="DM73">
            <v>1</v>
          </cell>
          <cell r="DN73">
            <v>45898</v>
          </cell>
          <cell r="DP73">
            <v>45893</v>
          </cell>
          <cell r="DQ73"/>
          <cell r="DR73"/>
          <cell r="DS73"/>
          <cell r="DT73"/>
          <cell r="DU73">
            <v>45897</v>
          </cell>
          <cell r="DW73"/>
          <cell r="DX73"/>
          <cell r="DY73"/>
          <cell r="DZ73"/>
          <cell r="EA73"/>
          <cell r="EB73"/>
          <cell r="EC73" t="str">
            <v>ตัด</v>
          </cell>
          <cell r="ED73"/>
          <cell r="EG73"/>
          <cell r="EH73"/>
          <cell r="EI73"/>
        </row>
        <row r="74">
          <cell r="B74">
            <v>0</v>
          </cell>
          <cell r="C74"/>
          <cell r="E74"/>
          <cell r="F74"/>
          <cell r="G74">
            <v>19</v>
          </cell>
          <cell r="H74">
            <v>30</v>
          </cell>
          <cell r="I74"/>
          <cell r="J74"/>
          <cell r="L74">
            <v>63</v>
          </cell>
          <cell r="M74" t="str">
            <v>+</v>
          </cell>
          <cell r="N74">
            <v>5</v>
          </cell>
          <cell r="R74"/>
          <cell r="T74"/>
          <cell r="U74"/>
          <cell r="V74"/>
          <cell r="X74"/>
          <cell r="Z74"/>
          <cell r="AA74">
            <v>0</v>
          </cell>
          <cell r="AB74"/>
          <cell r="AC74">
            <v>0</v>
          </cell>
          <cell r="AD74"/>
          <cell r="AG74"/>
          <cell r="AI74" t="str">
            <v>ระบุในSD</v>
          </cell>
          <cell r="AJ74">
            <v>0</v>
          </cell>
          <cell r="AL74">
            <v>0</v>
          </cell>
          <cell r="AM74"/>
          <cell r="AN74">
            <v>0</v>
          </cell>
          <cell r="AO74" t="str">
            <v>WSWT1921720</v>
          </cell>
          <cell r="AQ74">
            <v>146196.04999999999</v>
          </cell>
          <cell r="AR74">
            <v>59113.2</v>
          </cell>
          <cell r="AS74">
            <v>87082.85</v>
          </cell>
          <cell r="AT74">
            <v>0</v>
          </cell>
          <cell r="AU74">
            <v>0</v>
          </cell>
          <cell r="BZ74" t="str">
            <v>WRWT190720/WRWT25800</v>
          </cell>
          <cell r="CA74">
            <v>0</v>
          </cell>
          <cell r="DL74"/>
          <cell r="DM74" t="str">
            <v>Lead time</v>
          </cell>
          <cell r="DN74"/>
          <cell r="DP74"/>
          <cell r="DQ74"/>
          <cell r="DR74"/>
          <cell r="DS74"/>
          <cell r="DT74"/>
          <cell r="DU74"/>
          <cell r="DW74"/>
          <cell r="DX74"/>
          <cell r="DY74"/>
          <cell r="DZ74"/>
          <cell r="EA74"/>
          <cell r="EB74"/>
          <cell r="EC74"/>
          <cell r="ED74"/>
          <cell r="EG74"/>
          <cell r="EH74">
            <v>0</v>
          </cell>
          <cell r="EI74">
            <v>0</v>
          </cell>
        </row>
        <row r="75">
          <cell r="B75" t="str">
            <v>MK68-000959</v>
          </cell>
          <cell r="C75">
            <v>45874</v>
          </cell>
          <cell r="E75" t="str">
            <v>บจก.เอเชี่ยนเคมิคัล</v>
          </cell>
          <cell r="F75" t="str">
            <v>A.C.C.ภาษาอังกฤษ</v>
          </cell>
          <cell r="G75">
            <v>19</v>
          </cell>
          <cell r="H75">
            <v>26</v>
          </cell>
          <cell r="I75" t="str">
            <v>ขาว</v>
          </cell>
          <cell r="J75" t="str">
            <v>ด้าน</v>
          </cell>
          <cell r="L75">
            <v>70</v>
          </cell>
          <cell r="M75" t="str">
            <v>±</v>
          </cell>
          <cell r="N75">
            <v>5</v>
          </cell>
          <cell r="R75" t="str">
            <v>ไม่</v>
          </cell>
          <cell r="T75">
            <v>20</v>
          </cell>
          <cell r="U75">
            <v>28</v>
          </cell>
          <cell r="V75">
            <v>50</v>
          </cell>
          <cell r="X75">
            <v>45887</v>
          </cell>
          <cell r="Z75" t="str">
            <v>มัด100</v>
          </cell>
          <cell r="AA75">
            <v>10000</v>
          </cell>
          <cell r="AB75">
            <v>172.69642879999998</v>
          </cell>
          <cell r="AC75">
            <v>0</v>
          </cell>
          <cell r="AD75">
            <v>172.69642879999998</v>
          </cell>
          <cell r="AG75"/>
          <cell r="AI75"/>
          <cell r="AJ75">
            <v>0</v>
          </cell>
          <cell r="AL75">
            <v>10000</v>
          </cell>
          <cell r="AM75"/>
          <cell r="AN75">
            <v>10500</v>
          </cell>
          <cell r="AO75" t="str">
            <v>WSWT1925800SM</v>
          </cell>
          <cell r="AQ75">
            <v>7683.5000000000009</v>
          </cell>
          <cell r="AR75">
            <v>7683.5000000000009</v>
          </cell>
          <cell r="AS75">
            <v>0</v>
          </cell>
          <cell r="AT75">
            <v>0</v>
          </cell>
          <cell r="AU75">
            <v>7683.5000000000009</v>
          </cell>
          <cell r="BZ75" t="str">
            <v>WRWT25800/WRWT25800</v>
          </cell>
          <cell r="CA75">
            <v>0</v>
          </cell>
          <cell r="DL75" t="str">
            <v>P8</v>
          </cell>
          <cell r="DM75">
            <v>4</v>
          </cell>
          <cell r="DN75">
            <v>45887</v>
          </cell>
          <cell r="DP75">
            <v>45882</v>
          </cell>
          <cell r="DQ75">
            <v>45883</v>
          </cell>
          <cell r="DR75">
            <v>45877</v>
          </cell>
          <cell r="DS75">
            <v>45884</v>
          </cell>
          <cell r="DT75">
            <v>45885</v>
          </cell>
          <cell r="DU75">
            <v>45885</v>
          </cell>
          <cell r="DW75">
            <v>45886</v>
          </cell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>รอART</v>
          </cell>
          <cell r="EG75"/>
          <cell r="EH75"/>
          <cell r="EI75"/>
        </row>
        <row r="76">
          <cell r="B76">
            <v>0</v>
          </cell>
          <cell r="C76"/>
          <cell r="E76"/>
          <cell r="F76"/>
          <cell r="G76">
            <v>19</v>
          </cell>
          <cell r="H76">
            <v>30</v>
          </cell>
          <cell r="I76"/>
          <cell r="J76"/>
          <cell r="L76">
            <v>56</v>
          </cell>
          <cell r="M76" t="str">
            <v>±</v>
          </cell>
          <cell r="N76">
            <v>5</v>
          </cell>
          <cell r="R76"/>
          <cell r="T76"/>
          <cell r="U76"/>
          <cell r="V76"/>
          <cell r="X76"/>
          <cell r="Z76"/>
          <cell r="AA76">
            <v>0</v>
          </cell>
          <cell r="AB76"/>
          <cell r="AC76">
            <v>0</v>
          </cell>
          <cell r="AD76"/>
          <cell r="AG76"/>
          <cell r="AI76" t="str">
            <v>ระบุในSD</v>
          </cell>
          <cell r="AJ76" t="str">
            <v xml:space="preserve"> </v>
          </cell>
          <cell r="AL76">
            <v>0</v>
          </cell>
          <cell r="AM76"/>
          <cell r="AN76">
            <v>0</v>
          </cell>
          <cell r="AO76" t="str">
            <v>WSWT1925800SM</v>
          </cell>
          <cell r="AQ76">
            <v>7683.5000000000009</v>
          </cell>
          <cell r="AR76">
            <v>7683.5000000000009</v>
          </cell>
          <cell r="AS76">
            <v>0</v>
          </cell>
          <cell r="AT76">
            <v>0</v>
          </cell>
          <cell r="AU76">
            <v>7683.5000000000009</v>
          </cell>
          <cell r="BZ76" t="str">
            <v>WRWT190800/WRWT25800</v>
          </cell>
          <cell r="CA76">
            <v>0</v>
          </cell>
          <cell r="DL76"/>
          <cell r="DM76" t="str">
            <v>Lead time</v>
          </cell>
          <cell r="DN76"/>
          <cell r="DP76"/>
          <cell r="DQ76"/>
          <cell r="DR76"/>
          <cell r="DS76"/>
          <cell r="DT76"/>
          <cell r="DU76"/>
          <cell r="DW76"/>
          <cell r="DX76"/>
          <cell r="DY76"/>
          <cell r="DZ76"/>
          <cell r="EA76"/>
          <cell r="EB76"/>
          <cell r="EC76"/>
          <cell r="ED76"/>
          <cell r="EG76"/>
          <cell r="EH76">
            <v>0</v>
          </cell>
          <cell r="EI76">
            <v>0</v>
          </cell>
        </row>
        <row r="77">
          <cell r="B77" t="str">
            <v>MK68-000967</v>
          </cell>
          <cell r="C77">
            <v>45874</v>
          </cell>
          <cell r="E77" t="str">
            <v>บจก.อินเทคค์ โกลบอล</v>
          </cell>
          <cell r="F77" t="str">
            <v>เพอเฟคค์ 104Sโกลด์</v>
          </cell>
          <cell r="G77">
            <v>19</v>
          </cell>
          <cell r="H77">
            <v>34</v>
          </cell>
          <cell r="I77" t="str">
            <v>ขาว</v>
          </cell>
          <cell r="J77" t="str">
            <v>ด้าน</v>
          </cell>
          <cell r="L77">
            <v>100</v>
          </cell>
          <cell r="M77" t="str">
            <v>±</v>
          </cell>
          <cell r="N77">
            <v>5</v>
          </cell>
          <cell r="R77" t="str">
            <v>จับจีบ4"</v>
          </cell>
          <cell r="T77" t="str">
            <v>ไม่สวมถุงใน</v>
          </cell>
          <cell r="U77"/>
          <cell r="V77"/>
          <cell r="X77">
            <v>45889</v>
          </cell>
          <cell r="Z77" t="str">
            <v>มัด80 ใช้สายรัด</v>
          </cell>
          <cell r="AA77">
            <v>5040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5040</v>
          </cell>
          <cell r="AM77"/>
          <cell r="AN77">
            <v>5292</v>
          </cell>
          <cell r="AO77" t="str">
            <v>WSWT19251000SM</v>
          </cell>
          <cell r="AQ77">
            <v>4999.0247999999992</v>
          </cell>
          <cell r="AR77">
            <v>4999.0247999999992</v>
          </cell>
          <cell r="AS77">
            <v>0</v>
          </cell>
          <cell r="AT77">
            <v>0</v>
          </cell>
          <cell r="AU77">
            <v>4999.0247999999992</v>
          </cell>
          <cell r="BZ77" t="str">
            <v>WRWT251000/WRWT251000</v>
          </cell>
          <cell r="CA77">
            <v>0</v>
          </cell>
          <cell r="DL77" t="str">
            <v>P6</v>
          </cell>
          <cell r="DM77">
            <v>4</v>
          </cell>
          <cell r="DN77">
            <v>45889</v>
          </cell>
          <cell r="DP77">
            <v>45884</v>
          </cell>
          <cell r="DQ77">
            <v>45885</v>
          </cell>
          <cell r="DR77">
            <v>45878</v>
          </cell>
          <cell r="DS77">
            <v>45886</v>
          </cell>
          <cell r="DT77">
            <v>45887</v>
          </cell>
          <cell r="DU77">
            <v>45888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>รอART</v>
          </cell>
          <cell r="EG77"/>
          <cell r="EH77"/>
          <cell r="EI77"/>
        </row>
        <row r="78">
          <cell r="B78" t="str">
            <v>MK68-000680</v>
          </cell>
          <cell r="C78">
            <v>45796</v>
          </cell>
          <cell r="E78" t="str">
            <v>บจก.อินเทคค์ โกลบอล</v>
          </cell>
          <cell r="F78" t="str">
            <v>เพอเฟคค์103P โกลด์</v>
          </cell>
          <cell r="G78">
            <v>19</v>
          </cell>
          <cell r="H78">
            <v>34</v>
          </cell>
          <cell r="I78" t="str">
            <v>ขาว</v>
          </cell>
          <cell r="J78" t="str">
            <v>ด้าน</v>
          </cell>
          <cell r="L78">
            <v>100</v>
          </cell>
          <cell r="M78" t="str">
            <v>±</v>
          </cell>
          <cell r="N78">
            <v>5</v>
          </cell>
          <cell r="R78" t="str">
            <v>จับจีบ4"</v>
          </cell>
          <cell r="T78" t="str">
            <v>ไม่สวมถุงใน</v>
          </cell>
          <cell r="U78"/>
          <cell r="V78"/>
          <cell r="X78" t="str">
            <v>รอแจ้ง</v>
          </cell>
          <cell r="Z78" t="str">
            <v>มัด80 ใช้สายรัด</v>
          </cell>
          <cell r="AA78">
            <v>503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503</v>
          </cell>
          <cell r="AM78">
            <v>5250</v>
          </cell>
          <cell r="AN78">
            <v>0</v>
          </cell>
          <cell r="AO78" t="str">
            <v>WSWT19251000SM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BZ78" t="str">
            <v>WRWT251000/WRWT251000</v>
          </cell>
          <cell r="CA78">
            <v>0</v>
          </cell>
          <cell r="DL78" t="str">
            <v>P6</v>
          </cell>
          <cell r="DM78">
            <v>4</v>
          </cell>
          <cell r="DN78" t="str">
            <v>รอแจ้ง</v>
          </cell>
          <cell r="DP78" t="e">
            <v>#VALUE!</v>
          </cell>
          <cell r="DQ78" t="e">
            <v>#VALUE!</v>
          </cell>
          <cell r="DR78" t="e">
            <v>#VALUE!</v>
          </cell>
          <cell r="DS78" t="e">
            <v>#VALUE!</v>
          </cell>
          <cell r="DT78" t="e">
            <v>#VALUE!</v>
          </cell>
          <cell r="DU78" t="e">
            <v>#VALUE!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>
            <v>0</v>
          </cell>
          <cell r="C79"/>
          <cell r="E79"/>
          <cell r="F79"/>
          <cell r="G79">
            <v>19</v>
          </cell>
          <cell r="H79">
            <v>34</v>
          </cell>
          <cell r="I79" t="str">
            <v>ขาว</v>
          </cell>
          <cell r="J79"/>
          <cell r="L79">
            <v>80</v>
          </cell>
          <cell r="M79" t="str">
            <v>±</v>
          </cell>
          <cell r="N79">
            <v>5</v>
          </cell>
          <cell r="R79"/>
          <cell r="T79"/>
          <cell r="U79"/>
          <cell r="V79"/>
          <cell r="X79"/>
          <cell r="Z79"/>
          <cell r="AA79"/>
          <cell r="AB79">
            <v>0</v>
          </cell>
          <cell r="AC79">
            <v>0</v>
          </cell>
          <cell r="AD79"/>
          <cell r="AG79"/>
          <cell r="AI79" t="str">
            <v>ระบุในSD</v>
          </cell>
          <cell r="AJ79"/>
          <cell r="AL79">
            <v>0</v>
          </cell>
          <cell r="AM79"/>
          <cell r="AN79">
            <v>0</v>
          </cell>
          <cell r="AO79" t="str">
            <v>WSWT19251000SM</v>
          </cell>
          <cell r="AQ79">
            <v>4999.0247999999992</v>
          </cell>
          <cell r="AR79">
            <v>4999.0247999999992</v>
          </cell>
          <cell r="AS79">
            <v>0</v>
          </cell>
          <cell r="AT79">
            <v>0</v>
          </cell>
          <cell r="AU79">
            <v>4999.0247999999992</v>
          </cell>
          <cell r="BZ79" t="str">
            <v>WRWT251000/WRYL251000</v>
          </cell>
          <cell r="CA79">
            <v>0</v>
          </cell>
          <cell r="DL79"/>
          <cell r="DM79" t="str">
            <v>Lead time</v>
          </cell>
          <cell r="DN79"/>
          <cell r="DP79"/>
          <cell r="DQ79"/>
          <cell r="DR79"/>
          <cell r="DS79"/>
          <cell r="DT79"/>
          <cell r="DU79"/>
          <cell r="DW79"/>
          <cell r="DX79"/>
          <cell r="DY79"/>
          <cell r="DZ79"/>
          <cell r="EA79"/>
          <cell r="EB79"/>
          <cell r="EC79"/>
          <cell r="ED79"/>
          <cell r="EG79"/>
          <cell r="EH79"/>
          <cell r="EI79">
            <v>0</v>
          </cell>
        </row>
        <row r="80">
          <cell r="B80">
            <v>0</v>
          </cell>
          <cell r="C80"/>
          <cell r="E80"/>
          <cell r="F80"/>
          <cell r="G80">
            <v>20</v>
          </cell>
          <cell r="H80">
            <v>37</v>
          </cell>
          <cell r="I80" t="str">
            <v>ขาว</v>
          </cell>
          <cell r="J80"/>
          <cell r="L80">
            <v>65</v>
          </cell>
          <cell r="M80" t="str">
            <v>±</v>
          </cell>
          <cell r="N80">
            <v>5</v>
          </cell>
          <cell r="R80"/>
          <cell r="T80"/>
          <cell r="U80"/>
          <cell r="V80"/>
          <cell r="X80"/>
          <cell r="Z80"/>
          <cell r="AA80"/>
          <cell r="AB80">
            <v>0</v>
          </cell>
          <cell r="AC80">
            <v>0</v>
          </cell>
          <cell r="AD80"/>
          <cell r="AG80"/>
          <cell r="AI80" t="str">
            <v>ระบุในSD</v>
          </cell>
          <cell r="AJ80"/>
          <cell r="AL80">
            <v>0</v>
          </cell>
          <cell r="AM80"/>
          <cell r="AN80">
            <v>0</v>
          </cell>
          <cell r="AO80" t="str">
            <v>WSWT2025650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BZ80" t="str">
            <v>WRWT25650/WRWT25650</v>
          </cell>
          <cell r="CA80">
            <v>0</v>
          </cell>
          <cell r="DL80"/>
          <cell r="DM80" t="str">
            <v>Lead time</v>
          </cell>
          <cell r="DN80"/>
          <cell r="DP80"/>
          <cell r="DQ80"/>
          <cell r="DR80"/>
          <cell r="DS80"/>
          <cell r="DT80"/>
          <cell r="DU80"/>
          <cell r="DW80"/>
          <cell r="DX80"/>
          <cell r="DY80"/>
          <cell r="DZ80"/>
          <cell r="EA80"/>
          <cell r="EB80"/>
          <cell r="EC80"/>
          <cell r="ED80"/>
          <cell r="EG80"/>
          <cell r="EH80"/>
          <cell r="EI80">
            <v>0</v>
          </cell>
        </row>
        <row r="81">
          <cell r="B81" t="str">
            <v>MK68-000973</v>
          </cell>
          <cell r="C81">
            <v>45875</v>
          </cell>
          <cell r="E81" t="str">
            <v>บจก.เอ็มทีเอส</v>
          </cell>
          <cell r="F81" t="str">
            <v>แป้งหมักไก่แดงMTS(ถุงในเจาะรู)</v>
          </cell>
          <cell r="G81">
            <v>20</v>
          </cell>
          <cell r="H81">
            <v>37</v>
          </cell>
          <cell r="I81" t="str">
            <v>ขาว</v>
          </cell>
          <cell r="J81"/>
          <cell r="L81">
            <v>70</v>
          </cell>
          <cell r="M81" t="str">
            <v>±</v>
          </cell>
          <cell r="N81">
            <v>5</v>
          </cell>
          <cell r="R81" t="str">
            <v>ไม่</v>
          </cell>
          <cell r="T81">
            <v>21</v>
          </cell>
          <cell r="U81">
            <v>40</v>
          </cell>
          <cell r="V81">
            <v>40</v>
          </cell>
          <cell r="X81">
            <v>45890</v>
          </cell>
          <cell r="Z81" t="str">
            <v>500กระสอบ</v>
          </cell>
          <cell r="AA81">
            <v>5000</v>
          </cell>
          <cell r="AB81">
            <v>103.61785728</v>
          </cell>
          <cell r="AC81">
            <v>0</v>
          </cell>
          <cell r="AD81">
            <v>103.61785728</v>
          </cell>
          <cell r="AG81"/>
          <cell r="AI81"/>
          <cell r="AJ81">
            <v>0</v>
          </cell>
          <cell r="AL81">
            <v>5000</v>
          </cell>
          <cell r="AM81"/>
          <cell r="AN81">
            <v>5250</v>
          </cell>
          <cell r="AO81" t="str">
            <v>WSWT2025700</v>
          </cell>
          <cell r="AQ81">
            <v>5378.4500000000007</v>
          </cell>
          <cell r="AR81">
            <v>5378.4500000000007</v>
          </cell>
          <cell r="AS81">
            <v>0</v>
          </cell>
          <cell r="AT81">
            <v>0</v>
          </cell>
          <cell r="AU81">
            <v>0</v>
          </cell>
          <cell r="BZ81" t="str">
            <v>WRWT25800/WRWT25650</v>
          </cell>
          <cell r="CA81">
            <v>0</v>
          </cell>
          <cell r="DL81" t="str">
            <v>P9</v>
          </cell>
          <cell r="DM81">
            <v>3</v>
          </cell>
          <cell r="DN81">
            <v>45890</v>
          </cell>
          <cell r="DP81">
            <v>45885</v>
          </cell>
          <cell r="DQ81"/>
          <cell r="DR81">
            <v>45880</v>
          </cell>
          <cell r="DS81">
            <v>45887</v>
          </cell>
          <cell r="DT81">
            <v>45888</v>
          </cell>
          <cell r="DU81">
            <v>45888</v>
          </cell>
          <cell r="DW81">
            <v>45889</v>
          </cell>
          <cell r="DX81"/>
          <cell r="DY81"/>
          <cell r="DZ81"/>
          <cell r="EA81"/>
          <cell r="EB81"/>
          <cell r="EC81" t="str">
            <v>งานพิมพ์</v>
          </cell>
          <cell r="ED81" t="str">
            <v>รอART</v>
          </cell>
          <cell r="EG81"/>
          <cell r="EH81"/>
          <cell r="EI81"/>
        </row>
        <row r="82">
          <cell r="B82">
            <v>0</v>
          </cell>
          <cell r="C82"/>
          <cell r="E82"/>
          <cell r="F82"/>
          <cell r="G82">
            <v>20</v>
          </cell>
          <cell r="H82">
            <v>37</v>
          </cell>
          <cell r="I82" t="str">
            <v>ขาว</v>
          </cell>
          <cell r="J82"/>
          <cell r="L82">
            <v>70</v>
          </cell>
          <cell r="M82" t="str">
            <v>±</v>
          </cell>
          <cell r="N82">
            <v>5</v>
          </cell>
          <cell r="R82"/>
          <cell r="T82"/>
          <cell r="U82"/>
          <cell r="V82"/>
          <cell r="X82"/>
          <cell r="Z82"/>
          <cell r="AA82"/>
          <cell r="AB82">
            <v>0</v>
          </cell>
          <cell r="AC82">
            <v>0</v>
          </cell>
          <cell r="AD82"/>
          <cell r="AG82"/>
          <cell r="AI82" t="str">
            <v>ระบุในSD</v>
          </cell>
          <cell r="AJ82"/>
          <cell r="AL82">
            <v>0</v>
          </cell>
          <cell r="AM82"/>
          <cell r="AN82">
            <v>0</v>
          </cell>
          <cell r="AO82" t="str">
            <v>WSWT2025700</v>
          </cell>
          <cell r="AQ82">
            <v>5378.4500000000007</v>
          </cell>
          <cell r="AR82">
            <v>5378.4500000000007</v>
          </cell>
          <cell r="AS82">
            <v>0</v>
          </cell>
          <cell r="AT82">
            <v>0</v>
          </cell>
          <cell r="AU82">
            <v>0</v>
          </cell>
          <cell r="BZ82" t="str">
            <v>WRWT25800/WRWT25650</v>
          </cell>
          <cell r="CA82">
            <v>0</v>
          </cell>
          <cell r="DL82"/>
          <cell r="DM82" t="str">
            <v>Lead time</v>
          </cell>
          <cell r="DN82"/>
          <cell r="DP82"/>
          <cell r="DQ82"/>
          <cell r="DR82"/>
          <cell r="DS82"/>
          <cell r="DT82"/>
          <cell r="DU82"/>
          <cell r="DW82"/>
          <cell r="DX82"/>
          <cell r="DY82"/>
          <cell r="DZ82"/>
          <cell r="EA82"/>
          <cell r="EB82"/>
          <cell r="EC82"/>
          <cell r="ED82"/>
          <cell r="EG82"/>
          <cell r="EH82"/>
          <cell r="EI82">
            <v>0</v>
          </cell>
        </row>
        <row r="83">
          <cell r="B83" t="str">
            <v>MK68-000960</v>
          </cell>
          <cell r="C83">
            <v>45873</v>
          </cell>
          <cell r="E83" t="str">
            <v>บจก.เอพีเอ็ม อะโกร</v>
          </cell>
          <cell r="F83" t="str">
            <v>U-FEED U4(เอส)</v>
          </cell>
          <cell r="G83">
            <v>20</v>
          </cell>
          <cell r="H83">
            <v>38</v>
          </cell>
          <cell r="I83" t="str">
            <v>ขาว</v>
          </cell>
          <cell r="J83" t="str">
            <v>ใส</v>
          </cell>
          <cell r="L83">
            <v>100</v>
          </cell>
          <cell r="M83" t="str">
            <v>±</v>
          </cell>
          <cell r="N83">
            <v>5</v>
          </cell>
          <cell r="R83" t="str">
            <v>บิด</v>
          </cell>
          <cell r="T83" t="str">
            <v>ไม่สวมถุงใน</v>
          </cell>
          <cell r="U83"/>
          <cell r="V83"/>
          <cell r="X83">
            <v>45884</v>
          </cell>
          <cell r="Z83" t="str">
            <v>500กระสอบแบน</v>
          </cell>
          <cell r="AA83">
            <v>4000</v>
          </cell>
          <cell r="AB83">
            <v>0</v>
          </cell>
          <cell r="AC83">
            <v>0</v>
          </cell>
          <cell r="AD83">
            <v>0</v>
          </cell>
          <cell r="AG83"/>
          <cell r="AI83" t="str">
            <v>ห้ามเกิน-ขาดได้5%</v>
          </cell>
          <cell r="AJ83">
            <v>0</v>
          </cell>
          <cell r="AL83">
            <v>4000</v>
          </cell>
          <cell r="AM83"/>
          <cell r="AN83">
            <v>4200</v>
          </cell>
          <cell r="AO83" t="str">
            <v>WSWT2025800SM</v>
          </cell>
          <cell r="AQ83">
            <v>4414.5199999999995</v>
          </cell>
          <cell r="AR83">
            <v>4414.5199999999995</v>
          </cell>
          <cell r="AS83">
            <v>0</v>
          </cell>
          <cell r="AT83">
            <v>3490</v>
          </cell>
          <cell r="AU83">
            <v>924.51999999999953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>
            <v>45884</v>
          </cell>
          <cell r="DP83">
            <v>45879</v>
          </cell>
          <cell r="DQ83">
            <v>45880</v>
          </cell>
          <cell r="DR83">
            <v>45873</v>
          </cell>
          <cell r="DS83">
            <v>45881</v>
          </cell>
          <cell r="DT83">
            <v>45882</v>
          </cell>
          <cell r="DU83">
            <v>45883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MK68-000975</v>
          </cell>
          <cell r="C84">
            <v>45876</v>
          </cell>
          <cell r="E84" t="str">
            <v>บจก.เอพีเอ็ม อะโกร</v>
          </cell>
          <cell r="F84" t="str">
            <v>U-GOAT14</v>
          </cell>
          <cell r="G84">
            <v>20</v>
          </cell>
          <cell r="H84">
            <v>38</v>
          </cell>
          <cell r="I84" t="str">
            <v>ขาว</v>
          </cell>
          <cell r="J84" t="str">
            <v>ใส</v>
          </cell>
          <cell r="L84">
            <v>100</v>
          </cell>
          <cell r="M84" t="str">
            <v>±</v>
          </cell>
          <cell r="N84">
            <v>5</v>
          </cell>
          <cell r="R84" t="str">
            <v>บิด</v>
          </cell>
          <cell r="T84" t="str">
            <v>ไม่สวมถุงใน</v>
          </cell>
          <cell r="U84"/>
          <cell r="V84"/>
          <cell r="X84">
            <v>45884</v>
          </cell>
          <cell r="Z84" t="str">
            <v>500กระสอบแบน</v>
          </cell>
          <cell r="AA84">
            <v>4000</v>
          </cell>
          <cell r="AB84">
            <v>0</v>
          </cell>
          <cell r="AC84">
            <v>0</v>
          </cell>
          <cell r="AD84">
            <v>0</v>
          </cell>
          <cell r="AG84"/>
          <cell r="AI84" t="str">
            <v>ห้ามเกิน-ขาดได้5%</v>
          </cell>
          <cell r="AJ84">
            <v>0</v>
          </cell>
          <cell r="AL84">
            <v>4000</v>
          </cell>
          <cell r="AM84"/>
          <cell r="AN84">
            <v>4200</v>
          </cell>
          <cell r="AO84" t="str">
            <v>WSWT2025800SM</v>
          </cell>
          <cell r="AQ84">
            <v>4414.5199999999995</v>
          </cell>
          <cell r="AR84">
            <v>4414.5199999999995</v>
          </cell>
          <cell r="AS84">
            <v>0</v>
          </cell>
          <cell r="AT84">
            <v>0</v>
          </cell>
          <cell r="AU84">
            <v>4414.5199999999995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>
            <v>45884</v>
          </cell>
          <cell r="DP84">
            <v>45879</v>
          </cell>
          <cell r="DQ84">
            <v>45880</v>
          </cell>
          <cell r="DR84">
            <v>45873</v>
          </cell>
          <cell r="DS84">
            <v>45881</v>
          </cell>
          <cell r="DT84">
            <v>45882</v>
          </cell>
          <cell r="DU84">
            <v>45883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MK68-000957</v>
          </cell>
          <cell r="C85">
            <v>45873</v>
          </cell>
          <cell r="E85" t="str">
            <v>บจก.วีซีเอฟ</v>
          </cell>
          <cell r="F85" t="str">
            <v>JET 405โปรตีน18%</v>
          </cell>
          <cell r="G85">
            <v>20</v>
          </cell>
          <cell r="H85">
            <v>37</v>
          </cell>
          <cell r="I85" t="str">
            <v>ขาว</v>
          </cell>
          <cell r="J85" t="str">
            <v>ใส</v>
          </cell>
          <cell r="L85">
            <v>100</v>
          </cell>
          <cell r="M85" t="str">
            <v>±</v>
          </cell>
          <cell r="N85">
            <v>5</v>
          </cell>
          <cell r="R85" t="str">
            <v>ไม่</v>
          </cell>
          <cell r="T85" t="str">
            <v>ไม่สวมถุงใน</v>
          </cell>
          <cell r="U85"/>
          <cell r="V85"/>
          <cell r="X85">
            <v>45884</v>
          </cell>
          <cell r="Z85" t="str">
            <v>500กระสอบแบน</v>
          </cell>
          <cell r="AA85">
            <v>20000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0</v>
          </cell>
          <cell r="AL85">
            <v>20000</v>
          </cell>
          <cell r="AM85"/>
          <cell r="AN85">
            <v>21000</v>
          </cell>
          <cell r="AO85" t="str">
            <v>WSWT2025800SM</v>
          </cell>
          <cell r="AQ85">
            <v>21513.800000000003</v>
          </cell>
          <cell r="AR85">
            <v>21513.800000000003</v>
          </cell>
          <cell r="AS85">
            <v>0</v>
          </cell>
          <cell r="AT85">
            <v>0</v>
          </cell>
          <cell r="AU85">
            <v>21513.800000000003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>
            <v>45884</v>
          </cell>
          <cell r="DP85">
            <v>45879</v>
          </cell>
          <cell r="DQ85">
            <v>45880</v>
          </cell>
          <cell r="DR85">
            <v>45873</v>
          </cell>
          <cell r="DS85">
            <v>45881</v>
          </cell>
          <cell r="DT85">
            <v>45882</v>
          </cell>
          <cell r="DU85">
            <v>45883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MK68-000956</v>
          </cell>
          <cell r="C86">
            <v>45873</v>
          </cell>
          <cell r="E86" t="str">
            <v>บจก.วีซีเอฟ</v>
          </cell>
          <cell r="F86" t="str">
            <v>SPEED PLUS 999 ENG</v>
          </cell>
          <cell r="G86">
            <v>20</v>
          </cell>
          <cell r="H86">
            <v>37</v>
          </cell>
          <cell r="I86" t="str">
            <v>ขาว</v>
          </cell>
          <cell r="J86" t="str">
            <v>ใส</v>
          </cell>
          <cell r="L86">
            <v>100</v>
          </cell>
          <cell r="M86" t="str">
            <v>±</v>
          </cell>
          <cell r="N86">
            <v>5</v>
          </cell>
          <cell r="R86" t="str">
            <v>ไม่</v>
          </cell>
          <cell r="T86" t="str">
            <v>ไม่สวมถุงใน</v>
          </cell>
          <cell r="U86"/>
          <cell r="V86"/>
          <cell r="X86">
            <v>45884</v>
          </cell>
          <cell r="Z86" t="str">
            <v>500กระสอบแบน</v>
          </cell>
          <cell r="AA86">
            <v>5000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0</v>
          </cell>
          <cell r="AL86">
            <v>5000</v>
          </cell>
          <cell r="AM86"/>
          <cell r="AN86">
            <v>5250</v>
          </cell>
          <cell r="AO86" t="str">
            <v>WSWT2025800SM</v>
          </cell>
          <cell r="AQ86">
            <v>5378.4500000000007</v>
          </cell>
          <cell r="AR86">
            <v>5378.4500000000007</v>
          </cell>
          <cell r="AS86">
            <v>0</v>
          </cell>
          <cell r="AT86">
            <v>0</v>
          </cell>
          <cell r="AU86">
            <v>5378.4500000000007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>
            <v>45884</v>
          </cell>
          <cell r="DP86">
            <v>45879</v>
          </cell>
          <cell r="DQ86">
            <v>45880</v>
          </cell>
          <cell r="DR86">
            <v>45873</v>
          </cell>
          <cell r="DS86">
            <v>45881</v>
          </cell>
          <cell r="DT86">
            <v>45882</v>
          </cell>
          <cell r="DU86">
            <v>45883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MK68-000966</v>
          </cell>
          <cell r="C87">
            <v>45874</v>
          </cell>
          <cell r="E87" t="str">
            <v>บจก.อินเทคค์ โกลบอล</v>
          </cell>
          <cell r="F87" t="str">
            <v>เพอเฟคค์ 916</v>
          </cell>
          <cell r="G87">
            <v>20</v>
          </cell>
          <cell r="H87">
            <v>36</v>
          </cell>
          <cell r="I87" t="str">
            <v>ขาว</v>
          </cell>
          <cell r="J87" t="str">
            <v>ด้าน</v>
          </cell>
          <cell r="L87">
            <v>100</v>
          </cell>
          <cell r="M87" t="str">
            <v>±</v>
          </cell>
          <cell r="N87">
            <v>5</v>
          </cell>
          <cell r="R87" t="str">
            <v>จับจีบ</v>
          </cell>
          <cell r="T87" t="str">
            <v>ไม่สวมถุงใน</v>
          </cell>
          <cell r="U87"/>
          <cell r="V87"/>
          <cell r="X87">
            <v>45887</v>
          </cell>
          <cell r="Z87" t="str">
            <v>มัด80 ใช้สายรัด</v>
          </cell>
          <cell r="AA87">
            <v>10000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0</v>
          </cell>
          <cell r="AL87">
            <v>10000</v>
          </cell>
          <cell r="AM87"/>
          <cell r="AN87">
            <v>10500</v>
          </cell>
          <cell r="AO87" t="str">
            <v>WSWT2025800SM</v>
          </cell>
          <cell r="AQ87">
            <v>10477.5</v>
          </cell>
          <cell r="AR87">
            <v>10477.5</v>
          </cell>
          <cell r="AS87">
            <v>0</v>
          </cell>
          <cell r="AT87">
            <v>0</v>
          </cell>
          <cell r="AU87">
            <v>10477.5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>
            <v>45887</v>
          </cell>
          <cell r="DP87">
            <v>45882</v>
          </cell>
          <cell r="DQ87">
            <v>45883</v>
          </cell>
          <cell r="DR87">
            <v>45876</v>
          </cell>
          <cell r="DS87">
            <v>45884</v>
          </cell>
          <cell r="DT87">
            <v>45885</v>
          </cell>
          <cell r="DU87">
            <v>45886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>รอART</v>
          </cell>
          <cell r="EG87"/>
          <cell r="EH87"/>
          <cell r="EI87"/>
        </row>
        <row r="88">
          <cell r="B88" t="str">
            <v>MK68-000676</v>
          </cell>
          <cell r="C88">
            <v>45796</v>
          </cell>
          <cell r="E88" t="str">
            <v>บจก.อินเทคค์ โกลบอล</v>
          </cell>
          <cell r="F88" t="str">
            <v>เพอเฟคค์ 916</v>
          </cell>
          <cell r="G88">
            <v>20</v>
          </cell>
          <cell r="H88">
            <v>36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±</v>
          </cell>
          <cell r="N88">
            <v>5</v>
          </cell>
          <cell r="R88" t="str">
            <v>จับจีบ</v>
          </cell>
          <cell r="T88" t="str">
            <v>ไม่สวมถุงใน</v>
          </cell>
          <cell r="U88"/>
          <cell r="V88"/>
          <cell r="X88">
            <v>45887</v>
          </cell>
          <cell r="Z88" t="str">
            <v>มัด80 ใช้สายรัด</v>
          </cell>
          <cell r="AA88">
            <v>614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614</v>
          </cell>
          <cell r="AM88">
            <v>0</v>
          </cell>
          <cell r="AN88">
            <v>644.70000000000005</v>
          </cell>
          <cell r="AO88" t="str">
            <v>WSWT2025800SM</v>
          </cell>
          <cell r="AQ88">
            <v>643.31850000000009</v>
          </cell>
          <cell r="AR88">
            <v>643.31850000000009</v>
          </cell>
          <cell r="AS88">
            <v>0</v>
          </cell>
          <cell r="AT88">
            <v>0</v>
          </cell>
          <cell r="AU88">
            <v>643.31850000000009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4</v>
          </cell>
          <cell r="DN88">
            <v>45887</v>
          </cell>
          <cell r="DP88">
            <v>45882</v>
          </cell>
          <cell r="DQ88">
            <v>45883</v>
          </cell>
          <cell r="DR88">
            <v>45876</v>
          </cell>
          <cell r="DS88">
            <v>45884</v>
          </cell>
          <cell r="DT88">
            <v>45885</v>
          </cell>
          <cell r="DU88">
            <v>45886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</v>
          </cell>
          <cell r="EG88"/>
          <cell r="EH88"/>
          <cell r="EI88"/>
        </row>
        <row r="89">
          <cell r="B89" t="str">
            <v>MK68-000967</v>
          </cell>
          <cell r="C89">
            <v>45874</v>
          </cell>
          <cell r="E89" t="str">
            <v>บจก.อินเทคค์ โกลบอล</v>
          </cell>
          <cell r="F89" t="str">
            <v>เฟิร์สคลาส 912</v>
          </cell>
          <cell r="G89">
            <v>20</v>
          </cell>
          <cell r="H89">
            <v>35</v>
          </cell>
          <cell r="I89" t="str">
            <v>ขาว</v>
          </cell>
          <cell r="J89" t="str">
            <v>ด้าน</v>
          </cell>
          <cell r="L89">
            <v>97</v>
          </cell>
          <cell r="M89" t="str">
            <v>±</v>
          </cell>
          <cell r="N89">
            <v>5</v>
          </cell>
          <cell r="R89" t="str">
            <v>จับจีบ</v>
          </cell>
          <cell r="T89" t="str">
            <v>ไม่สวมถุงใน</v>
          </cell>
          <cell r="U89"/>
          <cell r="V89"/>
          <cell r="X89">
            <v>45887</v>
          </cell>
          <cell r="Z89" t="str">
            <v>มัด80 ใช้สายรัด</v>
          </cell>
          <cell r="AA89">
            <v>5040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0</v>
          </cell>
          <cell r="AL89">
            <v>5040</v>
          </cell>
          <cell r="AM89"/>
          <cell r="AN89">
            <v>5292</v>
          </cell>
          <cell r="AO89" t="str">
            <v>WSWT2025800SM</v>
          </cell>
          <cell r="AQ89">
            <v>5139.8424000000005</v>
          </cell>
          <cell r="AR89">
            <v>5139.8424000000005</v>
          </cell>
          <cell r="AS89">
            <v>0</v>
          </cell>
          <cell r="AT89">
            <v>0</v>
          </cell>
          <cell r="AU89">
            <v>5139.8424000000005</v>
          </cell>
          <cell r="BZ89" t="str">
            <v>WRWT25850/WRWT25850</v>
          </cell>
          <cell r="CA89">
            <v>0</v>
          </cell>
          <cell r="DL89" t="str">
            <v>P6</v>
          </cell>
          <cell r="DM89">
            <v>4</v>
          </cell>
          <cell r="DN89">
            <v>45887</v>
          </cell>
          <cell r="DP89">
            <v>45882</v>
          </cell>
          <cell r="DQ89">
            <v>45883</v>
          </cell>
          <cell r="DR89">
            <v>45876</v>
          </cell>
          <cell r="DS89">
            <v>45884</v>
          </cell>
          <cell r="DT89">
            <v>45885</v>
          </cell>
          <cell r="DU89">
            <v>45886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>รอART</v>
          </cell>
          <cell r="EG89"/>
          <cell r="EH89"/>
          <cell r="EI89"/>
        </row>
        <row r="90">
          <cell r="B90" t="str">
            <v>MK68-000810</v>
          </cell>
          <cell r="C90">
            <v>45827</v>
          </cell>
          <cell r="E90" t="str">
            <v>บจก.อินเทคค์ โกลบอล</v>
          </cell>
          <cell r="F90" t="str">
            <v>เฟิร์สคลาส 912</v>
          </cell>
          <cell r="G90">
            <v>20</v>
          </cell>
          <cell r="H90">
            <v>35</v>
          </cell>
          <cell r="I90" t="str">
            <v>ขาว</v>
          </cell>
          <cell r="J90" t="str">
            <v>ด้าน</v>
          </cell>
          <cell r="L90">
            <v>97</v>
          </cell>
          <cell r="M90" t="str">
            <v>±</v>
          </cell>
          <cell r="N90">
            <v>5</v>
          </cell>
          <cell r="R90" t="str">
            <v>จับจีบ4"</v>
          </cell>
          <cell r="T90" t="str">
            <v>ไม่สวมถุงใน</v>
          </cell>
          <cell r="U90"/>
          <cell r="V90"/>
          <cell r="X90">
            <v>45887</v>
          </cell>
          <cell r="Z90" t="str">
            <v>มัด80 ใช้สายรัด</v>
          </cell>
          <cell r="AA90">
            <v>455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455</v>
          </cell>
          <cell r="AM90">
            <v>0</v>
          </cell>
          <cell r="AN90">
            <v>477.75</v>
          </cell>
          <cell r="AO90" t="str">
            <v>WSWT2025800SM</v>
          </cell>
          <cell r="AQ90">
            <v>464.01355000000001</v>
          </cell>
          <cell r="AR90">
            <v>464.01355000000001</v>
          </cell>
          <cell r="AS90">
            <v>0</v>
          </cell>
          <cell r="AT90">
            <v>0</v>
          </cell>
          <cell r="AU90">
            <v>464.01355000000001</v>
          </cell>
          <cell r="BZ90" t="str">
            <v>WRWT25850/WRWT25850</v>
          </cell>
          <cell r="CA90">
            <v>0</v>
          </cell>
          <cell r="DL90" t="str">
            <v>P6</v>
          </cell>
          <cell r="DM90">
            <v>4</v>
          </cell>
          <cell r="DN90">
            <v>45887</v>
          </cell>
          <cell r="DP90">
            <v>45882</v>
          </cell>
          <cell r="DQ90">
            <v>45883</v>
          </cell>
          <cell r="DR90">
            <v>45876</v>
          </cell>
          <cell r="DS90">
            <v>45884</v>
          </cell>
          <cell r="DT90">
            <v>45885</v>
          </cell>
          <cell r="DU90">
            <v>45886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</v>
          </cell>
          <cell r="EG90"/>
          <cell r="EH90"/>
          <cell r="EI90"/>
        </row>
        <row r="91">
          <cell r="B91" t="str">
            <v>MK68-000966</v>
          </cell>
          <cell r="C91">
            <v>45874</v>
          </cell>
          <cell r="E91" t="str">
            <v>บจก.อินเทคค์ โกลบอล</v>
          </cell>
          <cell r="F91" t="str">
            <v>เพอเฟคค์ 912</v>
          </cell>
          <cell r="G91">
            <v>20</v>
          </cell>
          <cell r="H91">
            <v>36</v>
          </cell>
          <cell r="I91" t="str">
            <v>ขาว</v>
          </cell>
          <cell r="J91" t="str">
            <v>ด้าน</v>
          </cell>
          <cell r="L91">
            <v>100</v>
          </cell>
          <cell r="M91" t="str">
            <v>±</v>
          </cell>
          <cell r="N91">
            <v>5</v>
          </cell>
          <cell r="R91" t="str">
            <v>จับจีบ</v>
          </cell>
          <cell r="T91" t="str">
            <v>ไม่สวมถุงใน</v>
          </cell>
          <cell r="U91"/>
          <cell r="V91"/>
          <cell r="X91">
            <v>45888</v>
          </cell>
          <cell r="Z91" t="str">
            <v>มัด80 ใช้สายรัด</v>
          </cell>
          <cell r="AA91">
            <v>10000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0</v>
          </cell>
          <cell r="AL91">
            <v>10000</v>
          </cell>
          <cell r="AM91"/>
          <cell r="AN91">
            <v>10500</v>
          </cell>
          <cell r="AO91" t="str">
            <v>WSWT2025800SM</v>
          </cell>
          <cell r="AQ91">
            <v>10477.5</v>
          </cell>
          <cell r="AR91">
            <v>3044</v>
          </cell>
          <cell r="AS91">
            <v>7433.5</v>
          </cell>
          <cell r="AT91">
            <v>0</v>
          </cell>
          <cell r="AU91">
            <v>10477.5</v>
          </cell>
          <cell r="BZ91" t="str">
            <v>WRWT25850/WRWT25850</v>
          </cell>
          <cell r="CA91">
            <v>561.64222222222213</v>
          </cell>
          <cell r="DL91" t="str">
            <v>P6</v>
          </cell>
          <cell r="DM91">
            <v>4</v>
          </cell>
          <cell r="DN91">
            <v>45888</v>
          </cell>
          <cell r="DP91">
            <v>45883</v>
          </cell>
          <cell r="DQ91">
            <v>45884</v>
          </cell>
          <cell r="DR91">
            <v>45877</v>
          </cell>
          <cell r="DS91">
            <v>45885</v>
          </cell>
          <cell r="DT91">
            <v>45886</v>
          </cell>
          <cell r="DU91">
            <v>45887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>รอART</v>
          </cell>
          <cell r="EG91"/>
          <cell r="EH91"/>
          <cell r="EI91"/>
        </row>
        <row r="92">
          <cell r="B92" t="str">
            <v>MK68-000957</v>
          </cell>
          <cell r="C92">
            <v>45873</v>
          </cell>
          <cell r="E92" t="str">
            <v>บจก.วีซีเอฟ</v>
          </cell>
          <cell r="F92" t="str">
            <v>JET 405โปรตีน16%</v>
          </cell>
          <cell r="G92">
            <v>20</v>
          </cell>
          <cell r="H92">
            <v>37</v>
          </cell>
          <cell r="I92" t="str">
            <v>ขาว</v>
          </cell>
          <cell r="J92" t="str">
            <v>ใส</v>
          </cell>
          <cell r="L92">
            <v>100</v>
          </cell>
          <cell r="M92" t="str">
            <v>±</v>
          </cell>
          <cell r="N92">
            <v>5</v>
          </cell>
          <cell r="R92" t="str">
            <v>ไม่</v>
          </cell>
          <cell r="T92" t="str">
            <v>ไม่สวมถุงใน</v>
          </cell>
          <cell r="U92"/>
          <cell r="V92"/>
          <cell r="X92">
            <v>45889</v>
          </cell>
          <cell r="Z92" t="str">
            <v>500กระสอบแบน</v>
          </cell>
          <cell r="AA92">
            <v>10000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0</v>
          </cell>
          <cell r="AL92">
            <v>10000</v>
          </cell>
          <cell r="AM92"/>
          <cell r="AN92">
            <v>10500</v>
          </cell>
          <cell r="AO92" t="str">
            <v>WSWT2025800SM</v>
          </cell>
          <cell r="AQ92">
            <v>10756.900000000001</v>
          </cell>
          <cell r="AR92">
            <v>0</v>
          </cell>
          <cell r="AS92">
            <v>10756.900000000001</v>
          </cell>
          <cell r="AT92">
            <v>0</v>
          </cell>
          <cell r="AU92">
            <v>10756.900000000001</v>
          </cell>
          <cell r="BZ92" t="str">
            <v>WRWT25850/WRWT25850</v>
          </cell>
          <cell r="CA92">
            <v>812.74355555555564</v>
          </cell>
          <cell r="DL92" t="str">
            <v>P6</v>
          </cell>
          <cell r="DM92">
            <v>4</v>
          </cell>
          <cell r="DN92">
            <v>45889</v>
          </cell>
          <cell r="DP92">
            <v>45884</v>
          </cell>
          <cell r="DQ92">
            <v>45885</v>
          </cell>
          <cell r="DR92">
            <v>45878</v>
          </cell>
          <cell r="DS92">
            <v>45886</v>
          </cell>
          <cell r="DT92">
            <v>45887</v>
          </cell>
          <cell r="DU92">
            <v>45888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</v>
          </cell>
          <cell r="EG92"/>
          <cell r="EH92"/>
          <cell r="EI92"/>
        </row>
        <row r="93">
          <cell r="B93" t="str">
            <v>MK68-000956</v>
          </cell>
          <cell r="C93">
            <v>45873</v>
          </cell>
          <cell r="E93" t="str">
            <v>บจก.วีซีเอฟ</v>
          </cell>
          <cell r="F93" t="str">
            <v>R FEED 405A</v>
          </cell>
          <cell r="G93">
            <v>20</v>
          </cell>
          <cell r="H93">
            <v>37</v>
          </cell>
          <cell r="I93" t="str">
            <v>ขาว</v>
          </cell>
          <cell r="J93" t="str">
            <v>ใส</v>
          </cell>
          <cell r="L93">
            <v>100</v>
          </cell>
          <cell r="M93" t="str">
            <v>±</v>
          </cell>
          <cell r="N93">
            <v>5</v>
          </cell>
          <cell r="R93" t="str">
            <v>ไม่</v>
          </cell>
          <cell r="T93" t="str">
            <v>ไม่สวมถุงใน</v>
          </cell>
          <cell r="U93"/>
          <cell r="V93"/>
          <cell r="X93">
            <v>45889</v>
          </cell>
          <cell r="Z93" t="str">
            <v>500กระสอบแบน</v>
          </cell>
          <cell r="AA93">
            <v>10000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10000</v>
          </cell>
          <cell r="AM93"/>
          <cell r="AN93">
            <v>10500</v>
          </cell>
          <cell r="AO93" t="str">
            <v>WSWT2025800SM</v>
          </cell>
          <cell r="AQ93">
            <v>10756.900000000001</v>
          </cell>
          <cell r="AR93">
            <v>0</v>
          </cell>
          <cell r="AS93">
            <v>10756.900000000001</v>
          </cell>
          <cell r="AT93">
            <v>0</v>
          </cell>
          <cell r="AU93">
            <v>10756.900000000001</v>
          </cell>
          <cell r="BZ93" t="str">
            <v>WRWT25850/WRWT25850</v>
          </cell>
          <cell r="CA93">
            <v>812.74355555555564</v>
          </cell>
          <cell r="DL93" t="str">
            <v>P6</v>
          </cell>
          <cell r="DM93">
            <v>4</v>
          </cell>
          <cell r="DN93">
            <v>45889</v>
          </cell>
          <cell r="DP93">
            <v>45884</v>
          </cell>
          <cell r="DQ93">
            <v>45885</v>
          </cell>
          <cell r="DR93">
            <v>45878</v>
          </cell>
          <cell r="DS93">
            <v>45886</v>
          </cell>
          <cell r="DT93">
            <v>45887</v>
          </cell>
          <cell r="DU93">
            <v>45888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MK68-000952</v>
          </cell>
          <cell r="C94">
            <v>45868</v>
          </cell>
          <cell r="E94" t="str">
            <v>บจก.วีซีเอฟ</v>
          </cell>
          <cell r="F94" t="str">
            <v>VC 100</v>
          </cell>
          <cell r="G94">
            <v>20</v>
          </cell>
          <cell r="H94">
            <v>37</v>
          </cell>
          <cell r="I94" t="str">
            <v>ขาว</v>
          </cell>
          <cell r="J94" t="str">
            <v>ใส</v>
          </cell>
          <cell r="L94">
            <v>100</v>
          </cell>
          <cell r="M94" t="str">
            <v>±</v>
          </cell>
          <cell r="N94">
            <v>5</v>
          </cell>
          <cell r="R94" t="str">
            <v>บิด</v>
          </cell>
          <cell r="T94" t="str">
            <v>ไม่สวมถุงใน</v>
          </cell>
          <cell r="U94"/>
          <cell r="V94"/>
          <cell r="X94">
            <v>45894</v>
          </cell>
          <cell r="Z94" t="str">
            <v>500กระสอบแบน</v>
          </cell>
          <cell r="AA94">
            <v>30000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30000</v>
          </cell>
          <cell r="AL94">
            <v>0</v>
          </cell>
          <cell r="AM94">
            <v>30900</v>
          </cell>
          <cell r="AN94">
            <v>0</v>
          </cell>
          <cell r="AO94" t="str">
            <v>WSWT2025800SM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>
            <v>45894</v>
          </cell>
          <cell r="DP94">
            <v>45889</v>
          </cell>
          <cell r="DQ94">
            <v>45890</v>
          </cell>
          <cell r="DR94">
            <v>45883</v>
          </cell>
          <cell r="DS94">
            <v>45891</v>
          </cell>
          <cell r="DT94">
            <v>45892</v>
          </cell>
          <cell r="DU94">
            <v>45893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MK68-000952</v>
          </cell>
          <cell r="C95">
            <v>45868</v>
          </cell>
          <cell r="E95" t="str">
            <v>บจก.วีซีเอฟ</v>
          </cell>
          <cell r="F95" t="str">
            <v>VC 193</v>
          </cell>
          <cell r="G95">
            <v>20</v>
          </cell>
          <cell r="H95">
            <v>37</v>
          </cell>
          <cell r="I95" t="str">
            <v>ขาว</v>
          </cell>
          <cell r="J95" t="str">
            <v>ใส</v>
          </cell>
          <cell r="L95">
            <v>100</v>
          </cell>
          <cell r="M95" t="str">
            <v>±</v>
          </cell>
          <cell r="N95">
            <v>5</v>
          </cell>
          <cell r="R95" t="str">
            <v>บิด</v>
          </cell>
          <cell r="T95" t="str">
            <v>ไม่สวมถุงใน</v>
          </cell>
          <cell r="U95"/>
          <cell r="V95"/>
          <cell r="X95">
            <v>45894</v>
          </cell>
          <cell r="Z95" t="str">
            <v>500กระสอบแบน</v>
          </cell>
          <cell r="AA95">
            <v>20000</v>
          </cell>
          <cell r="AB95">
            <v>0</v>
          </cell>
          <cell r="AC95">
            <v>0</v>
          </cell>
          <cell r="AD95">
            <v>0</v>
          </cell>
          <cell r="AG95" t="str">
            <v>ลบสี</v>
          </cell>
          <cell r="AI95"/>
          <cell r="AJ95">
            <v>20000</v>
          </cell>
          <cell r="AL95">
            <v>0</v>
          </cell>
          <cell r="AM95">
            <v>20197</v>
          </cell>
          <cell r="AN95">
            <v>0</v>
          </cell>
          <cell r="AO95" t="str">
            <v>WSWT2025800SM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>
            <v>45894</v>
          </cell>
          <cell r="DP95">
            <v>45889</v>
          </cell>
          <cell r="DQ95">
            <v>45890</v>
          </cell>
          <cell r="DR95">
            <v>45883</v>
          </cell>
          <cell r="DS95">
            <v>45891</v>
          </cell>
          <cell r="DT95">
            <v>45892</v>
          </cell>
          <cell r="DU95">
            <v>45893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MK68-000952</v>
          </cell>
          <cell r="C96">
            <v>45868</v>
          </cell>
          <cell r="E96" t="str">
            <v>บจก.วีซีเอฟ</v>
          </cell>
          <cell r="F96" t="str">
            <v>JET 180</v>
          </cell>
          <cell r="G96">
            <v>20</v>
          </cell>
          <cell r="H96">
            <v>37</v>
          </cell>
          <cell r="I96" t="str">
            <v>ขาว</v>
          </cell>
          <cell r="J96" t="str">
            <v>ใส</v>
          </cell>
          <cell r="L96">
            <v>100</v>
          </cell>
          <cell r="M96" t="str">
            <v>±</v>
          </cell>
          <cell r="N96">
            <v>5</v>
          </cell>
          <cell r="R96" t="str">
            <v>ไม่</v>
          </cell>
          <cell r="T96" t="str">
            <v>ไม่สวมถุงใน</v>
          </cell>
          <cell r="U96"/>
          <cell r="V96"/>
          <cell r="X96">
            <v>45894</v>
          </cell>
          <cell r="Z96" t="str">
            <v>500กระสอบแบน</v>
          </cell>
          <cell r="AA96">
            <v>5000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5000</v>
          </cell>
          <cell r="AL96">
            <v>0</v>
          </cell>
          <cell r="AM96">
            <v>5200</v>
          </cell>
          <cell r="AN96">
            <v>0</v>
          </cell>
          <cell r="AO96" t="str">
            <v>WSWT2025800SM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>
            <v>45894</v>
          </cell>
          <cell r="DP96">
            <v>45889</v>
          </cell>
          <cell r="DQ96">
            <v>45890</v>
          </cell>
          <cell r="DR96">
            <v>45883</v>
          </cell>
          <cell r="DS96">
            <v>45891</v>
          </cell>
          <cell r="DT96">
            <v>45892</v>
          </cell>
          <cell r="DU96">
            <v>45893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MK68-000880</v>
          </cell>
          <cell r="C97">
            <v>45850</v>
          </cell>
          <cell r="E97" t="str">
            <v>บจก.เอพีเอ็ม อะโกร</v>
          </cell>
          <cell r="F97" t="str">
            <v>SPM195 GOAL</v>
          </cell>
          <cell r="G97">
            <v>20</v>
          </cell>
          <cell r="H97">
            <v>38</v>
          </cell>
          <cell r="I97" t="str">
            <v>ขาว</v>
          </cell>
          <cell r="J97" t="str">
            <v>ใส</v>
          </cell>
          <cell r="L97">
            <v>100</v>
          </cell>
          <cell r="M97" t="str">
            <v>±</v>
          </cell>
          <cell r="N97">
            <v>5</v>
          </cell>
          <cell r="R97" t="str">
            <v>บิด</v>
          </cell>
          <cell r="T97" t="str">
            <v>ไม่สวมถุงใน</v>
          </cell>
          <cell r="U97"/>
          <cell r="V97"/>
          <cell r="X97">
            <v>45898</v>
          </cell>
          <cell r="Z97" t="str">
            <v>500กระสอบแบน</v>
          </cell>
          <cell r="AA97">
            <v>4000</v>
          </cell>
          <cell r="AB97">
            <v>0</v>
          </cell>
          <cell r="AC97">
            <v>0</v>
          </cell>
          <cell r="AD97">
            <v>0</v>
          </cell>
          <cell r="AG97" t="str">
            <v xml:space="preserve">ลบสี   </v>
          </cell>
          <cell r="AI97"/>
          <cell r="AJ97">
            <v>4000</v>
          </cell>
          <cell r="AL97">
            <v>0</v>
          </cell>
          <cell r="AM97">
            <v>4100</v>
          </cell>
          <cell r="AN97">
            <v>0</v>
          </cell>
          <cell r="AO97" t="str">
            <v>WSWT2025800SM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45898</v>
          </cell>
          <cell r="DP97">
            <v>45893</v>
          </cell>
          <cell r="DQ97">
            <v>45894</v>
          </cell>
          <cell r="DR97">
            <v>45887</v>
          </cell>
          <cell r="DS97">
            <v>45895</v>
          </cell>
          <cell r="DT97">
            <v>45896</v>
          </cell>
          <cell r="DU97">
            <v>45897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MK68-000962</v>
          </cell>
          <cell r="C98">
            <v>45873</v>
          </cell>
          <cell r="E98" t="str">
            <v>บจก.เอพีเอ็ม อะโกร</v>
          </cell>
          <cell r="F98" t="str">
            <v>SPM190 GOAL</v>
          </cell>
          <cell r="G98">
            <v>20</v>
          </cell>
          <cell r="H98">
            <v>38</v>
          </cell>
          <cell r="I98" t="str">
            <v>ขาว</v>
          </cell>
          <cell r="J98" t="str">
            <v>ใส</v>
          </cell>
          <cell r="L98">
            <v>100</v>
          </cell>
          <cell r="M98" t="str">
            <v>±</v>
          </cell>
          <cell r="N98">
            <v>5</v>
          </cell>
          <cell r="R98" t="str">
            <v>บิด</v>
          </cell>
          <cell r="T98" t="str">
            <v>ไม่สวมถุงใน</v>
          </cell>
          <cell r="U98"/>
          <cell r="V98"/>
          <cell r="X98">
            <v>45898</v>
          </cell>
          <cell r="Z98" t="str">
            <v>500กระสอบแบน</v>
          </cell>
          <cell r="AA98">
            <v>4000</v>
          </cell>
          <cell r="AB98">
            <v>0</v>
          </cell>
          <cell r="AC98">
            <v>0</v>
          </cell>
          <cell r="AD98">
            <v>0</v>
          </cell>
          <cell r="AG98"/>
          <cell r="AI98" t="str">
            <v>ห้ามเกิน-ขาดได้5%</v>
          </cell>
          <cell r="AJ98">
            <v>0</v>
          </cell>
          <cell r="AL98">
            <v>4000</v>
          </cell>
          <cell r="AM98"/>
          <cell r="AN98">
            <v>4200</v>
          </cell>
          <cell r="AO98" t="str">
            <v>WSWT2025800SM</v>
          </cell>
          <cell r="AQ98">
            <v>4414.5199999999995</v>
          </cell>
          <cell r="AR98">
            <v>0</v>
          </cell>
          <cell r="AS98">
            <v>4414.5199999999995</v>
          </cell>
          <cell r="AT98">
            <v>0</v>
          </cell>
          <cell r="AU98">
            <v>4414.5199999999995</v>
          </cell>
          <cell r="BZ98" t="str">
            <v>WRWT25850/WRWT25850</v>
          </cell>
          <cell r="CA98">
            <v>333.54151111111111</v>
          </cell>
          <cell r="DL98" t="str">
            <v>P6</v>
          </cell>
          <cell r="DM98">
            <v>4</v>
          </cell>
          <cell r="DN98">
            <v>45898</v>
          </cell>
          <cell r="DP98">
            <v>45893</v>
          </cell>
          <cell r="DQ98">
            <v>45894</v>
          </cell>
          <cell r="DR98">
            <v>45887</v>
          </cell>
          <cell r="DS98">
            <v>45895</v>
          </cell>
          <cell r="DT98">
            <v>45896</v>
          </cell>
          <cell r="DU98">
            <v>45897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ใบรับคำสั่งซื้อ</v>
          </cell>
          <cell r="C99">
            <v>45876</v>
          </cell>
          <cell r="E99" t="str">
            <v>บจก.เอพีเอ็ม อะโกร</v>
          </cell>
          <cell r="F99" t="str">
            <v>นีโอ พี06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ใส</v>
          </cell>
          <cell r="L99">
            <v>100</v>
          </cell>
          <cell r="M99" t="str">
            <v>±</v>
          </cell>
          <cell r="N99">
            <v>5</v>
          </cell>
          <cell r="R99" t="str">
            <v>บิด</v>
          </cell>
          <cell r="T99" t="str">
            <v>ไม่สวมถุงใน</v>
          </cell>
          <cell r="U99"/>
          <cell r="V99"/>
          <cell r="X99">
            <v>45898</v>
          </cell>
          <cell r="Z99" t="str">
            <v>500กระสอบแบน</v>
          </cell>
          <cell r="AA99">
            <v>3000</v>
          </cell>
          <cell r="AB99">
            <v>0</v>
          </cell>
          <cell r="AC99">
            <v>0</v>
          </cell>
          <cell r="AD99">
            <v>0</v>
          </cell>
          <cell r="AG99"/>
          <cell r="AI99" t="str">
            <v>ห้ามเกิน-ขาดได้5%</v>
          </cell>
          <cell r="AJ99">
            <v>0</v>
          </cell>
          <cell r="AL99">
            <v>3000</v>
          </cell>
          <cell r="AM99"/>
          <cell r="AN99">
            <v>3150</v>
          </cell>
          <cell r="AO99" t="str">
            <v>WSWT2025800SM</v>
          </cell>
          <cell r="AQ99">
            <v>3310.89</v>
          </cell>
          <cell r="AR99">
            <v>0</v>
          </cell>
          <cell r="AS99">
            <v>3310.89</v>
          </cell>
          <cell r="AT99">
            <v>0</v>
          </cell>
          <cell r="AU99">
            <v>3310.89</v>
          </cell>
          <cell r="BZ99" t="str">
            <v>WRWT25850/WRWT25850</v>
          </cell>
          <cell r="CA99">
            <v>250.15613333333337</v>
          </cell>
          <cell r="DL99" t="str">
            <v>P6</v>
          </cell>
          <cell r="DM99">
            <v>4</v>
          </cell>
          <cell r="DN99">
            <v>45898</v>
          </cell>
          <cell r="DP99">
            <v>45893</v>
          </cell>
          <cell r="DQ99">
            <v>45894</v>
          </cell>
          <cell r="DR99">
            <v>45887</v>
          </cell>
          <cell r="DS99">
            <v>45895</v>
          </cell>
          <cell r="DT99">
            <v>45896</v>
          </cell>
          <cell r="DU99">
            <v>45897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ใบรับคำสั่งซื้อ</v>
          </cell>
          <cell r="C100">
            <v>45876</v>
          </cell>
          <cell r="E100" t="str">
            <v>บจก.เอพีเอ็ม อะโกร</v>
          </cell>
          <cell r="F100" t="str">
            <v>วี-ฟีด วี18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ใส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>
            <v>45898</v>
          </cell>
          <cell r="Z100" t="str">
            <v>500กระสอบแบน</v>
          </cell>
          <cell r="AA100">
            <v>3000</v>
          </cell>
          <cell r="AB100">
            <v>0</v>
          </cell>
          <cell r="AC100">
            <v>0</v>
          </cell>
          <cell r="AD100">
            <v>0</v>
          </cell>
          <cell r="AG100"/>
          <cell r="AI100" t="str">
            <v>ห้ามเกิน-ขาดได้5%</v>
          </cell>
          <cell r="AJ100">
            <v>0</v>
          </cell>
          <cell r="AL100">
            <v>3000</v>
          </cell>
          <cell r="AM100"/>
          <cell r="AN100">
            <v>3150</v>
          </cell>
          <cell r="AO100" t="str">
            <v>WSWT2025800SM</v>
          </cell>
          <cell r="AQ100">
            <v>3310.89</v>
          </cell>
          <cell r="AR100">
            <v>0</v>
          </cell>
          <cell r="AS100">
            <v>3310.89</v>
          </cell>
          <cell r="AT100">
            <v>0</v>
          </cell>
          <cell r="AU100">
            <v>3310.89</v>
          </cell>
          <cell r="BZ100" t="str">
            <v>WRWT25850/WRWT25850</v>
          </cell>
          <cell r="CA100">
            <v>250.15613333333337</v>
          </cell>
          <cell r="DL100" t="str">
            <v>P6</v>
          </cell>
          <cell r="DM100">
            <v>4</v>
          </cell>
          <cell r="DN100">
            <v>45898</v>
          </cell>
          <cell r="DP100">
            <v>45893</v>
          </cell>
          <cell r="DQ100">
            <v>45894</v>
          </cell>
          <cell r="DR100">
            <v>45887</v>
          </cell>
          <cell r="DS100">
            <v>45895</v>
          </cell>
          <cell r="DT100">
            <v>45896</v>
          </cell>
          <cell r="DU100">
            <v>45897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ใบรับคำสั่งซื้อ</v>
          </cell>
          <cell r="C101">
            <v>45876</v>
          </cell>
          <cell r="E101" t="str">
            <v>บจก.เอพีเอ็ม อะโกร</v>
          </cell>
          <cell r="F101" t="str">
            <v>นีโอ พี2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ใส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บิด</v>
          </cell>
          <cell r="T101" t="str">
            <v>ไม่สวมถุงใน</v>
          </cell>
          <cell r="U101"/>
          <cell r="V101"/>
          <cell r="X101" t="str">
            <v>รอแจ้ง</v>
          </cell>
          <cell r="Z101" t="str">
            <v>500กระสอบแบน</v>
          </cell>
          <cell r="AA101">
            <v>4000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4000</v>
          </cell>
          <cell r="AM101"/>
          <cell r="AN101">
            <v>4200</v>
          </cell>
          <cell r="AO101" t="str">
            <v>WSWT2025800SM</v>
          </cell>
          <cell r="AQ101">
            <v>4414.5199999999995</v>
          </cell>
          <cell r="AR101">
            <v>0</v>
          </cell>
          <cell r="AS101">
            <v>4414.5199999999995</v>
          </cell>
          <cell r="AT101">
            <v>0</v>
          </cell>
          <cell r="AU101">
            <v>4414.5199999999995</v>
          </cell>
          <cell r="BZ101" t="str">
            <v>WRWT25850/WRWT25850</v>
          </cell>
          <cell r="CA101">
            <v>333.54151111111111</v>
          </cell>
          <cell r="DL101" t="str">
            <v>P6</v>
          </cell>
          <cell r="DM101">
            <v>4</v>
          </cell>
          <cell r="DN101" t="str">
            <v>รอแจ้ง</v>
          </cell>
          <cell r="DP101" t="e">
            <v>#VALUE!</v>
          </cell>
          <cell r="DQ101" t="e">
            <v>#VALUE!</v>
          </cell>
          <cell r="DR101" t="e">
            <v>#VALUE!</v>
          </cell>
          <cell r="DS101" t="e">
            <v>#VALUE!</v>
          </cell>
          <cell r="DT101" t="e">
            <v>#VALUE!</v>
          </cell>
          <cell r="DU101" t="e">
            <v>#VALUE!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>รอART</v>
          </cell>
          <cell r="EG101"/>
          <cell r="EH101"/>
          <cell r="EI101"/>
        </row>
        <row r="102">
          <cell r="B102" t="str">
            <v>ใบรับคำสั่งซื้อ</v>
          </cell>
          <cell r="C102">
            <v>45876</v>
          </cell>
          <cell r="E102" t="str">
            <v>บจก.เอพีเอ็ม อะโกร</v>
          </cell>
          <cell r="F102" t="str">
            <v>ยูฟีด บี2</v>
          </cell>
          <cell r="G102">
            <v>20</v>
          </cell>
          <cell r="H102">
            <v>40</v>
          </cell>
          <cell r="I102" t="str">
            <v>ขาว</v>
          </cell>
          <cell r="J102" t="str">
            <v>ใส</v>
          </cell>
          <cell r="L102">
            <v>108</v>
          </cell>
          <cell r="M102" t="str">
            <v>±</v>
          </cell>
          <cell r="N102">
            <v>5</v>
          </cell>
          <cell r="R102" t="str">
            <v>บิด</v>
          </cell>
          <cell r="T102" t="str">
            <v>ไม่สวมถุงใน</v>
          </cell>
          <cell r="U102"/>
          <cell r="V102"/>
          <cell r="X102" t="str">
            <v>รอแจ้ง</v>
          </cell>
          <cell r="Z102" t="str">
            <v>500กระสอบแบน</v>
          </cell>
          <cell r="AA102">
            <v>3000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3075</v>
          </cell>
          <cell r="AL102">
            <v>0</v>
          </cell>
          <cell r="AM102"/>
          <cell r="AN102">
            <v>0</v>
          </cell>
          <cell r="AO102" t="str">
            <v>WSWT2025800SM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 t="str">
            <v>รอแจ้ง</v>
          </cell>
          <cell r="DP102" t="e">
            <v>#VALUE!</v>
          </cell>
          <cell r="DQ102" t="e">
            <v>#VALUE!</v>
          </cell>
          <cell r="DR102" t="e">
            <v>#VALUE!</v>
          </cell>
          <cell r="DS102" t="e">
            <v>#VALUE!</v>
          </cell>
          <cell r="DT102" t="e">
            <v>#VALUE!</v>
          </cell>
          <cell r="DU102" t="e">
            <v>#VALUE!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>รอART</v>
          </cell>
          <cell r="EG102"/>
          <cell r="EH102"/>
          <cell r="EI102"/>
        </row>
        <row r="103">
          <cell r="B103" t="str">
            <v>MK68-000879</v>
          </cell>
          <cell r="C103">
            <v>45850</v>
          </cell>
          <cell r="E103" t="str">
            <v>บจก.เอพีเอ็ม อะโกร</v>
          </cell>
          <cell r="F103" t="str">
            <v>ฟีล กู๊ด พี6</v>
          </cell>
          <cell r="G103">
            <v>20</v>
          </cell>
          <cell r="H103">
            <v>38</v>
          </cell>
          <cell r="I103" t="str">
            <v>ขาว</v>
          </cell>
          <cell r="J103" t="str">
            <v>ใส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บิด</v>
          </cell>
          <cell r="T103" t="str">
            <v>ไม่สวมถุงใน</v>
          </cell>
          <cell r="U103"/>
          <cell r="V103"/>
          <cell r="X103">
            <v>45898</v>
          </cell>
          <cell r="Z103" t="str">
            <v>500กระสอบแบน</v>
          </cell>
          <cell r="AA103">
            <v>4000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4000</v>
          </cell>
          <cell r="AM103"/>
          <cell r="AN103">
            <v>4200</v>
          </cell>
          <cell r="AO103" t="str">
            <v>WSWT2025800SM</v>
          </cell>
          <cell r="AQ103">
            <v>4414.5199999999995</v>
          </cell>
          <cell r="AR103">
            <v>0</v>
          </cell>
          <cell r="AS103">
            <v>4414.5199999999995</v>
          </cell>
          <cell r="AT103">
            <v>0</v>
          </cell>
          <cell r="AU103">
            <v>4414.5199999999995</v>
          </cell>
          <cell r="BZ103" t="str">
            <v>WRWT25850/WRWT25850</v>
          </cell>
          <cell r="CA103">
            <v>333.54151111111111</v>
          </cell>
          <cell r="DL103" t="str">
            <v>P6</v>
          </cell>
          <cell r="DM103">
            <v>4</v>
          </cell>
          <cell r="DN103">
            <v>45898</v>
          </cell>
          <cell r="DP103">
            <v>45893</v>
          </cell>
          <cell r="DQ103">
            <v>45894</v>
          </cell>
          <cell r="DR103">
            <v>45887</v>
          </cell>
          <cell r="DS103">
            <v>45895</v>
          </cell>
          <cell r="DT103">
            <v>45896</v>
          </cell>
          <cell r="DU103">
            <v>45897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 </v>
          </cell>
          <cell r="EG103"/>
          <cell r="EH103"/>
          <cell r="EI103"/>
        </row>
        <row r="104">
          <cell r="B104" t="str">
            <v>MK68-000963</v>
          </cell>
          <cell r="C104">
            <v>45873</v>
          </cell>
          <cell r="E104" t="str">
            <v>บจก.เอพีเอ็ม อะโกร</v>
          </cell>
          <cell r="F104" t="str">
            <v>ยู-ฟีด ดี3</v>
          </cell>
          <cell r="G104">
            <v>20</v>
          </cell>
          <cell r="H104">
            <v>38</v>
          </cell>
          <cell r="I104" t="str">
            <v>ขาว</v>
          </cell>
          <cell r="J104" t="str">
            <v>ใส</v>
          </cell>
          <cell r="L104">
            <v>100</v>
          </cell>
          <cell r="M104" t="str">
            <v>±</v>
          </cell>
          <cell r="N104">
            <v>5</v>
          </cell>
          <cell r="R104" t="str">
            <v>บิด</v>
          </cell>
          <cell r="T104" t="str">
            <v>ไม่สวมถุงใน</v>
          </cell>
          <cell r="U104"/>
          <cell r="V104"/>
          <cell r="X104">
            <v>45898</v>
          </cell>
          <cell r="Z104" t="str">
            <v>500กระสอบแบน</v>
          </cell>
          <cell r="AA104">
            <v>4000</v>
          </cell>
          <cell r="AB104">
            <v>0</v>
          </cell>
          <cell r="AC104">
            <v>0</v>
          </cell>
          <cell r="AD104">
            <v>0</v>
          </cell>
          <cell r="AG104"/>
          <cell r="AI104" t="str">
            <v>ห้ามเกิน-ขาดได้5%</v>
          </cell>
          <cell r="AJ104">
            <v>0</v>
          </cell>
          <cell r="AL104">
            <v>4000</v>
          </cell>
          <cell r="AM104"/>
          <cell r="AN104">
            <v>4200</v>
          </cell>
          <cell r="AO104" t="str">
            <v>WSWT2025800SM</v>
          </cell>
          <cell r="AQ104">
            <v>4414.5199999999995</v>
          </cell>
          <cell r="AR104">
            <v>0</v>
          </cell>
          <cell r="AS104">
            <v>4414.5199999999995</v>
          </cell>
          <cell r="AT104">
            <v>0</v>
          </cell>
          <cell r="AU104">
            <v>4414.5199999999995</v>
          </cell>
          <cell r="BZ104" t="str">
            <v>WRWT25850/WRWT25850</v>
          </cell>
          <cell r="CA104">
            <v>333.54151111111111</v>
          </cell>
          <cell r="DL104" t="str">
            <v>P6</v>
          </cell>
          <cell r="DM104">
            <v>4</v>
          </cell>
          <cell r="DN104">
            <v>45898</v>
          </cell>
          <cell r="DP104">
            <v>45893</v>
          </cell>
          <cell r="DQ104">
            <v>45894</v>
          </cell>
          <cell r="DR104">
            <v>45887</v>
          </cell>
          <cell r="DS104">
            <v>45895</v>
          </cell>
          <cell r="DT104">
            <v>45896</v>
          </cell>
          <cell r="DU104">
            <v>45897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ประมาณการ</v>
          </cell>
          <cell r="C105" t="str">
            <v>ประมาณการ</v>
          </cell>
          <cell r="E105" t="str">
            <v>บจก.อินเทคค์ โกลบอล</v>
          </cell>
          <cell r="F105" t="str">
            <v>รอแบบ</v>
          </cell>
          <cell r="G105">
            <v>20</v>
          </cell>
          <cell r="H105">
            <v>36</v>
          </cell>
          <cell r="I105" t="str">
            <v>ขาว</v>
          </cell>
          <cell r="J105" t="str">
            <v>ด้าน</v>
          </cell>
          <cell r="L105">
            <v>100</v>
          </cell>
          <cell r="M105" t="str">
            <v>±</v>
          </cell>
          <cell r="N105">
            <v>5</v>
          </cell>
          <cell r="R105" t="str">
            <v>จับจีบ</v>
          </cell>
          <cell r="T105" t="str">
            <v>ไม่สวมถุงใน</v>
          </cell>
          <cell r="U105"/>
          <cell r="V105"/>
          <cell r="X105">
            <v>45899</v>
          </cell>
          <cell r="Z105" t="str">
            <v>มัด80 ใช้สายรัด</v>
          </cell>
          <cell r="AA105">
            <v>100000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100000</v>
          </cell>
          <cell r="AM105"/>
          <cell r="AN105">
            <v>105000</v>
          </cell>
          <cell r="AO105" t="str">
            <v>WSWT2025800SM</v>
          </cell>
          <cell r="AQ105">
            <v>104775.00000000001</v>
          </cell>
          <cell r="AR105">
            <v>0</v>
          </cell>
          <cell r="AS105">
            <v>104775.00000000001</v>
          </cell>
          <cell r="AT105">
            <v>0</v>
          </cell>
          <cell r="AU105">
            <v>104775.00000000001</v>
          </cell>
          <cell r="BZ105" t="str">
            <v>WRWT25850/WRWT25850</v>
          </cell>
          <cell r="CA105">
            <v>7916.333333333333</v>
          </cell>
          <cell r="DL105" t="str">
            <v>P6</v>
          </cell>
          <cell r="DM105">
            <v>4</v>
          </cell>
          <cell r="DN105">
            <v>45899</v>
          </cell>
          <cell r="DP105">
            <v>45894</v>
          </cell>
          <cell r="DQ105">
            <v>45895</v>
          </cell>
          <cell r="DR105">
            <v>45888</v>
          </cell>
          <cell r="DS105">
            <v>45896</v>
          </cell>
          <cell r="DT105">
            <v>45897</v>
          </cell>
          <cell r="DU105">
            <v>45898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>รอART</v>
          </cell>
          <cell r="EG105"/>
          <cell r="EH105"/>
          <cell r="EI105"/>
        </row>
        <row r="106">
          <cell r="B106" t="str">
            <v>ประมาณการ</v>
          </cell>
          <cell r="C106" t="str">
            <v>ประมาณการ</v>
          </cell>
          <cell r="E106" t="str">
            <v>บจก.เอสพีเอ็ม อาหารสัตว์</v>
          </cell>
          <cell r="F106" t="str">
            <v>รอแบบ</v>
          </cell>
          <cell r="G106">
            <v>20</v>
          </cell>
          <cell r="H106">
            <v>38</v>
          </cell>
          <cell r="I106" t="str">
            <v>ขาว</v>
          </cell>
          <cell r="J106" t="str">
            <v>ใส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บิด</v>
          </cell>
          <cell r="T106" t="str">
            <v>ไม่สวมถุงใน</v>
          </cell>
          <cell r="U106"/>
          <cell r="V106"/>
          <cell r="X106">
            <v>45925</v>
          </cell>
          <cell r="Z106" t="str">
            <v>500กระสอบแบน</v>
          </cell>
          <cell r="AA106">
            <v>20000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20000</v>
          </cell>
          <cell r="AM106"/>
          <cell r="AN106">
            <v>21000</v>
          </cell>
          <cell r="AO106" t="str">
            <v>WSWT2025800SM</v>
          </cell>
          <cell r="AQ106">
            <v>22072.6</v>
          </cell>
          <cell r="AR106">
            <v>0</v>
          </cell>
          <cell r="AS106">
            <v>22072.6</v>
          </cell>
          <cell r="AT106">
            <v>0</v>
          </cell>
          <cell r="AU106">
            <v>22072.6</v>
          </cell>
          <cell r="BZ106" t="str">
            <v>WRWT25850/WRWT25850</v>
          </cell>
          <cell r="CA106">
            <v>1667.7075555555555</v>
          </cell>
          <cell r="DL106" t="str">
            <v>P6</v>
          </cell>
          <cell r="DM106">
            <v>4</v>
          </cell>
          <cell r="DN106">
            <v>45925</v>
          </cell>
          <cell r="DP106">
            <v>45920</v>
          </cell>
          <cell r="DQ106">
            <v>45921</v>
          </cell>
          <cell r="DR106">
            <v>45914</v>
          </cell>
          <cell r="DS106">
            <v>45922</v>
          </cell>
          <cell r="DT106">
            <v>45923</v>
          </cell>
          <cell r="DU106">
            <v>45924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>รอART</v>
          </cell>
          <cell r="EG106"/>
          <cell r="EH106"/>
          <cell r="EI106"/>
        </row>
        <row r="107">
          <cell r="B107" t="str">
            <v>ประมาณการ</v>
          </cell>
          <cell r="C107" t="str">
            <v>ประมาณการ</v>
          </cell>
          <cell r="E107" t="str">
            <v>บจก.ไทยธรรมดี</v>
          </cell>
          <cell r="F107" t="str">
            <v>รอแบบ</v>
          </cell>
          <cell r="G107">
            <v>20</v>
          </cell>
          <cell r="H107">
            <v>37</v>
          </cell>
          <cell r="I107" t="str">
            <v>ขาว</v>
          </cell>
          <cell r="J107" t="str">
            <v>ด้าน</v>
          </cell>
          <cell r="L107">
            <v>97</v>
          </cell>
          <cell r="M107" t="str">
            <v>±</v>
          </cell>
          <cell r="N107">
            <v>5</v>
          </cell>
          <cell r="R107" t="str">
            <v>บิด</v>
          </cell>
          <cell r="T107" t="str">
            <v>ไม่สวมถุงใน</v>
          </cell>
          <cell r="U107"/>
          <cell r="V107"/>
          <cell r="X107">
            <v>45925</v>
          </cell>
          <cell r="Z107" t="str">
            <v>500กระสอบ</v>
          </cell>
          <cell r="AA107">
            <v>20000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20000</v>
          </cell>
          <cell r="AM107"/>
          <cell r="AN107">
            <v>21000</v>
          </cell>
          <cell r="AO107" t="str">
            <v>WSWT2025800SM</v>
          </cell>
          <cell r="AQ107">
            <v>21513.800000000003</v>
          </cell>
          <cell r="AR107">
            <v>0</v>
          </cell>
          <cell r="AS107">
            <v>21513.800000000003</v>
          </cell>
          <cell r="AT107">
            <v>0</v>
          </cell>
          <cell r="AU107">
            <v>21513.800000000003</v>
          </cell>
          <cell r="BZ107" t="str">
            <v>WRWT25850/WRWT25850</v>
          </cell>
          <cell r="CA107">
            <v>1625.4871111111113</v>
          </cell>
          <cell r="DL107" t="str">
            <v>P6</v>
          </cell>
          <cell r="DM107">
            <v>4</v>
          </cell>
          <cell r="DN107">
            <v>45925</v>
          </cell>
          <cell r="DP107">
            <v>45920</v>
          </cell>
          <cell r="DQ107">
            <v>45921</v>
          </cell>
          <cell r="DR107">
            <v>45914</v>
          </cell>
          <cell r="DS107">
            <v>45922</v>
          </cell>
          <cell r="DT107">
            <v>45923</v>
          </cell>
          <cell r="DU107">
            <v>45924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>รอART</v>
          </cell>
          <cell r="EG107"/>
          <cell r="EH107"/>
          <cell r="EI107"/>
        </row>
        <row r="108">
          <cell r="B108" t="str">
            <v>MK68-000990</v>
          </cell>
          <cell r="C108">
            <v>45877</v>
          </cell>
          <cell r="E108" t="str">
            <v>บจก.เอสพีเอ็ม อาหารสัตว์</v>
          </cell>
          <cell r="F108" t="str">
            <v>SW 441 PLUS</v>
          </cell>
          <cell r="G108">
            <v>20</v>
          </cell>
          <cell r="H108">
            <v>38</v>
          </cell>
          <cell r="I108" t="str">
            <v>ขาว</v>
          </cell>
          <cell r="J108" t="str">
            <v>ใส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บิด</v>
          </cell>
          <cell r="T108" t="str">
            <v>ไม่สวมถุงใน</v>
          </cell>
          <cell r="U108"/>
          <cell r="V108"/>
          <cell r="X108" t="str">
            <v>รอแจ้ง</v>
          </cell>
          <cell r="Z108" t="str">
            <v>500กระสอบแบน</v>
          </cell>
          <cell r="AA108">
            <v>10000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10000</v>
          </cell>
          <cell r="AM108"/>
          <cell r="AN108">
            <v>10500</v>
          </cell>
          <cell r="AO108" t="str">
            <v>WSWT2025800SM</v>
          </cell>
          <cell r="AQ108">
            <v>11036.3</v>
          </cell>
          <cell r="AR108">
            <v>0</v>
          </cell>
          <cell r="AS108">
            <v>11036.3</v>
          </cell>
          <cell r="AT108">
            <v>0</v>
          </cell>
          <cell r="AU108">
            <v>11036.3</v>
          </cell>
          <cell r="BZ108" t="str">
            <v>WRWT25850/WRWT25850</v>
          </cell>
          <cell r="CA108">
            <v>833.85377777777774</v>
          </cell>
          <cell r="DL108" t="str">
            <v>P6</v>
          </cell>
          <cell r="DM108">
            <v>4</v>
          </cell>
          <cell r="DN108" t="str">
            <v>รอแจ้ง</v>
          </cell>
          <cell r="DP108" t="e">
            <v>#VALUE!</v>
          </cell>
          <cell r="DQ108" t="e">
            <v>#VALUE!</v>
          </cell>
          <cell r="DR108" t="e">
            <v>#VALUE!</v>
          </cell>
          <cell r="DS108" t="e">
            <v>#VALUE!</v>
          </cell>
          <cell r="DT108" t="e">
            <v>#VALUE!</v>
          </cell>
          <cell r="DU108" t="e">
            <v>#VALUE!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>รอART</v>
          </cell>
          <cell r="EG108"/>
          <cell r="EH108"/>
          <cell r="EI108"/>
        </row>
        <row r="109">
          <cell r="B109" t="str">
            <v>MK68-000902</v>
          </cell>
          <cell r="C109">
            <v>45857</v>
          </cell>
          <cell r="E109" t="str">
            <v>บจก.อินเทคค์ โกลบอล</v>
          </cell>
          <cell r="F109" t="str">
            <v>เพอเฟคค์ 000</v>
          </cell>
          <cell r="G109">
            <v>20</v>
          </cell>
          <cell r="H109">
            <v>36</v>
          </cell>
          <cell r="I109" t="str">
            <v>ขาว</v>
          </cell>
          <cell r="J109" t="str">
            <v>ด้าน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จับจีบ</v>
          </cell>
          <cell r="T109" t="str">
            <v>ไม่สวมถุงใน</v>
          </cell>
          <cell r="U109"/>
          <cell r="V109"/>
          <cell r="X109" t="str">
            <v>รอแจ้ง</v>
          </cell>
          <cell r="Z109" t="str">
            <v>มัด80 ใช้สายรัด</v>
          </cell>
          <cell r="AA109">
            <v>120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120</v>
          </cell>
          <cell r="AM109">
            <v>11000</v>
          </cell>
          <cell r="AN109">
            <v>0</v>
          </cell>
          <cell r="AO109" t="str">
            <v>WSWT2025800SM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 t="str">
            <v>รอแจ้ง</v>
          </cell>
          <cell r="DP109" t="e">
            <v>#VALUE!</v>
          </cell>
          <cell r="DQ109" t="e">
            <v>#VALUE!</v>
          </cell>
          <cell r="DR109" t="e">
            <v>#VALUE!</v>
          </cell>
          <cell r="DS109" t="e">
            <v>#VALUE!</v>
          </cell>
          <cell r="DT109" t="e">
            <v>#VALUE!</v>
          </cell>
          <cell r="DU109" t="e">
            <v>#VALUE!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MK68-000961</v>
          </cell>
          <cell r="C110">
            <v>45873</v>
          </cell>
          <cell r="E110" t="str">
            <v>บจก.เอพีเอ็ม อะโกร</v>
          </cell>
          <cell r="F110" t="str">
            <v>U-FEED U2(เอส)</v>
          </cell>
          <cell r="G110">
            <v>20</v>
          </cell>
          <cell r="H110">
            <v>38</v>
          </cell>
          <cell r="I110" t="str">
            <v>ขาว</v>
          </cell>
          <cell r="J110" t="str">
            <v>ใส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บิด</v>
          </cell>
          <cell r="T110" t="str">
            <v>ไม่สวมถุงใน</v>
          </cell>
          <cell r="U110"/>
          <cell r="V110"/>
          <cell r="X110" t="str">
            <v>รอแจ้ง</v>
          </cell>
          <cell r="Z110" t="str">
            <v>500กระสอบแบน</v>
          </cell>
          <cell r="AA110">
            <v>4000</v>
          </cell>
          <cell r="AB110">
            <v>0</v>
          </cell>
          <cell r="AC110">
            <v>0</v>
          </cell>
          <cell r="AD110">
            <v>0</v>
          </cell>
          <cell r="AG110"/>
          <cell r="AI110" t="str">
            <v>ห้ามเกิน-ขาดได้5%</v>
          </cell>
          <cell r="AJ110">
            <v>0</v>
          </cell>
          <cell r="AL110">
            <v>4000</v>
          </cell>
          <cell r="AM110"/>
          <cell r="AN110">
            <v>4200</v>
          </cell>
          <cell r="AO110" t="str">
            <v>WSWT2025800SM</v>
          </cell>
          <cell r="AQ110">
            <v>4414.5199999999995</v>
          </cell>
          <cell r="AR110">
            <v>0</v>
          </cell>
          <cell r="AS110">
            <v>4414.5199999999995</v>
          </cell>
          <cell r="AT110">
            <v>0</v>
          </cell>
          <cell r="AU110">
            <v>4414.5199999999995</v>
          </cell>
          <cell r="BZ110" t="str">
            <v>WRWT25850/WRWT25850</v>
          </cell>
          <cell r="CA110">
            <v>333.54151111111111</v>
          </cell>
          <cell r="DL110" t="str">
            <v>P6</v>
          </cell>
          <cell r="DM110">
            <v>4</v>
          </cell>
          <cell r="DN110" t="str">
            <v>รอแจ้ง</v>
          </cell>
          <cell r="DP110" t="e">
            <v>#VALUE!</v>
          </cell>
          <cell r="DQ110" t="e">
            <v>#VALUE!</v>
          </cell>
          <cell r="DR110" t="e">
            <v>#VALUE!</v>
          </cell>
          <cell r="DS110" t="e">
            <v>#VALUE!</v>
          </cell>
          <cell r="DT110" t="e">
            <v>#VALUE!</v>
          </cell>
          <cell r="DU110" t="e">
            <v>#VALUE!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ประมาณการ</v>
          </cell>
          <cell r="C111" t="str">
            <v>ประมาณการ</v>
          </cell>
          <cell r="E111" t="str">
            <v>บจก.ซันฟีด</v>
          </cell>
          <cell r="F111" t="str">
            <v>รอแบบ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+</v>
          </cell>
          <cell r="N111"/>
          <cell r="R111" t="str">
            <v>บิด</v>
          </cell>
          <cell r="T111" t="str">
            <v>ไม่สวมถุงใน</v>
          </cell>
          <cell r="U111"/>
          <cell r="V111"/>
          <cell r="X111" t="str">
            <v>รอแจ้ง</v>
          </cell>
          <cell r="Z111" t="str">
            <v xml:space="preserve">300กระสอบแบนเต็มใบ </v>
          </cell>
          <cell r="AA111">
            <v>100000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100000</v>
          </cell>
          <cell r="AM111"/>
          <cell r="AN111">
            <v>105000</v>
          </cell>
          <cell r="AO111" t="str">
            <v>WSWT2025800SM</v>
          </cell>
          <cell r="AQ111">
            <v>110363</v>
          </cell>
          <cell r="AR111">
            <v>0</v>
          </cell>
          <cell r="AS111">
            <v>110363</v>
          </cell>
          <cell r="AT111">
            <v>0</v>
          </cell>
          <cell r="AU111">
            <v>110363</v>
          </cell>
          <cell r="BZ111" t="str">
            <v>WRWT25850/WRWT25850</v>
          </cell>
          <cell r="CA111">
            <v>8338.5377777777776</v>
          </cell>
          <cell r="DL111" t="str">
            <v>P6</v>
          </cell>
          <cell r="DM111">
            <v>4</v>
          </cell>
          <cell r="DN111" t="str">
            <v>รอแจ้ง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>รอART</v>
          </cell>
          <cell r="EG111"/>
          <cell r="EH111"/>
          <cell r="EI111"/>
        </row>
        <row r="112">
          <cell r="B112" t="str">
            <v>MK68-000796</v>
          </cell>
          <cell r="C112">
            <v>45825</v>
          </cell>
          <cell r="E112" t="str">
            <v>บจก.อินเทคค์ โกลบอล</v>
          </cell>
          <cell r="F112" t="str">
            <v>เฟิร์สช้อย 911</v>
          </cell>
          <cell r="G112">
            <v>20</v>
          </cell>
          <cell r="H112">
            <v>36</v>
          </cell>
          <cell r="I112" t="str">
            <v>ขาว</v>
          </cell>
          <cell r="J112" t="str">
            <v>ด้าน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จับจีบ4"</v>
          </cell>
          <cell r="T112" t="str">
            <v>ไม่สวมถุงใน</v>
          </cell>
          <cell r="U112"/>
          <cell r="V112"/>
          <cell r="X112" t="str">
            <v>รอแจ้ง</v>
          </cell>
          <cell r="Z112" t="str">
            <v>มัด80 ใช้สายรัด</v>
          </cell>
          <cell r="AA112">
            <v>127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0</v>
          </cell>
          <cell r="AL112">
            <v>127</v>
          </cell>
          <cell r="AM112">
            <v>6000</v>
          </cell>
          <cell r="AN112">
            <v>0</v>
          </cell>
          <cell r="AO112" t="str">
            <v>WSWT2025800SM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 t="str">
            <v>รอแจ้ง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MK68-000801</v>
          </cell>
          <cell r="C113">
            <v>45825</v>
          </cell>
          <cell r="E113" t="str">
            <v>บจก.อินเทคค์ โกลบอล</v>
          </cell>
          <cell r="F113" t="str">
            <v>สุบรรณ 111</v>
          </cell>
          <cell r="G113">
            <v>20</v>
          </cell>
          <cell r="H113">
            <v>36</v>
          </cell>
          <cell r="I113" t="str">
            <v>ขาว</v>
          </cell>
          <cell r="J113" t="str">
            <v>ด้าน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จับจีบ3.5"</v>
          </cell>
          <cell r="T113" t="str">
            <v>ไม่สวมถุงใน</v>
          </cell>
          <cell r="U113"/>
          <cell r="V113"/>
          <cell r="X113" t="str">
            <v>รอแจ้ง</v>
          </cell>
          <cell r="Z113" t="str">
            <v>มัด80 ใช้สายรัด</v>
          </cell>
          <cell r="AA113">
            <v>894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525</v>
          </cell>
          <cell r="AL113">
            <v>369</v>
          </cell>
          <cell r="AM113">
            <v>6000</v>
          </cell>
          <cell r="AN113">
            <v>0</v>
          </cell>
          <cell r="AO113" t="str">
            <v>WSWT2025800SM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 t="str">
            <v>รอแจ้ง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 </v>
          </cell>
          <cell r="EG113"/>
          <cell r="EH113"/>
          <cell r="EI113"/>
        </row>
        <row r="114">
          <cell r="B114" t="str">
            <v>MK68-000675</v>
          </cell>
          <cell r="C114">
            <v>45796</v>
          </cell>
          <cell r="E114" t="str">
            <v>บจก.อินเทคค์ โกลบอล</v>
          </cell>
          <cell r="F114" t="str">
            <v>เพอเฟคค์ 914</v>
          </cell>
          <cell r="G114">
            <v>20</v>
          </cell>
          <cell r="H114">
            <v>36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จับจีบ</v>
          </cell>
          <cell r="T114" t="str">
            <v>ไม่สวมถุงใน</v>
          </cell>
          <cell r="U114"/>
          <cell r="V114"/>
          <cell r="X114" t="str">
            <v>รอแจ้ง</v>
          </cell>
          <cell r="Z114" t="str">
            <v>มัด80 ใช้สายรัด</v>
          </cell>
          <cell r="AA114">
            <v>3360</v>
          </cell>
          <cell r="AB114">
            <v>0</v>
          </cell>
          <cell r="AC114">
            <v>0</v>
          </cell>
          <cell r="AD114">
            <v>0</v>
          </cell>
          <cell r="AG114" t="str">
            <v>2/6---6/6</v>
          </cell>
          <cell r="AI114"/>
          <cell r="AJ114">
            <v>0</v>
          </cell>
          <cell r="AL114">
            <v>3360</v>
          </cell>
          <cell r="AM114">
            <v>35200</v>
          </cell>
          <cell r="AN114">
            <v>0</v>
          </cell>
          <cell r="AO114" t="str">
            <v>WSWT2025800SM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 t="str">
            <v>รอแจ้ง</v>
          </cell>
          <cell r="DP114" t="e">
            <v>#VALUE!</v>
          </cell>
          <cell r="DQ114" t="e">
            <v>#VALUE!</v>
          </cell>
          <cell r="DR114" t="e">
            <v>#VALUE!</v>
          </cell>
          <cell r="DS114" t="e">
            <v>#VALUE!</v>
          </cell>
          <cell r="DT114" t="e">
            <v>#VALUE!</v>
          </cell>
          <cell r="DU114" t="e">
            <v>#VALUE!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MK68-000671</v>
          </cell>
          <cell r="C115">
            <v>45796</v>
          </cell>
          <cell r="E115" t="str">
            <v>บจก.อินเทคค์ โกลบอล</v>
          </cell>
          <cell r="F115" t="str">
            <v>เฟิร์สช้อย 902</v>
          </cell>
          <cell r="G115">
            <v>20</v>
          </cell>
          <cell r="H115">
            <v>36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จับจีบ</v>
          </cell>
          <cell r="T115" t="str">
            <v>ไม่สวมถุงใน</v>
          </cell>
          <cell r="U115"/>
          <cell r="V115"/>
          <cell r="X115" t="str">
            <v>รอแจ้ง</v>
          </cell>
          <cell r="Z115" t="str">
            <v>มัด80 ใช้สายรัด</v>
          </cell>
          <cell r="AA115">
            <v>366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366</v>
          </cell>
          <cell r="AM115">
            <v>5113</v>
          </cell>
          <cell r="AN115">
            <v>0</v>
          </cell>
          <cell r="AO115" t="str">
            <v>WSWT2025800SM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 t="str">
            <v>รอแจ้ง</v>
          </cell>
          <cell r="DP115" t="e">
            <v>#VALUE!</v>
          </cell>
          <cell r="DQ115" t="e">
            <v>#VALUE!</v>
          </cell>
          <cell r="DR115" t="e">
            <v>#VALUE!</v>
          </cell>
          <cell r="DS115" t="e">
            <v>#VALUE!</v>
          </cell>
          <cell r="DT115" t="e">
            <v>#VALUE!</v>
          </cell>
          <cell r="DU115" t="e">
            <v>#VALUE!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MK68-000673</v>
          </cell>
          <cell r="C116">
            <v>45796</v>
          </cell>
          <cell r="E116" t="str">
            <v>บจก.อินเทคค์ โกลบอล</v>
          </cell>
          <cell r="F116" t="str">
            <v>เพอเฟคค์ 902</v>
          </cell>
          <cell r="G116">
            <v>20</v>
          </cell>
          <cell r="H116">
            <v>36</v>
          </cell>
          <cell r="I116" t="str">
            <v>ขาว</v>
          </cell>
          <cell r="J116" t="str">
            <v>ด้าน</v>
          </cell>
          <cell r="L116">
            <v>100</v>
          </cell>
          <cell r="M116" t="str">
            <v>±</v>
          </cell>
          <cell r="N116">
            <v>5</v>
          </cell>
          <cell r="R116" t="str">
            <v>จับจีบ</v>
          </cell>
          <cell r="T116" t="str">
            <v>ไม่สวมถุงใน</v>
          </cell>
          <cell r="U116"/>
          <cell r="V116"/>
          <cell r="X116" t="str">
            <v>รอแจ้ง</v>
          </cell>
          <cell r="Z116" t="str">
            <v>มัด80 ใช้สายรัด</v>
          </cell>
          <cell r="AA116">
            <v>302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0</v>
          </cell>
          <cell r="AL116">
            <v>302</v>
          </cell>
          <cell r="AM116">
            <v>5300</v>
          </cell>
          <cell r="AN116">
            <v>0</v>
          </cell>
          <cell r="AO116" t="str">
            <v>WSWT2025800SM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 t="str">
            <v>รอแจ้ง</v>
          </cell>
          <cell r="DP116" t="e">
            <v>#VALUE!</v>
          </cell>
          <cell r="DQ116" t="e">
            <v>#VALUE!</v>
          </cell>
          <cell r="DR116" t="e">
            <v>#VALUE!</v>
          </cell>
          <cell r="DS116" t="e">
            <v>#VALUE!</v>
          </cell>
          <cell r="DT116" t="e">
            <v>#VALUE!</v>
          </cell>
          <cell r="DU116" t="e">
            <v>#VALUE!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MK68-000674</v>
          </cell>
          <cell r="C117">
            <v>45796</v>
          </cell>
          <cell r="E117" t="str">
            <v>บจก.อินเทคค์ โกลบอล</v>
          </cell>
          <cell r="F117" t="str">
            <v>เพอเฟคค์ 913</v>
          </cell>
          <cell r="G117">
            <v>20</v>
          </cell>
          <cell r="H117">
            <v>36</v>
          </cell>
          <cell r="I117" t="str">
            <v>ขาว</v>
          </cell>
          <cell r="J117" t="str">
            <v>ด้าน</v>
          </cell>
          <cell r="L117">
            <v>100</v>
          </cell>
          <cell r="M117" t="str">
            <v>±</v>
          </cell>
          <cell r="N117">
            <v>5</v>
          </cell>
          <cell r="R117" t="str">
            <v>จับจีบ</v>
          </cell>
          <cell r="T117" t="str">
            <v>ไม่สวมถุงใน</v>
          </cell>
          <cell r="U117"/>
          <cell r="V117"/>
          <cell r="X117" t="str">
            <v>รอแจ้ง</v>
          </cell>
          <cell r="Z117" t="str">
            <v>มัด80 ใช้สายรัด</v>
          </cell>
          <cell r="AA117">
            <v>1200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0</v>
          </cell>
          <cell r="AL117">
            <v>1200</v>
          </cell>
          <cell r="AM117">
            <v>10700</v>
          </cell>
          <cell r="AN117">
            <v>0</v>
          </cell>
          <cell r="AO117" t="str">
            <v>WSWT2025800SM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 t="str">
            <v>รอแจ้ง</v>
          </cell>
          <cell r="DP117" t="e">
            <v>#VALUE!</v>
          </cell>
          <cell r="DQ117" t="e">
            <v>#VALUE!</v>
          </cell>
          <cell r="DR117" t="e">
            <v>#VALUE!</v>
          </cell>
          <cell r="DS117" t="e">
            <v>#VALUE!</v>
          </cell>
          <cell r="DT117" t="e">
            <v>#VALUE!</v>
          </cell>
          <cell r="DU117" t="e">
            <v>#VALUE!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MK68-000877</v>
          </cell>
          <cell r="C118">
            <v>45850</v>
          </cell>
          <cell r="E118" t="str">
            <v>บจก.เอพีเอ็ม อะโกร</v>
          </cell>
          <cell r="F118" t="str">
            <v>ยู-ฟีด รวมหมู</v>
          </cell>
          <cell r="G118">
            <v>20</v>
          </cell>
          <cell r="H118">
            <v>38</v>
          </cell>
          <cell r="I118" t="str">
            <v>ขาว</v>
          </cell>
          <cell r="J118" t="str">
            <v>ใส</v>
          </cell>
          <cell r="L118">
            <v>100</v>
          </cell>
          <cell r="M118" t="str">
            <v>±</v>
          </cell>
          <cell r="N118">
            <v>5</v>
          </cell>
          <cell r="R118" t="str">
            <v>บิด</v>
          </cell>
          <cell r="T118" t="str">
            <v>ไม่สวมถุงใน</v>
          </cell>
          <cell r="U118"/>
          <cell r="V118"/>
          <cell r="X118" t="str">
            <v>รอแจ้ง</v>
          </cell>
          <cell r="Z118" t="str">
            <v>500กระสอบแบน</v>
          </cell>
          <cell r="AA118">
            <v>3000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0</v>
          </cell>
          <cell r="AL118">
            <v>3000</v>
          </cell>
          <cell r="AM118"/>
          <cell r="AN118">
            <v>3150</v>
          </cell>
          <cell r="AO118" t="str">
            <v>WSWT2025800SM</v>
          </cell>
          <cell r="AQ118">
            <v>3310.89</v>
          </cell>
          <cell r="AR118">
            <v>0</v>
          </cell>
          <cell r="AS118">
            <v>3310.89</v>
          </cell>
          <cell r="AT118">
            <v>0</v>
          </cell>
          <cell r="AU118">
            <v>3310.89</v>
          </cell>
          <cell r="BZ118" t="str">
            <v>WRWT25850/WRWT25850</v>
          </cell>
          <cell r="CA118">
            <v>250.15613333333337</v>
          </cell>
          <cell r="DL118" t="str">
            <v>P6</v>
          </cell>
          <cell r="DM118">
            <v>4</v>
          </cell>
          <cell r="DN118" t="str">
            <v>รอแจ้ง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</v>
          </cell>
          <cell r="EG118"/>
          <cell r="EH118"/>
          <cell r="EI118"/>
        </row>
        <row r="119">
          <cell r="B119" t="str">
            <v>MK68-000609</v>
          </cell>
          <cell r="C119">
            <v>45782</v>
          </cell>
          <cell r="E119" t="str">
            <v>บจก.เอสพีเอ็ม อาหารสัตว์</v>
          </cell>
          <cell r="F119" t="str">
            <v xml:space="preserve">SW 441 </v>
          </cell>
          <cell r="G119">
            <v>20</v>
          </cell>
          <cell r="H119">
            <v>38</v>
          </cell>
          <cell r="I119" t="str">
            <v>ขาว</v>
          </cell>
          <cell r="J119" t="str">
            <v>ใส</v>
          </cell>
          <cell r="L119">
            <v>100</v>
          </cell>
          <cell r="M119" t="str">
            <v>±</v>
          </cell>
          <cell r="N119">
            <v>5</v>
          </cell>
          <cell r="R119" t="str">
            <v>บิด</v>
          </cell>
          <cell r="T119" t="str">
            <v>ไม่สวมถุงใน</v>
          </cell>
          <cell r="U119"/>
          <cell r="V119"/>
          <cell r="X119" t="str">
            <v>รอแจ้ง</v>
          </cell>
          <cell r="Z119" t="str">
            <v>500กระสอบแบน</v>
          </cell>
          <cell r="AA119">
            <v>10000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0</v>
          </cell>
          <cell r="AL119">
            <v>10000</v>
          </cell>
          <cell r="AM119">
            <v>0</v>
          </cell>
          <cell r="AN119">
            <v>10500</v>
          </cell>
          <cell r="AO119" t="str">
            <v>WSWT2025800SM</v>
          </cell>
          <cell r="AQ119">
            <v>11036.3</v>
          </cell>
          <cell r="AR119">
            <v>0</v>
          </cell>
          <cell r="AS119">
            <v>11036.3</v>
          </cell>
          <cell r="AT119">
            <v>0</v>
          </cell>
          <cell r="AU119">
            <v>11036.3</v>
          </cell>
          <cell r="BZ119" t="str">
            <v>WRWT25850/WRWT25850</v>
          </cell>
          <cell r="CA119">
            <v>833.85377777777774</v>
          </cell>
          <cell r="DL119" t="str">
            <v>P6</v>
          </cell>
          <cell r="DM119">
            <v>4</v>
          </cell>
          <cell r="DN119" t="str">
            <v>รอแจ้ง</v>
          </cell>
          <cell r="DP119" t="e">
            <v>#VALUE!</v>
          </cell>
          <cell r="DQ119" t="e">
            <v>#VALUE!</v>
          </cell>
          <cell r="DR119" t="e">
            <v>#VALUE!</v>
          </cell>
          <cell r="DS119" t="e">
            <v>#VALUE!</v>
          </cell>
          <cell r="DT119" t="e">
            <v>#VALUE!</v>
          </cell>
          <cell r="DU119" t="e">
            <v>#VALUE!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 xml:space="preserve"> / </v>
          </cell>
          <cell r="EG119"/>
          <cell r="EH119"/>
          <cell r="EI119"/>
        </row>
        <row r="120">
          <cell r="B120" t="str">
            <v>MK68-000693</v>
          </cell>
          <cell r="C120">
            <v>45798</v>
          </cell>
          <cell r="E120" t="str">
            <v>บจก.เอพีเอ็ม อะโกร</v>
          </cell>
          <cell r="F120" t="str">
            <v>ฟีล กู๊ด พี07</v>
          </cell>
          <cell r="G120">
            <v>20</v>
          </cell>
          <cell r="H120">
            <v>38</v>
          </cell>
          <cell r="I120" t="str">
            <v>ขาว</v>
          </cell>
          <cell r="J120" t="str">
            <v>ใส</v>
          </cell>
          <cell r="L120">
            <v>100</v>
          </cell>
          <cell r="M120" t="str">
            <v>±</v>
          </cell>
          <cell r="N120">
            <v>5</v>
          </cell>
          <cell r="R120" t="str">
            <v>บิด</v>
          </cell>
          <cell r="T120" t="str">
            <v>ไม่สวมถุงใน</v>
          </cell>
          <cell r="U120"/>
          <cell r="V120"/>
          <cell r="X120" t="str">
            <v>รอแจ้ง</v>
          </cell>
          <cell r="Z120" t="str">
            <v>500กระสอบแบน</v>
          </cell>
          <cell r="AA120">
            <v>5000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0</v>
          </cell>
          <cell r="AL120">
            <v>5000</v>
          </cell>
          <cell r="AM120"/>
          <cell r="AN120">
            <v>5250</v>
          </cell>
          <cell r="AO120" t="str">
            <v>WSWT2025800SM</v>
          </cell>
          <cell r="AQ120">
            <v>5518.15</v>
          </cell>
          <cell r="AR120">
            <v>0</v>
          </cell>
          <cell r="AS120">
            <v>5518.15</v>
          </cell>
          <cell r="AT120">
            <v>0</v>
          </cell>
          <cell r="AU120">
            <v>5518.15</v>
          </cell>
          <cell r="BZ120" t="str">
            <v>WRWT25850/WRWT25850</v>
          </cell>
          <cell r="CA120">
            <v>416.92688888888887</v>
          </cell>
          <cell r="DL120" t="str">
            <v>P6</v>
          </cell>
          <cell r="DM120">
            <v>4</v>
          </cell>
          <cell r="DN120" t="str">
            <v>รอแจ้ง</v>
          </cell>
          <cell r="DP120" t="e">
            <v>#VALUE!</v>
          </cell>
          <cell r="DQ120" t="e">
            <v>#VALUE!</v>
          </cell>
          <cell r="DR120" t="e">
            <v>#VALUE!</v>
          </cell>
          <cell r="DS120" t="e">
            <v>#VALUE!</v>
          </cell>
          <cell r="DT120" t="e">
            <v>#VALUE!</v>
          </cell>
          <cell r="DU120" t="e">
            <v>#VALUE!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 </v>
          </cell>
          <cell r="EG120"/>
          <cell r="EH120"/>
          <cell r="EI120"/>
        </row>
        <row r="121">
          <cell r="B121" t="str">
            <v>MK68-000093</v>
          </cell>
          <cell r="C121">
            <v>45674</v>
          </cell>
          <cell r="E121" t="str">
            <v>บจก.อินเทคค์ โกลบอล</v>
          </cell>
          <cell r="F121" t="str">
            <v>เฟิร์สคลาส 902</v>
          </cell>
          <cell r="G121">
            <v>20</v>
          </cell>
          <cell r="H121">
            <v>35</v>
          </cell>
          <cell r="I121" t="str">
            <v>ขาว</v>
          </cell>
          <cell r="J121" t="str">
            <v>ด้าน</v>
          </cell>
          <cell r="L121">
            <v>97</v>
          </cell>
          <cell r="M121" t="str">
            <v>±</v>
          </cell>
          <cell r="N121">
            <v>5</v>
          </cell>
          <cell r="R121" t="str">
            <v>จับจีบ4"</v>
          </cell>
          <cell r="T121" t="str">
            <v>ไม่สวมถุงใน</v>
          </cell>
          <cell r="U121"/>
          <cell r="V121"/>
          <cell r="X121" t="str">
            <v>รอแจ้ง</v>
          </cell>
          <cell r="Z121" t="str">
            <v>มัด80 ใช้สายรัด</v>
          </cell>
          <cell r="AA121">
            <v>152</v>
          </cell>
          <cell r="AB121">
            <v>0</v>
          </cell>
          <cell r="AC121">
            <v>0</v>
          </cell>
          <cell r="AD121">
            <v>0</v>
          </cell>
          <cell r="AG121" t="str">
            <v>ลบสี 5040</v>
          </cell>
          <cell r="AI121">
            <v>5987</v>
          </cell>
          <cell r="AJ121">
            <v>0</v>
          </cell>
          <cell r="AL121">
            <v>152</v>
          </cell>
          <cell r="AM121">
            <v>6000</v>
          </cell>
          <cell r="AN121">
            <v>0</v>
          </cell>
          <cell r="AO121" t="str">
            <v>WSWT2025800SM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 t="str">
            <v>รอแจ้ง</v>
          </cell>
          <cell r="DP121" t="e">
            <v>#VALUE!</v>
          </cell>
          <cell r="DQ121" t="e">
            <v>#VALUE!</v>
          </cell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MK67-001532</v>
          </cell>
          <cell r="C122">
            <v>45611</v>
          </cell>
          <cell r="E122" t="str">
            <v>บจก.อินเทคค์ โกลบอล</v>
          </cell>
          <cell r="F122" t="str">
            <v>เฟิร์สช้อย 903</v>
          </cell>
          <cell r="G122">
            <v>20</v>
          </cell>
          <cell r="H122">
            <v>36</v>
          </cell>
          <cell r="I122" t="str">
            <v>ขาว</v>
          </cell>
          <cell r="J122" t="str">
            <v>ด้าน</v>
          </cell>
          <cell r="L122">
            <v>100</v>
          </cell>
          <cell r="M122" t="str">
            <v>±</v>
          </cell>
          <cell r="N122">
            <v>5</v>
          </cell>
          <cell r="R122" t="str">
            <v>จับจีบ</v>
          </cell>
          <cell r="T122" t="str">
            <v>ไม่สวมถุงใน</v>
          </cell>
          <cell r="U122"/>
          <cell r="V122"/>
          <cell r="X122" t="str">
            <v>รอแจ้ง</v>
          </cell>
          <cell r="Z122" t="str">
            <v>มัด80 ใช้สายรัด</v>
          </cell>
          <cell r="AA122">
            <v>117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117</v>
          </cell>
          <cell r="AM122">
            <v>10065</v>
          </cell>
          <cell r="AN122">
            <v>0</v>
          </cell>
          <cell r="AO122" t="str">
            <v>WSWT2025800SM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BZ122" t="str">
            <v>WRWT25850/WRWT25850</v>
          </cell>
          <cell r="CA122">
            <v>0</v>
          </cell>
          <cell r="DL122" t="str">
            <v>P6</v>
          </cell>
          <cell r="DM122">
            <v>4</v>
          </cell>
          <cell r="DN122" t="str">
            <v>รอแจ้ง</v>
          </cell>
          <cell r="DP122" t="e">
            <v>#VALUE!</v>
          </cell>
          <cell r="DQ122" t="e">
            <v>#VALUE!</v>
          </cell>
          <cell r="DR122" t="e">
            <v>#VALUE!</v>
          </cell>
          <cell r="DS122" t="e">
            <v>#VALUE!</v>
          </cell>
          <cell r="DT122" t="e">
            <v>#VALUE!</v>
          </cell>
          <cell r="DU122" t="e">
            <v>#VALUE!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MK67-001153</v>
          </cell>
          <cell r="C123">
            <v>45523</v>
          </cell>
          <cell r="E123" t="str">
            <v>บจก.อินเทคค์ โกลบอล</v>
          </cell>
          <cell r="F123" t="str">
            <v>สุบรรณ 777</v>
          </cell>
          <cell r="G123">
            <v>20</v>
          </cell>
          <cell r="H123">
            <v>36</v>
          </cell>
          <cell r="I123" t="str">
            <v>ขาว</v>
          </cell>
          <cell r="J123" t="str">
            <v>ด้าน</v>
          </cell>
          <cell r="L123">
            <v>100</v>
          </cell>
          <cell r="M123" t="str">
            <v>±</v>
          </cell>
          <cell r="N123">
            <v>5</v>
          </cell>
          <cell r="R123" t="str">
            <v>จับจีบ</v>
          </cell>
          <cell r="T123" t="str">
            <v>ไม่สวมถุงใน</v>
          </cell>
          <cell r="U123"/>
          <cell r="V123"/>
          <cell r="X123" t="str">
            <v>รอแจ้ง</v>
          </cell>
          <cell r="Z123" t="str">
            <v>มัด80 ใช้สายรัด</v>
          </cell>
          <cell r="AA123">
            <v>1260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1260</v>
          </cell>
          <cell r="AM123">
            <v>11095</v>
          </cell>
          <cell r="AN123">
            <v>0</v>
          </cell>
          <cell r="AO123" t="str">
            <v>WSWT2025800SM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BZ123" t="str">
            <v>WRWT25850/WRWT25850</v>
          </cell>
          <cell r="CA123">
            <v>0</v>
          </cell>
          <cell r="DL123" t="str">
            <v>P6</v>
          </cell>
          <cell r="DM123">
            <v>4</v>
          </cell>
          <cell r="DN123" t="str">
            <v>รอแจ้ง</v>
          </cell>
          <cell r="DP123" t="e">
            <v>#VALUE!</v>
          </cell>
          <cell r="DQ123" t="e">
            <v>#VALUE!</v>
          </cell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MK67-001153</v>
          </cell>
          <cell r="C124">
            <v>45523</v>
          </cell>
          <cell r="E124" t="str">
            <v>บจก.อินเทคค์ โกลบอล</v>
          </cell>
          <cell r="F124" t="str">
            <v>สุบรรณ 666</v>
          </cell>
          <cell r="G124">
            <v>20</v>
          </cell>
          <cell r="H124">
            <v>36</v>
          </cell>
          <cell r="I124" t="str">
            <v>ขาว</v>
          </cell>
          <cell r="J124" t="str">
            <v>ด้าน</v>
          </cell>
          <cell r="L124">
            <v>100</v>
          </cell>
          <cell r="M124" t="str">
            <v>±</v>
          </cell>
          <cell r="N124">
            <v>5</v>
          </cell>
          <cell r="R124" t="str">
            <v>จับจีบ</v>
          </cell>
          <cell r="T124" t="str">
            <v>ไม่สวมถุงใน</v>
          </cell>
          <cell r="U124"/>
          <cell r="V124"/>
          <cell r="X124" t="str">
            <v>รอแจ้ง</v>
          </cell>
          <cell r="Z124" t="str">
            <v>มัด80 ใช้สายรัด</v>
          </cell>
          <cell r="AA124">
            <v>89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0</v>
          </cell>
          <cell r="AL124">
            <v>89</v>
          </cell>
          <cell r="AM124">
            <v>11180</v>
          </cell>
          <cell r="AN124">
            <v>0</v>
          </cell>
          <cell r="AO124" t="str">
            <v>WSWT2025800SM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 t="str">
            <v>รอแจ้ง</v>
          </cell>
          <cell r="DP124" t="e">
            <v>#VALUE!</v>
          </cell>
          <cell r="DQ124" t="e">
            <v>#VALUE!</v>
          </cell>
          <cell r="DR124" t="e">
            <v>#VALUE!</v>
          </cell>
          <cell r="DS124" t="e">
            <v>#VALUE!</v>
          </cell>
          <cell r="DT124" t="e">
            <v>#VALUE!</v>
          </cell>
          <cell r="DU124" t="e">
            <v>#VALUE!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MK68-000742</v>
          </cell>
          <cell r="C125">
            <v>45810</v>
          </cell>
          <cell r="E125" t="str">
            <v>บจก.เอสพีเอ็ม อาหารสัตว์</v>
          </cell>
          <cell r="F125" t="str">
            <v>นีโอ 05</v>
          </cell>
          <cell r="G125">
            <v>20</v>
          </cell>
          <cell r="H125">
            <v>38</v>
          </cell>
          <cell r="I125" t="str">
            <v>ขาว</v>
          </cell>
          <cell r="J125" t="str">
            <v>ด้าน</v>
          </cell>
          <cell r="L125">
            <v>100</v>
          </cell>
          <cell r="M125" t="str">
            <v>±</v>
          </cell>
          <cell r="N125">
            <v>5</v>
          </cell>
          <cell r="R125" t="str">
            <v>ไม่</v>
          </cell>
          <cell r="T125" t="str">
            <v>ไม่สวมถุงใน</v>
          </cell>
          <cell r="U125"/>
          <cell r="V125"/>
          <cell r="X125" t="str">
            <v>รอส่ง</v>
          </cell>
          <cell r="Z125" t="str">
            <v>500กระสอบแบน</v>
          </cell>
          <cell r="AA125">
            <v>2500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2500</v>
          </cell>
          <cell r="AL125">
            <v>0</v>
          </cell>
          <cell r="AM125">
            <v>5560</v>
          </cell>
          <cell r="AN125">
            <v>0</v>
          </cell>
          <cell r="AO125" t="str">
            <v>WSWT2025800SM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 t="str">
            <v>รอส่ง</v>
          </cell>
          <cell r="DP125" t="e">
            <v>#VALUE!</v>
          </cell>
          <cell r="DQ125" t="e">
            <v>#VALUE!</v>
          </cell>
          <cell r="DR125" t="e">
            <v>#VALUE!</v>
          </cell>
          <cell r="DS125" t="e">
            <v>#VALUE!</v>
          </cell>
          <cell r="DT125" t="e">
            <v>#VALUE!</v>
          </cell>
          <cell r="DU125" t="e">
            <v>#VALUE!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MK68-000694</v>
          </cell>
          <cell r="C126">
            <v>45799</v>
          </cell>
          <cell r="E126" t="str">
            <v>บจก.เอ.เจ.ฟาร์ม่าแล็บ</v>
          </cell>
          <cell r="F126" t="str">
            <v>เบส-มิน</v>
          </cell>
          <cell r="G126">
            <v>20</v>
          </cell>
          <cell r="H126">
            <v>34</v>
          </cell>
          <cell r="I126" t="str">
            <v>ขาว</v>
          </cell>
          <cell r="J126" t="str">
            <v>ใส</v>
          </cell>
          <cell r="L126">
            <v>95</v>
          </cell>
          <cell r="M126" t="str">
            <v>±</v>
          </cell>
          <cell r="N126">
            <v>5</v>
          </cell>
          <cell r="R126" t="str">
            <v>จับจีบ</v>
          </cell>
          <cell r="T126" t="str">
            <v>ไม่สวมถุงใน</v>
          </cell>
          <cell r="U126"/>
          <cell r="V126"/>
          <cell r="X126" t="str">
            <v>รอส่ง</v>
          </cell>
          <cell r="Z126" t="str">
            <v>500กระสอบ</v>
          </cell>
          <cell r="AA126">
            <v>4000</v>
          </cell>
          <cell r="AB126">
            <v>0</v>
          </cell>
          <cell r="AC126">
            <v>0</v>
          </cell>
          <cell r="AD126">
            <v>0</v>
          </cell>
          <cell r="AG126"/>
          <cell r="AI126" t="str">
            <v>ห้ามขาด-ห้ามเกิน</v>
          </cell>
          <cell r="AJ126">
            <v>3840</v>
          </cell>
          <cell r="AL126">
            <v>160</v>
          </cell>
          <cell r="AM126">
            <v>8450</v>
          </cell>
          <cell r="AN126">
            <v>0</v>
          </cell>
          <cell r="AO126" t="str">
            <v>WSWT2025800SM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 t="str">
            <v>รอส่ง</v>
          </cell>
          <cell r="DP126" t="e">
            <v>#VALUE!</v>
          </cell>
          <cell r="DQ126" t="e">
            <v>#VALUE!</v>
          </cell>
          <cell r="DR126" t="e">
            <v>#VALUE!</v>
          </cell>
          <cell r="DS126" t="e">
            <v>#VALUE!</v>
          </cell>
          <cell r="DT126" t="e">
            <v>#VALUE!</v>
          </cell>
          <cell r="DU126" t="e">
            <v>#VALUE!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MK68-000452</v>
          </cell>
          <cell r="C127">
            <v>45741</v>
          </cell>
          <cell r="E127" t="str">
            <v>บจก.เอพีเอ็ม อะโกร</v>
          </cell>
          <cell r="F127" t="str">
            <v>วี-ฟีด วี 07</v>
          </cell>
          <cell r="G127">
            <v>20</v>
          </cell>
          <cell r="H127">
            <v>38</v>
          </cell>
          <cell r="I127" t="str">
            <v>ขาว</v>
          </cell>
          <cell r="J127" t="str">
            <v>ใส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บิด</v>
          </cell>
          <cell r="T127" t="str">
            <v>ไม่สวมถุงใน</v>
          </cell>
          <cell r="U127"/>
          <cell r="V127"/>
          <cell r="X127" t="str">
            <v>รอส่ง</v>
          </cell>
          <cell r="Z127" t="str">
            <v>500กระสอบแบน</v>
          </cell>
          <cell r="AA127">
            <v>4000</v>
          </cell>
          <cell r="AB127">
            <v>0</v>
          </cell>
          <cell r="AC127">
            <v>0</v>
          </cell>
          <cell r="AD127">
            <v>0</v>
          </cell>
          <cell r="AG127" t="str">
            <v>มีลบสี</v>
          </cell>
          <cell r="AI127"/>
          <cell r="AJ127">
            <v>3857</v>
          </cell>
          <cell r="AL127">
            <v>143</v>
          </cell>
          <cell r="AM127">
            <v>4200</v>
          </cell>
          <cell r="AN127">
            <v>0</v>
          </cell>
          <cell r="AO127" t="str">
            <v>WSWT2025800SM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4</v>
          </cell>
          <cell r="DN127" t="str">
            <v>รอส่ง</v>
          </cell>
          <cell r="DP127" t="e">
            <v>#VALUE!</v>
          </cell>
          <cell r="DQ127" t="e">
            <v>#VALUE!</v>
          </cell>
          <cell r="DR127" t="e">
            <v>#VALUE!</v>
          </cell>
          <cell r="DS127" t="e">
            <v>#VALUE!</v>
          </cell>
          <cell r="DT127" t="e">
            <v>#VALUE!</v>
          </cell>
          <cell r="DU127" t="e">
            <v>#VALUE!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ใบรับคำสั่งซื้อ</v>
          </cell>
          <cell r="C128">
            <v>45720</v>
          </cell>
          <cell r="E128" t="str">
            <v>บจก.เอพีเอ็ม อะโกร</v>
          </cell>
          <cell r="F128" t="str">
            <v>นีโอ พี3(เอส)</v>
          </cell>
          <cell r="G128">
            <v>20</v>
          </cell>
          <cell r="H128">
            <v>38</v>
          </cell>
          <cell r="I128" t="str">
            <v>ขาว</v>
          </cell>
          <cell r="J128" t="str">
            <v>ด้าน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บิด</v>
          </cell>
          <cell r="T128" t="str">
            <v>ไม่สวมถุงใน</v>
          </cell>
          <cell r="U128"/>
          <cell r="V128"/>
          <cell r="X128" t="str">
            <v>รอส่ง</v>
          </cell>
          <cell r="Z128" t="str">
            <v>500กระสอบแบน</v>
          </cell>
          <cell r="AA128">
            <v>4000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4010</v>
          </cell>
          <cell r="AL128">
            <v>0</v>
          </cell>
          <cell r="AM128">
            <v>4470</v>
          </cell>
          <cell r="AN128">
            <v>0</v>
          </cell>
          <cell r="AO128" t="str">
            <v>WSWT2025800SM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BZ128" t="str">
            <v>WRWT25850/WRWT25850</v>
          </cell>
          <cell r="CA128">
            <v>0</v>
          </cell>
          <cell r="DL128" t="str">
            <v>P6</v>
          </cell>
          <cell r="DM128">
            <v>4</v>
          </cell>
          <cell r="DN128" t="str">
            <v>รอส่ง</v>
          </cell>
          <cell r="DP128" t="e">
            <v>#VALUE!</v>
          </cell>
          <cell r="DQ128" t="e">
            <v>#VALUE!</v>
          </cell>
          <cell r="DR128" t="e">
            <v>#VALUE!</v>
          </cell>
          <cell r="DS128" t="e">
            <v>#VALUE!</v>
          </cell>
          <cell r="DT128" t="e">
            <v>#VALUE!</v>
          </cell>
          <cell r="DU128" t="e">
            <v>#VALUE!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ใบรับคำสั่งซื้อ</v>
          </cell>
          <cell r="C129">
            <v>45720</v>
          </cell>
          <cell r="E129" t="str">
            <v>บจก.เอพีเอ็ม อะโกร</v>
          </cell>
          <cell r="F129" t="str">
            <v>นีโอ พี4(เอส)</v>
          </cell>
          <cell r="G129">
            <v>20</v>
          </cell>
          <cell r="H129">
            <v>38</v>
          </cell>
          <cell r="I129" t="str">
            <v>ขาว</v>
          </cell>
          <cell r="J129" t="str">
            <v>ด้าน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 t="str">
            <v>รอส่ง</v>
          </cell>
          <cell r="Z129" t="str">
            <v>500กระสอบแบน</v>
          </cell>
          <cell r="AA129">
            <v>3000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3065</v>
          </cell>
          <cell r="AL129">
            <v>0</v>
          </cell>
          <cell r="AM129">
            <v>3300</v>
          </cell>
          <cell r="AN129">
            <v>0</v>
          </cell>
          <cell r="AO129" t="str">
            <v>WSWT2025800SM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BZ129" t="str">
            <v>WRWT25850/WRWT25850</v>
          </cell>
          <cell r="CA129">
            <v>0</v>
          </cell>
          <cell r="DL129" t="str">
            <v>P6</v>
          </cell>
          <cell r="DM129">
            <v>4</v>
          </cell>
          <cell r="DN129" t="str">
            <v>รอส่ง</v>
          </cell>
          <cell r="DP129" t="e">
            <v>#VALUE!</v>
          </cell>
          <cell r="DQ129" t="e">
            <v>#VALUE!</v>
          </cell>
          <cell r="DR129" t="e">
            <v>#VALUE!</v>
          </cell>
          <cell r="DS129" t="e">
            <v>#VALUE!</v>
          </cell>
          <cell r="DT129" t="e">
            <v>#VALUE!</v>
          </cell>
          <cell r="DU129" t="e">
            <v>#VALUE!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MK67-001236</v>
          </cell>
          <cell r="C130">
            <v>45541</v>
          </cell>
          <cell r="E130" t="str">
            <v>บจก.เอพีเอ็ม อะโกร</v>
          </cell>
          <cell r="F130" t="str">
            <v>ยูฟีด รวมไก่ วัว</v>
          </cell>
          <cell r="G130">
            <v>20</v>
          </cell>
          <cell r="H130">
            <v>40</v>
          </cell>
          <cell r="I130" t="str">
            <v>ขาว</v>
          </cell>
          <cell r="J130" t="str">
            <v>ด้าน</v>
          </cell>
          <cell r="L130">
            <v>108</v>
          </cell>
          <cell r="M130" t="str">
            <v>±</v>
          </cell>
          <cell r="N130">
            <v>5</v>
          </cell>
          <cell r="R130" t="str">
            <v>บิด</v>
          </cell>
          <cell r="T130" t="str">
            <v>ไม่สวมถุงใน</v>
          </cell>
          <cell r="U130"/>
          <cell r="V130"/>
          <cell r="X130" t="str">
            <v>รอส่ง</v>
          </cell>
          <cell r="Z130" t="str">
            <v>500กระสอบแบน</v>
          </cell>
          <cell r="AA130">
            <v>3000</v>
          </cell>
          <cell r="AB130">
            <v>0</v>
          </cell>
          <cell r="AC130">
            <v>0</v>
          </cell>
          <cell r="AD130">
            <v>0</v>
          </cell>
          <cell r="AG130" t="str">
            <v>ลูกค้าต้องการเคลือบใส แต่เปิดมาเคลือบด้าน</v>
          </cell>
          <cell r="AI130" t="str">
            <v>ลูกค้าสั่งผิดเอาไปส่งเดือน10</v>
          </cell>
          <cell r="AJ130">
            <v>3318</v>
          </cell>
          <cell r="AL130">
            <v>0</v>
          </cell>
          <cell r="AM130"/>
          <cell r="AN130">
            <v>0</v>
          </cell>
          <cell r="AO130" t="str">
            <v>WSWT2025800SM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BZ130" t="str">
            <v>WRWT25850/WRWT25850</v>
          </cell>
          <cell r="CA130">
            <v>0</v>
          </cell>
          <cell r="DL130" t="str">
            <v>P6</v>
          </cell>
          <cell r="DM130">
            <v>4</v>
          </cell>
          <cell r="DN130" t="str">
            <v>รอส่ง</v>
          </cell>
          <cell r="DP130" t="e">
            <v>#VALUE!</v>
          </cell>
          <cell r="DQ130" t="e">
            <v>#VALUE!</v>
          </cell>
          <cell r="DR130" t="e">
            <v>#VALUE!</v>
          </cell>
          <cell r="DS130" t="e">
            <v>#VALUE!</v>
          </cell>
          <cell r="DT130" t="e">
            <v>#VALUE!</v>
          </cell>
          <cell r="DU130" t="e">
            <v>#VALUE!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/>
          <cell r="EG130"/>
          <cell r="EH130"/>
          <cell r="EI130"/>
        </row>
        <row r="131">
          <cell r="B131" t="str">
            <v>MK67-001396</v>
          </cell>
          <cell r="C131">
            <v>45581</v>
          </cell>
          <cell r="E131" t="str">
            <v>บจก.เอพีเอ็ม อะโกร</v>
          </cell>
          <cell r="F131" t="str">
            <v>นีโอ พี4</v>
          </cell>
          <cell r="G131">
            <v>20</v>
          </cell>
          <cell r="H131">
            <v>38</v>
          </cell>
          <cell r="I131" t="str">
            <v>ขาว</v>
          </cell>
          <cell r="J131" t="str">
            <v>ด้าน</v>
          </cell>
          <cell r="L131">
            <v>100</v>
          </cell>
          <cell r="M131" t="str">
            <v>±</v>
          </cell>
          <cell r="N131">
            <v>5</v>
          </cell>
          <cell r="R131" t="str">
            <v>บิด</v>
          </cell>
          <cell r="T131" t="str">
            <v>ไม่สวมถุงใน</v>
          </cell>
          <cell r="U131"/>
          <cell r="V131"/>
          <cell r="X131" t="str">
            <v>รอส่ง</v>
          </cell>
          <cell r="Z131" t="str">
            <v>500กระสอบแบน</v>
          </cell>
          <cell r="AA131">
            <v>3000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3194</v>
          </cell>
          <cell r="AL131">
            <v>0</v>
          </cell>
          <cell r="AM131">
            <v>5632</v>
          </cell>
          <cell r="AN131">
            <v>0</v>
          </cell>
          <cell r="AO131" t="str">
            <v>WSWT2025800SM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BZ131" t="str">
            <v>WRWT25850/WRWT25850</v>
          </cell>
          <cell r="CA131">
            <v>0</v>
          </cell>
          <cell r="DL131" t="str">
            <v>P6</v>
          </cell>
          <cell r="DM131">
            <v>4</v>
          </cell>
          <cell r="DN131" t="str">
            <v>รอส่ง</v>
          </cell>
          <cell r="DP131" t="e">
            <v>#VALUE!</v>
          </cell>
          <cell r="DQ131" t="e">
            <v>#VALUE!</v>
          </cell>
          <cell r="DR131" t="e">
            <v>#VALUE!</v>
          </cell>
          <cell r="DS131" t="e">
            <v>#VALUE!</v>
          </cell>
          <cell r="DT131" t="e">
            <v>#VALUE!</v>
          </cell>
          <cell r="DU131" t="e">
            <v>#VALUE!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 xml:space="preserve"> /</v>
          </cell>
          <cell r="EG131"/>
          <cell r="EH131"/>
          <cell r="EI131"/>
        </row>
        <row r="132">
          <cell r="B132">
            <v>0</v>
          </cell>
          <cell r="C132"/>
          <cell r="E132"/>
          <cell r="F132"/>
          <cell r="G132">
            <v>20</v>
          </cell>
          <cell r="H132">
            <v>38</v>
          </cell>
          <cell r="I132"/>
          <cell r="J132"/>
          <cell r="L132">
            <v>84</v>
          </cell>
          <cell r="M132" t="str">
            <v>±</v>
          </cell>
          <cell r="N132">
            <v>5</v>
          </cell>
          <cell r="R132"/>
          <cell r="T132"/>
          <cell r="U132"/>
          <cell r="V132"/>
          <cell r="X132"/>
          <cell r="Z132"/>
          <cell r="AA132"/>
          <cell r="AB132">
            <v>0</v>
          </cell>
          <cell r="AC132">
            <v>0</v>
          </cell>
          <cell r="AD132"/>
          <cell r="AG132"/>
          <cell r="AI132" t="str">
            <v>ระบุในSD</v>
          </cell>
          <cell r="AJ132"/>
          <cell r="AL132">
            <v>0</v>
          </cell>
          <cell r="AM132"/>
          <cell r="AN132">
            <v>0</v>
          </cell>
          <cell r="AO132" t="str">
            <v>WSWT2025800SM</v>
          </cell>
          <cell r="AQ132">
            <v>402757.68445000012</v>
          </cell>
          <cell r="AR132">
            <v>55489.964450000014</v>
          </cell>
          <cell r="AS132">
            <v>347267.72000000003</v>
          </cell>
          <cell r="AT132">
            <v>3490</v>
          </cell>
          <cell r="AU132">
            <v>399267.68445000012</v>
          </cell>
          <cell r="BZ132" t="str">
            <v>WRWT25850/WRWT25850</v>
          </cell>
          <cell r="CA132">
            <v>0</v>
          </cell>
          <cell r="DL132"/>
          <cell r="DM132" t="str">
            <v>Lead time</v>
          </cell>
          <cell r="DN132"/>
          <cell r="DP132"/>
          <cell r="DQ132"/>
          <cell r="DR132"/>
          <cell r="DS132"/>
          <cell r="DT132"/>
          <cell r="DU132"/>
          <cell r="DW132"/>
          <cell r="DX132"/>
          <cell r="DY132"/>
          <cell r="DZ132"/>
          <cell r="EA132"/>
          <cell r="EB132"/>
          <cell r="EC132"/>
          <cell r="ED132"/>
          <cell r="EG132"/>
          <cell r="EH132">
            <v>0</v>
          </cell>
          <cell r="EI132">
            <v>0</v>
          </cell>
        </row>
        <row r="133">
          <cell r="B133" t="str">
            <v>ประมาณการ</v>
          </cell>
          <cell r="C133" t="str">
            <v>ประมาณการ</v>
          </cell>
          <cell r="E133" t="str">
            <v>บจก.ซันฟีด</v>
          </cell>
          <cell r="F133" t="str">
            <v>รอแบบ</v>
          </cell>
          <cell r="G133">
            <v>20</v>
          </cell>
          <cell r="H133">
            <v>39</v>
          </cell>
          <cell r="I133" t="str">
            <v>ขาว</v>
          </cell>
          <cell r="J133"/>
          <cell r="L133">
            <v>84</v>
          </cell>
          <cell r="M133" t="str">
            <v>+</v>
          </cell>
          <cell r="N133"/>
          <cell r="R133" t="str">
            <v>บิด</v>
          </cell>
          <cell r="T133" t="str">
            <v>ไม่สวมถุงใน</v>
          </cell>
          <cell r="U133"/>
          <cell r="V133"/>
          <cell r="X133" t="str">
            <v>รอแจ้ง</v>
          </cell>
          <cell r="Z133" t="str">
            <v xml:space="preserve">300กระสอบแบนเต็มใบ </v>
          </cell>
          <cell r="AA133">
            <v>100000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0</v>
          </cell>
          <cell r="AL133">
            <v>100000</v>
          </cell>
          <cell r="AM133"/>
          <cell r="AN133">
            <v>105000</v>
          </cell>
          <cell r="AO133" t="str">
            <v>WSWT2025850</v>
          </cell>
          <cell r="AQ133">
            <v>113157.00000000001</v>
          </cell>
          <cell r="AR133">
            <v>0</v>
          </cell>
          <cell r="AS133">
            <v>113157.00000000001</v>
          </cell>
          <cell r="AT133">
            <v>0</v>
          </cell>
          <cell r="AU133">
            <v>0</v>
          </cell>
          <cell r="BZ133" t="str">
            <v>WRWT25850/WRWT25800</v>
          </cell>
          <cell r="CA133">
            <v>8914.2570000000014</v>
          </cell>
          <cell r="DL133" t="str">
            <v>P7</v>
          </cell>
          <cell r="DM133">
            <v>2</v>
          </cell>
          <cell r="DN133" t="str">
            <v>รอแจ้ง</v>
          </cell>
          <cell r="DP133" t="e">
            <v>#VALUE!</v>
          </cell>
          <cell r="DQ133"/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W133"/>
          <cell r="DX133"/>
          <cell r="DY133"/>
          <cell r="DZ133"/>
          <cell r="EA133"/>
          <cell r="EB133"/>
          <cell r="EC133" t="str">
            <v>งานพิมพ์</v>
          </cell>
          <cell r="ED133" t="str">
            <v>รอART</v>
          </cell>
          <cell r="EG133"/>
          <cell r="EH133"/>
          <cell r="EI133"/>
        </row>
        <row r="134">
          <cell r="B134">
            <v>0</v>
          </cell>
          <cell r="C134"/>
          <cell r="E134"/>
          <cell r="F134"/>
          <cell r="G134">
            <v>20</v>
          </cell>
          <cell r="H134">
            <v>38</v>
          </cell>
          <cell r="I134"/>
          <cell r="J134"/>
          <cell r="L134">
            <v>82</v>
          </cell>
          <cell r="M134" t="str">
            <v>+</v>
          </cell>
          <cell r="N134">
            <v>2</v>
          </cell>
          <cell r="R134"/>
          <cell r="T134"/>
          <cell r="U134"/>
          <cell r="V134"/>
          <cell r="X134"/>
          <cell r="Z134"/>
          <cell r="AA134"/>
          <cell r="AB134"/>
          <cell r="AC134">
            <v>0</v>
          </cell>
          <cell r="AD134"/>
          <cell r="AG134"/>
          <cell r="AI134" t="str">
            <v>ระบุในSD</v>
          </cell>
          <cell r="AJ134"/>
          <cell r="AL134">
            <v>0</v>
          </cell>
          <cell r="AM134"/>
          <cell r="AN134">
            <v>0</v>
          </cell>
          <cell r="AO134" t="str">
            <v>WSWT2025850</v>
          </cell>
          <cell r="AQ134">
            <v>113157.00000000001</v>
          </cell>
          <cell r="AR134">
            <v>0</v>
          </cell>
          <cell r="AS134">
            <v>113157.00000000001</v>
          </cell>
          <cell r="AT134">
            <v>0</v>
          </cell>
          <cell r="AU134">
            <v>0</v>
          </cell>
          <cell r="BZ134" t="str">
            <v>WRWT200850/WRWT25800</v>
          </cell>
          <cell r="CA134">
            <v>0</v>
          </cell>
          <cell r="DL134"/>
          <cell r="DM134" t="str">
            <v>Lead time</v>
          </cell>
          <cell r="DN134"/>
          <cell r="DP134"/>
          <cell r="DQ134"/>
          <cell r="DR134"/>
          <cell r="DS134"/>
          <cell r="DT134"/>
          <cell r="DU134"/>
          <cell r="DW134"/>
          <cell r="DX134"/>
          <cell r="DY134"/>
          <cell r="DZ134"/>
          <cell r="EA134"/>
          <cell r="EB134"/>
          <cell r="EC134"/>
          <cell r="ED134"/>
          <cell r="EG134"/>
          <cell r="EH134"/>
          <cell r="EI134"/>
        </row>
        <row r="135">
          <cell r="B135">
            <v>0</v>
          </cell>
          <cell r="C135"/>
          <cell r="E135"/>
          <cell r="F135"/>
          <cell r="G135">
            <v>20</v>
          </cell>
          <cell r="H135">
            <v>37</v>
          </cell>
          <cell r="I135"/>
          <cell r="J135"/>
          <cell r="L135">
            <v>82</v>
          </cell>
          <cell r="M135" t="str">
            <v>±</v>
          </cell>
          <cell r="N135">
            <v>5</v>
          </cell>
          <cell r="R135"/>
          <cell r="T135"/>
          <cell r="U135"/>
          <cell r="V135"/>
          <cell r="X135"/>
          <cell r="Z135"/>
          <cell r="AA135"/>
          <cell r="AB135"/>
          <cell r="AC135">
            <v>0</v>
          </cell>
          <cell r="AD135"/>
          <cell r="AG135"/>
          <cell r="AI135" t="str">
            <v>ระบุในSD</v>
          </cell>
          <cell r="AJ135"/>
          <cell r="AL135">
            <v>0</v>
          </cell>
          <cell r="AM135"/>
          <cell r="AN135">
            <v>0</v>
          </cell>
          <cell r="AO135" t="str">
            <v>WSWT2021750</v>
          </cell>
          <cell r="AQ135" t="e">
            <v>#REF!</v>
          </cell>
          <cell r="AR135" t="e">
            <v>#REF!</v>
          </cell>
          <cell r="AS135" t="e">
            <v>#REF!</v>
          </cell>
          <cell r="AT135" t="e">
            <v>#REF!</v>
          </cell>
          <cell r="AU135" t="e">
            <v>#REF!</v>
          </cell>
          <cell r="BZ135" t="str">
            <v>WRWT200750/WRWT21750</v>
          </cell>
          <cell r="CA135">
            <v>0</v>
          </cell>
          <cell r="DL135"/>
          <cell r="DM135" t="str">
            <v>Lead time</v>
          </cell>
          <cell r="DN135"/>
          <cell r="DP135"/>
          <cell r="DQ135"/>
          <cell r="DR135"/>
          <cell r="DS135"/>
          <cell r="DT135"/>
          <cell r="DU135"/>
          <cell r="DW135"/>
          <cell r="DX135"/>
          <cell r="DY135"/>
          <cell r="DZ135"/>
          <cell r="EA135"/>
          <cell r="EB135"/>
          <cell r="EC135"/>
          <cell r="ED135"/>
          <cell r="EG135"/>
          <cell r="EH135">
            <v>0</v>
          </cell>
          <cell r="EI135">
            <v>0</v>
          </cell>
        </row>
        <row r="136">
          <cell r="B136" t="str">
            <v>MK68-000905</v>
          </cell>
          <cell r="C136">
            <v>45857</v>
          </cell>
          <cell r="E136" t="str">
            <v>บจก.อินเทคค์ โกลบอล</v>
          </cell>
          <cell r="F136" t="str">
            <v>เพอเฟคค์ 664HP</v>
          </cell>
          <cell r="G136">
            <v>20</v>
          </cell>
          <cell r="H136">
            <v>36</v>
          </cell>
          <cell r="I136" t="str">
            <v>ขาว</v>
          </cell>
          <cell r="J136"/>
          <cell r="L136">
            <v>78</v>
          </cell>
          <cell r="M136" t="str">
            <v>±</v>
          </cell>
          <cell r="N136">
            <v>5</v>
          </cell>
          <cell r="R136" t="str">
            <v>จับจีบ4"</v>
          </cell>
          <cell r="T136" t="str">
            <v>ไม่สวมถุงใน</v>
          </cell>
          <cell r="U136"/>
          <cell r="V136"/>
          <cell r="X136">
            <v>45884</v>
          </cell>
          <cell r="Z136" t="str">
            <v>มัด80 ใช้สายรัด</v>
          </cell>
          <cell r="AA136">
            <v>27120</v>
          </cell>
          <cell r="AB136">
            <v>0</v>
          </cell>
          <cell r="AC136">
            <v>0</v>
          </cell>
          <cell r="AD136">
            <v>0</v>
          </cell>
          <cell r="AG136" t="str">
            <v>1/8 4/8 9/8 15/8 22/8</v>
          </cell>
          <cell r="AI136" t="str">
            <v>ห้ามขาด-ห้ามเกิน</v>
          </cell>
          <cell r="AJ136">
            <v>25440</v>
          </cell>
          <cell r="AL136">
            <v>1680</v>
          </cell>
          <cell r="AM136">
            <v>154931</v>
          </cell>
          <cell r="AN136">
            <v>0</v>
          </cell>
          <cell r="AO136" t="str">
            <v>WSWT2025800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BZ136" t="str">
            <v>WRWT25800/WRWT25800</v>
          </cell>
          <cell r="CA136">
            <v>0</v>
          </cell>
          <cell r="DL136" t="str">
            <v>P7</v>
          </cell>
          <cell r="DM136">
            <v>2</v>
          </cell>
          <cell r="DN136">
            <v>45884</v>
          </cell>
          <cell r="DP136">
            <v>45879</v>
          </cell>
          <cell r="DQ136"/>
          <cell r="DR136">
            <v>45875</v>
          </cell>
          <cell r="DS136">
            <v>45882</v>
          </cell>
          <cell r="DT136">
            <v>45883</v>
          </cell>
          <cell r="DU136">
            <v>45883</v>
          </cell>
          <cell r="DW136"/>
          <cell r="DX136"/>
          <cell r="DY136"/>
          <cell r="DZ136"/>
          <cell r="EA136"/>
          <cell r="EB136"/>
          <cell r="EC136" t="str">
            <v>งานพิมพ์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MK68-000965</v>
          </cell>
          <cell r="C137">
            <v>45874</v>
          </cell>
          <cell r="E137" t="str">
            <v>บจก.อินเทคค์ โกลบอล</v>
          </cell>
          <cell r="F137" t="str">
            <v>เพอเฟคค์ 664HP</v>
          </cell>
          <cell r="G137">
            <v>20</v>
          </cell>
          <cell r="H137">
            <v>36</v>
          </cell>
          <cell r="I137" t="str">
            <v>ขาว</v>
          </cell>
          <cell r="J137"/>
          <cell r="L137">
            <v>78</v>
          </cell>
          <cell r="M137" t="str">
            <v>±</v>
          </cell>
          <cell r="N137">
            <v>5</v>
          </cell>
          <cell r="R137" t="str">
            <v>จับจีบ4"</v>
          </cell>
          <cell r="T137" t="str">
            <v>ไม่สวมถุงใน</v>
          </cell>
          <cell r="U137"/>
          <cell r="V137"/>
          <cell r="X137">
            <v>45888</v>
          </cell>
          <cell r="Z137" t="str">
            <v>มัด80 ใช้สายรัด</v>
          </cell>
          <cell r="AA137">
            <v>30000</v>
          </cell>
          <cell r="AB137">
            <v>0</v>
          </cell>
          <cell r="AC137">
            <v>0</v>
          </cell>
          <cell r="AD137">
            <v>0</v>
          </cell>
          <cell r="AG137"/>
          <cell r="AI137" t="str">
            <v>ห้ามขาด-ห้ามเกิน</v>
          </cell>
          <cell r="AJ137">
            <v>0</v>
          </cell>
          <cell r="AL137">
            <v>30000</v>
          </cell>
          <cell r="AM137">
            <v>29505</v>
          </cell>
          <cell r="AN137">
            <v>519.75</v>
          </cell>
          <cell r="AO137" t="str">
            <v>WSWT2025800</v>
          </cell>
          <cell r="AQ137">
            <v>544.5680625</v>
          </cell>
          <cell r="AR137">
            <v>544.5680625</v>
          </cell>
          <cell r="AS137">
            <v>0</v>
          </cell>
          <cell r="AT137">
            <v>0</v>
          </cell>
          <cell r="AU137">
            <v>0</v>
          </cell>
          <cell r="BZ137" t="str">
            <v>WRWT25800/WRWT25800</v>
          </cell>
          <cell r="CA137">
            <v>0</v>
          </cell>
          <cell r="DL137" t="str">
            <v>P7</v>
          </cell>
          <cell r="DM137">
            <v>2</v>
          </cell>
          <cell r="DN137">
            <v>45888</v>
          </cell>
          <cell r="DP137">
            <v>45883</v>
          </cell>
          <cell r="DQ137"/>
          <cell r="DR137">
            <v>45879</v>
          </cell>
          <cell r="DS137">
            <v>45886</v>
          </cell>
          <cell r="DT137">
            <v>45887</v>
          </cell>
          <cell r="DU137">
            <v>45887</v>
          </cell>
          <cell r="DW137"/>
          <cell r="DX137"/>
          <cell r="DY137"/>
          <cell r="DZ137"/>
          <cell r="EA137"/>
          <cell r="EB137"/>
          <cell r="EC137" t="str">
            <v>งานพิมพ์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MK68-000924</v>
          </cell>
          <cell r="C138">
            <v>45862</v>
          </cell>
          <cell r="E138" t="str">
            <v>บจก.เบทาโกร</v>
          </cell>
          <cell r="F138" t="str">
            <v>WB เบทาโกร 124 30kg NM</v>
          </cell>
          <cell r="G138">
            <v>20</v>
          </cell>
          <cell r="H138">
            <v>37</v>
          </cell>
          <cell r="I138" t="str">
            <v>ขาว</v>
          </cell>
          <cell r="J138"/>
          <cell r="L138">
            <v>80</v>
          </cell>
          <cell r="M138" t="str">
            <v>±</v>
          </cell>
          <cell r="N138">
            <v>3</v>
          </cell>
          <cell r="R138" t="str">
            <v>บิด</v>
          </cell>
          <cell r="T138" t="str">
            <v>ไม่สวมถุงใน</v>
          </cell>
          <cell r="U138"/>
          <cell r="V138"/>
          <cell r="X138">
            <v>45889</v>
          </cell>
          <cell r="Z138" t="str">
            <v>500กระสอบแบน พร้อมระบุชื่อบริษัท รายการสินค้า จำนวนแต่ละแพ็ค</v>
          </cell>
          <cell r="AA138">
            <v>124000</v>
          </cell>
          <cell r="AB138">
            <v>0</v>
          </cell>
          <cell r="AC138">
            <v>0</v>
          </cell>
          <cell r="AD138">
            <v>0</v>
          </cell>
          <cell r="AG138"/>
          <cell r="AI138" t="str">
            <v>หนองบุญมาก</v>
          </cell>
          <cell r="AJ138">
            <v>20000</v>
          </cell>
          <cell r="AL138">
            <v>104000</v>
          </cell>
          <cell r="AM138">
            <v>71420</v>
          </cell>
          <cell r="AN138">
            <v>55209</v>
          </cell>
          <cell r="AO138" t="str">
            <v>WSWT2025800</v>
          </cell>
          <cell r="AQ138">
            <v>59387.769210000006</v>
          </cell>
          <cell r="AR138">
            <v>59387.769210000006</v>
          </cell>
          <cell r="AS138">
            <v>0</v>
          </cell>
          <cell r="AT138">
            <v>0</v>
          </cell>
          <cell r="AU138">
            <v>0</v>
          </cell>
          <cell r="BZ138" t="str">
            <v>WRWT25800/WRWT25800</v>
          </cell>
          <cell r="CA138">
            <v>0</v>
          </cell>
          <cell r="DL138" t="str">
            <v>P7</v>
          </cell>
          <cell r="DM138">
            <v>2</v>
          </cell>
          <cell r="DN138">
            <v>45889</v>
          </cell>
          <cell r="DP138">
            <v>45884</v>
          </cell>
          <cell r="DQ138"/>
          <cell r="DR138">
            <v>45880</v>
          </cell>
          <cell r="DS138">
            <v>45887</v>
          </cell>
          <cell r="DT138">
            <v>45888</v>
          </cell>
          <cell r="DU138">
            <v>45888</v>
          </cell>
          <cell r="DW138"/>
          <cell r="DX138"/>
          <cell r="DY138"/>
          <cell r="DZ138"/>
          <cell r="EA138"/>
          <cell r="EB138"/>
          <cell r="EC138" t="str">
            <v>งานพิมพ์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MK68-000925</v>
          </cell>
          <cell r="C139">
            <v>45862</v>
          </cell>
          <cell r="E139" t="str">
            <v>บจก.เบทาโกร</v>
          </cell>
          <cell r="F139" t="str">
            <v>WB ฟาร์ม F914M 30kg.NM</v>
          </cell>
          <cell r="G139">
            <v>20</v>
          </cell>
          <cell r="H139">
            <v>37</v>
          </cell>
          <cell r="I139" t="str">
            <v>ขาว</v>
          </cell>
          <cell r="J139"/>
          <cell r="L139">
            <v>80</v>
          </cell>
          <cell r="M139" t="str">
            <v>±</v>
          </cell>
          <cell r="N139">
            <v>3</v>
          </cell>
          <cell r="R139" t="str">
            <v>ไม่</v>
          </cell>
          <cell r="T139" t="str">
            <v>ไม่สวมถุงใน</v>
          </cell>
          <cell r="U139"/>
          <cell r="V139"/>
          <cell r="X139">
            <v>45889</v>
          </cell>
          <cell r="Z139" t="str">
            <v>500กระสอบแบน พร้อมระบุชื่อบริษัท รายการสินค้า จำนวนแต่ละแพ็ค</v>
          </cell>
          <cell r="AA139">
            <v>28000</v>
          </cell>
          <cell r="AB139">
            <v>0</v>
          </cell>
          <cell r="AC139">
            <v>0</v>
          </cell>
          <cell r="AD139">
            <v>0</v>
          </cell>
          <cell r="AG139"/>
          <cell r="AI139" t="str">
            <v>หนองบุญมาก</v>
          </cell>
          <cell r="AJ139">
            <v>0</v>
          </cell>
          <cell r="AL139">
            <v>28000</v>
          </cell>
          <cell r="AM139"/>
          <cell r="AN139">
            <v>29400</v>
          </cell>
          <cell r="AO139" t="str">
            <v>WSWT2025800</v>
          </cell>
          <cell r="AQ139">
            <v>30119.320000000003</v>
          </cell>
          <cell r="AR139">
            <v>30119.320000000003</v>
          </cell>
          <cell r="AS139">
            <v>0</v>
          </cell>
          <cell r="AT139">
            <v>0</v>
          </cell>
          <cell r="AU139">
            <v>0</v>
          </cell>
          <cell r="BZ139" t="str">
            <v>WRWT25800/WRWT25800</v>
          </cell>
          <cell r="CA139">
            <v>0</v>
          </cell>
          <cell r="DL139" t="str">
            <v>P7</v>
          </cell>
          <cell r="DM139">
            <v>2</v>
          </cell>
          <cell r="DN139">
            <v>45889</v>
          </cell>
          <cell r="DP139">
            <v>45884</v>
          </cell>
          <cell r="DQ139"/>
          <cell r="DR139">
            <v>45880</v>
          </cell>
          <cell r="DS139">
            <v>45887</v>
          </cell>
          <cell r="DT139">
            <v>45888</v>
          </cell>
          <cell r="DU139">
            <v>45888</v>
          </cell>
          <cell r="DW139"/>
          <cell r="DX139"/>
          <cell r="DY139"/>
          <cell r="DZ139"/>
          <cell r="EA139"/>
          <cell r="EB139"/>
          <cell r="EC139" t="str">
            <v>งานพิมพ์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MK68-000926</v>
          </cell>
          <cell r="C140">
            <v>45862</v>
          </cell>
          <cell r="E140" t="str">
            <v>บจก.เบทาโกร</v>
          </cell>
          <cell r="F140" t="str">
            <v>WB บาลานส์ 924 30kg NM</v>
          </cell>
          <cell r="G140">
            <v>20</v>
          </cell>
          <cell r="H140">
            <v>37</v>
          </cell>
          <cell r="I140" t="str">
            <v>ขาว</v>
          </cell>
          <cell r="J140"/>
          <cell r="L140">
            <v>80</v>
          </cell>
          <cell r="M140" t="str">
            <v>±</v>
          </cell>
          <cell r="N140">
            <v>3</v>
          </cell>
          <cell r="R140" t="str">
            <v>บิด</v>
          </cell>
          <cell r="T140" t="str">
            <v>ไม่สวมถุงใน</v>
          </cell>
          <cell r="U140"/>
          <cell r="V140"/>
          <cell r="X140">
            <v>45889</v>
          </cell>
          <cell r="Z140" t="str">
            <v>500กระสอบแบน พร้อมระบุชื่อบริษัท รายการสินค้า จำนวนแต่ละแพ็ค</v>
          </cell>
          <cell r="AA140">
            <v>7000</v>
          </cell>
          <cell r="AB140">
            <v>0</v>
          </cell>
          <cell r="AC140">
            <v>0</v>
          </cell>
          <cell r="AD140">
            <v>0</v>
          </cell>
          <cell r="AG140"/>
          <cell r="AI140" t="str">
            <v>หนองบุญมาก</v>
          </cell>
          <cell r="AJ140">
            <v>0</v>
          </cell>
          <cell r="AL140">
            <v>7000</v>
          </cell>
          <cell r="AM140"/>
          <cell r="AN140">
            <v>7350</v>
          </cell>
          <cell r="AO140" t="str">
            <v>WSWT2025800</v>
          </cell>
          <cell r="AQ140">
            <v>7529.8300000000008</v>
          </cell>
          <cell r="AR140">
            <v>7529.8300000000008</v>
          </cell>
          <cell r="AS140">
            <v>0</v>
          </cell>
          <cell r="AT140">
            <v>0</v>
          </cell>
          <cell r="AU140">
            <v>0</v>
          </cell>
          <cell r="BZ140" t="str">
            <v>WRWT25800/WRWT25800</v>
          </cell>
          <cell r="CA140">
            <v>0</v>
          </cell>
          <cell r="DL140" t="str">
            <v>P7</v>
          </cell>
          <cell r="DM140">
            <v>2</v>
          </cell>
          <cell r="DN140">
            <v>45889</v>
          </cell>
          <cell r="DP140">
            <v>45884</v>
          </cell>
          <cell r="DQ140"/>
          <cell r="DR140">
            <v>45880</v>
          </cell>
          <cell r="DS140">
            <v>45887</v>
          </cell>
          <cell r="DT140">
            <v>45888</v>
          </cell>
          <cell r="DU140">
            <v>45888</v>
          </cell>
          <cell r="DW140"/>
          <cell r="DX140"/>
          <cell r="DY140"/>
          <cell r="DZ140"/>
          <cell r="EA140"/>
          <cell r="EB140"/>
          <cell r="EC140" t="str">
            <v>งานพิมพ์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MK68-000926</v>
          </cell>
          <cell r="C141">
            <v>45862</v>
          </cell>
          <cell r="E141" t="str">
            <v>บจก.เบทาโกร</v>
          </cell>
          <cell r="F141" t="str">
            <v>WB เบทาโกร 326 30kg NM</v>
          </cell>
          <cell r="G141">
            <v>20</v>
          </cell>
          <cell r="H141">
            <v>37</v>
          </cell>
          <cell r="I141" t="str">
            <v>ขาว</v>
          </cell>
          <cell r="J141"/>
          <cell r="L141">
            <v>80</v>
          </cell>
          <cell r="M141" t="str">
            <v>±</v>
          </cell>
          <cell r="N141">
            <v>3</v>
          </cell>
          <cell r="R141" t="str">
            <v>บิด</v>
          </cell>
          <cell r="T141" t="str">
            <v>ไม่สวมถุงใน</v>
          </cell>
          <cell r="U141"/>
          <cell r="V141"/>
          <cell r="X141">
            <v>45889</v>
          </cell>
          <cell r="Z141" t="str">
            <v>500กระสอบแบน พร้อมระบุชื่อบริษัท รายการสินค้า จำนวนแต่ละแพ็ค</v>
          </cell>
          <cell r="AA141">
            <v>5000</v>
          </cell>
          <cell r="AB141">
            <v>0</v>
          </cell>
          <cell r="AC141">
            <v>0</v>
          </cell>
          <cell r="AD141">
            <v>0</v>
          </cell>
          <cell r="AG141"/>
          <cell r="AI141" t="str">
            <v>หนองบุญมาก</v>
          </cell>
          <cell r="AJ141">
            <v>0</v>
          </cell>
          <cell r="AL141">
            <v>5000</v>
          </cell>
          <cell r="AM141"/>
          <cell r="AN141">
            <v>5250</v>
          </cell>
          <cell r="AO141" t="str">
            <v>WSWT2025800</v>
          </cell>
          <cell r="AQ141">
            <v>5378.4500000000007</v>
          </cell>
          <cell r="AR141">
            <v>5378.4500000000007</v>
          </cell>
          <cell r="AS141">
            <v>0</v>
          </cell>
          <cell r="AT141">
            <v>0</v>
          </cell>
          <cell r="AU141">
            <v>0</v>
          </cell>
          <cell r="BZ141" t="str">
            <v>WRWT25800/WRWT25800</v>
          </cell>
          <cell r="CA141">
            <v>0</v>
          </cell>
          <cell r="DL141" t="str">
            <v>P7</v>
          </cell>
          <cell r="DM141">
            <v>2</v>
          </cell>
          <cell r="DN141">
            <v>45889</v>
          </cell>
          <cell r="DP141">
            <v>45884</v>
          </cell>
          <cell r="DQ141"/>
          <cell r="DR141">
            <v>45880</v>
          </cell>
          <cell r="DS141">
            <v>45887</v>
          </cell>
          <cell r="DT141">
            <v>45888</v>
          </cell>
          <cell r="DU141">
            <v>45888</v>
          </cell>
          <cell r="DW141"/>
          <cell r="DX141"/>
          <cell r="DY141"/>
          <cell r="DZ141"/>
          <cell r="EA141"/>
          <cell r="EB141"/>
          <cell r="EC141" t="str">
            <v>งานพิมพ์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MK68-000927</v>
          </cell>
          <cell r="C142">
            <v>45862</v>
          </cell>
          <cell r="E142" t="str">
            <v>บจก.เบทาโกร</v>
          </cell>
          <cell r="F142" t="str">
            <v>WB เบทาโกร 323 30kg NM</v>
          </cell>
          <cell r="G142">
            <v>20</v>
          </cell>
          <cell r="H142">
            <v>37</v>
          </cell>
          <cell r="I142" t="str">
            <v>ขาว</v>
          </cell>
          <cell r="J142"/>
          <cell r="L142">
            <v>80</v>
          </cell>
          <cell r="M142" t="str">
            <v>±</v>
          </cell>
          <cell r="N142">
            <v>3</v>
          </cell>
          <cell r="R142" t="str">
            <v>บิด</v>
          </cell>
          <cell r="T142" t="str">
            <v>ไม่สวมถุงใน</v>
          </cell>
          <cell r="U142"/>
          <cell r="V142"/>
          <cell r="X142">
            <v>45889</v>
          </cell>
          <cell r="Z142" t="str">
            <v>500กระสอบแบน พร้อมระบุชื่อบริษัท รายการสินค้า จำนวนแต่ละแพ็ค</v>
          </cell>
          <cell r="AA142">
            <v>7000</v>
          </cell>
          <cell r="AB142">
            <v>0</v>
          </cell>
          <cell r="AC142">
            <v>0</v>
          </cell>
          <cell r="AD142">
            <v>0</v>
          </cell>
          <cell r="AG142"/>
          <cell r="AI142" t="str">
            <v>หนองบุญมาก</v>
          </cell>
          <cell r="AJ142">
            <v>0</v>
          </cell>
          <cell r="AL142">
            <v>7000</v>
          </cell>
          <cell r="AM142"/>
          <cell r="AN142">
            <v>7350</v>
          </cell>
          <cell r="AO142" t="str">
            <v>WSWT2025800</v>
          </cell>
          <cell r="AQ142">
            <v>7529.8300000000008</v>
          </cell>
          <cell r="AR142">
            <v>7529.8300000000008</v>
          </cell>
          <cell r="AS142">
            <v>0</v>
          </cell>
          <cell r="AT142">
            <v>0</v>
          </cell>
          <cell r="AU142">
            <v>0</v>
          </cell>
          <cell r="BZ142" t="str">
            <v>WRWT25800/WRWT25800</v>
          </cell>
          <cell r="CA142">
            <v>0</v>
          </cell>
          <cell r="DL142" t="str">
            <v>P7</v>
          </cell>
          <cell r="DM142">
            <v>2</v>
          </cell>
          <cell r="DN142">
            <v>45889</v>
          </cell>
          <cell r="DP142">
            <v>45884</v>
          </cell>
          <cell r="DQ142"/>
          <cell r="DR142">
            <v>45880</v>
          </cell>
          <cell r="DS142">
            <v>45887</v>
          </cell>
          <cell r="DT142">
            <v>45888</v>
          </cell>
          <cell r="DU142">
            <v>45888</v>
          </cell>
          <cell r="DW142"/>
          <cell r="DX142"/>
          <cell r="DY142"/>
          <cell r="DZ142"/>
          <cell r="EA142"/>
          <cell r="EB142"/>
          <cell r="EC142" t="str">
            <v>งานพิมพ์</v>
          </cell>
          <cell r="ED142" t="str">
            <v xml:space="preserve"> /</v>
          </cell>
          <cell r="EG142"/>
          <cell r="EH142"/>
          <cell r="EI142"/>
        </row>
        <row r="143">
          <cell r="B143" t="str">
            <v>MK68-000927</v>
          </cell>
          <cell r="C143">
            <v>45862</v>
          </cell>
          <cell r="E143" t="str">
            <v>บจก.เบทาโกร</v>
          </cell>
          <cell r="F143" t="str">
            <v>WB เบทาโกร 405 30kg NM</v>
          </cell>
          <cell r="G143">
            <v>20</v>
          </cell>
          <cell r="H143">
            <v>37</v>
          </cell>
          <cell r="I143" t="str">
            <v>ขาว</v>
          </cell>
          <cell r="J143"/>
          <cell r="L143">
            <v>80</v>
          </cell>
          <cell r="M143" t="str">
            <v>±</v>
          </cell>
          <cell r="N143">
            <v>3</v>
          </cell>
          <cell r="R143" t="str">
            <v>บิด</v>
          </cell>
          <cell r="T143" t="str">
            <v>ไม่สวมถุงใน</v>
          </cell>
          <cell r="U143"/>
          <cell r="V143"/>
          <cell r="X143">
            <v>45889</v>
          </cell>
          <cell r="Z143" t="str">
            <v>500กระสอบแบน พร้อมระบุชื่อบริษัท รายการสินค้า จำนวนแต่ละแพ็ค</v>
          </cell>
          <cell r="AA143">
            <v>14000</v>
          </cell>
          <cell r="AB143">
            <v>0</v>
          </cell>
          <cell r="AC143">
            <v>0</v>
          </cell>
          <cell r="AD143">
            <v>0</v>
          </cell>
          <cell r="AG143"/>
          <cell r="AI143" t="str">
            <v>หนองบุญมาก</v>
          </cell>
          <cell r="AJ143">
            <v>0</v>
          </cell>
          <cell r="AL143">
            <v>14000</v>
          </cell>
          <cell r="AM143"/>
          <cell r="AN143">
            <v>14700</v>
          </cell>
          <cell r="AO143" t="str">
            <v>WSWT2025800</v>
          </cell>
          <cell r="AQ143">
            <v>15059.660000000002</v>
          </cell>
          <cell r="AR143">
            <v>15059.660000000002</v>
          </cell>
          <cell r="AS143">
            <v>0</v>
          </cell>
          <cell r="AT143">
            <v>0</v>
          </cell>
          <cell r="AU143">
            <v>0</v>
          </cell>
          <cell r="BZ143" t="str">
            <v>WRWT25800/WRWT25800</v>
          </cell>
          <cell r="CA143">
            <v>0</v>
          </cell>
          <cell r="DL143" t="str">
            <v>P7</v>
          </cell>
          <cell r="DM143">
            <v>2</v>
          </cell>
          <cell r="DN143">
            <v>45889</v>
          </cell>
          <cell r="DP143">
            <v>45884</v>
          </cell>
          <cell r="DQ143"/>
          <cell r="DR143">
            <v>45880</v>
          </cell>
          <cell r="DS143">
            <v>45887</v>
          </cell>
          <cell r="DT143">
            <v>45888</v>
          </cell>
          <cell r="DU143">
            <v>45888</v>
          </cell>
          <cell r="DW143"/>
          <cell r="DX143"/>
          <cell r="DY143"/>
          <cell r="DZ143"/>
          <cell r="EA143"/>
          <cell r="EB143"/>
          <cell r="EC143" t="str">
            <v>งานพิมพ์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ใบรับคำสั่งซื้อ</v>
          </cell>
          <cell r="C144">
            <v>45877</v>
          </cell>
          <cell r="E144" t="str">
            <v>โรงสีข้าวธัญญาวัฒน์</v>
          </cell>
          <cell r="F144" t="str">
            <v>ช้างจีนข้าวหอมชั้นดี(น้ำเงิน)(ถุงในเจาะรู)</v>
          </cell>
          <cell r="G144">
            <v>20</v>
          </cell>
          <cell r="H144">
            <v>32</v>
          </cell>
          <cell r="I144" t="str">
            <v>ขาว</v>
          </cell>
          <cell r="J144"/>
          <cell r="L144">
            <v>70</v>
          </cell>
          <cell r="M144" t="str">
            <v>±</v>
          </cell>
          <cell r="N144">
            <v>5</v>
          </cell>
          <cell r="R144" t="str">
            <v>ไม่</v>
          </cell>
          <cell r="T144">
            <v>21</v>
          </cell>
          <cell r="U144">
            <v>35</v>
          </cell>
          <cell r="V144">
            <v>40</v>
          </cell>
          <cell r="X144">
            <v>45891</v>
          </cell>
          <cell r="Z144" t="str">
            <v>500กระสอบแบน</v>
          </cell>
          <cell r="AA144">
            <v>9200</v>
          </cell>
          <cell r="AB144">
            <v>164.24984646739199</v>
          </cell>
          <cell r="AC144">
            <v>0</v>
          </cell>
          <cell r="AD144">
            <v>164.24984646739199</v>
          </cell>
          <cell r="AG144"/>
          <cell r="AI144"/>
          <cell r="AJ144">
            <v>142</v>
          </cell>
          <cell r="AL144">
            <v>9058</v>
          </cell>
          <cell r="AM144"/>
          <cell r="AN144">
            <v>9510.9</v>
          </cell>
          <cell r="AO144" t="str">
            <v>WSWT2025800</v>
          </cell>
          <cell r="AQ144">
            <v>8478.1974200000004</v>
          </cell>
          <cell r="AR144">
            <v>8478.1974200000004</v>
          </cell>
          <cell r="AS144">
            <v>0</v>
          </cell>
          <cell r="AT144">
            <v>0</v>
          </cell>
          <cell r="AU144">
            <v>0</v>
          </cell>
          <cell r="BZ144" t="str">
            <v>WRWT25800/WRWT25800</v>
          </cell>
          <cell r="CA144">
            <v>0</v>
          </cell>
          <cell r="DL144" t="str">
            <v>P9</v>
          </cell>
          <cell r="DM144">
            <v>3</v>
          </cell>
          <cell r="DN144">
            <v>45891</v>
          </cell>
          <cell r="DP144">
            <v>45886</v>
          </cell>
          <cell r="DQ144"/>
          <cell r="DR144">
            <v>45881</v>
          </cell>
          <cell r="DS144">
            <v>45888</v>
          </cell>
          <cell r="DT144">
            <v>45889</v>
          </cell>
          <cell r="DU144">
            <v>45889</v>
          </cell>
          <cell r="DW144">
            <v>45890</v>
          </cell>
          <cell r="DX144"/>
          <cell r="DY144"/>
          <cell r="DZ144"/>
          <cell r="EA144"/>
          <cell r="EB144"/>
          <cell r="EC144" t="str">
            <v>งานพิมพ์</v>
          </cell>
          <cell r="ED144"/>
          <cell r="EG144"/>
          <cell r="EH144"/>
          <cell r="EI144"/>
        </row>
        <row r="145">
          <cell r="B145" t="str">
            <v>MK68-000946</v>
          </cell>
          <cell r="C145">
            <v>45870</v>
          </cell>
          <cell r="E145" t="str">
            <v>บจก.เบทาโกร</v>
          </cell>
          <cell r="F145" t="str">
            <v>บาลานส์ 957</v>
          </cell>
          <cell r="G145">
            <v>20</v>
          </cell>
          <cell r="H145">
            <v>37</v>
          </cell>
          <cell r="I145" t="str">
            <v>ขาว</v>
          </cell>
          <cell r="J145"/>
          <cell r="L145">
            <v>80</v>
          </cell>
          <cell r="M145" t="str">
            <v>±</v>
          </cell>
          <cell r="N145">
            <v>3</v>
          </cell>
          <cell r="R145" t="str">
            <v>บิด</v>
          </cell>
          <cell r="T145" t="str">
            <v>ไม่สวมถุงใน</v>
          </cell>
          <cell r="U145"/>
          <cell r="V145"/>
          <cell r="X145">
            <v>45894</v>
          </cell>
          <cell r="Z145" t="str">
            <v>500กระสอบแบน พร้อมระบุชื่อบริษัท รายการสินค้า จำนวนแต่ละแพ็ค</v>
          </cell>
          <cell r="AA145">
            <v>5000</v>
          </cell>
          <cell r="AB145">
            <v>0</v>
          </cell>
          <cell r="AC145">
            <v>0</v>
          </cell>
          <cell r="AD145">
            <v>0</v>
          </cell>
          <cell r="AG145"/>
          <cell r="AI145" t="str">
            <v>ลพบุรี3</v>
          </cell>
          <cell r="AJ145">
            <v>0</v>
          </cell>
          <cell r="AL145">
            <v>5000</v>
          </cell>
          <cell r="AM145"/>
          <cell r="AN145">
            <v>5250</v>
          </cell>
          <cell r="AO145" t="str">
            <v>WSWT2025800</v>
          </cell>
          <cell r="AQ145">
            <v>5378.4500000000007</v>
          </cell>
          <cell r="AR145">
            <v>5378.4500000000007</v>
          </cell>
          <cell r="AS145">
            <v>0</v>
          </cell>
          <cell r="AT145">
            <v>0</v>
          </cell>
          <cell r="AU145">
            <v>0</v>
          </cell>
          <cell r="BZ145" t="str">
            <v>WRWT25800/WRWT25800</v>
          </cell>
          <cell r="CA145">
            <v>0</v>
          </cell>
          <cell r="DL145" t="str">
            <v>P7</v>
          </cell>
          <cell r="DM145">
            <v>2</v>
          </cell>
          <cell r="DN145">
            <v>45894</v>
          </cell>
          <cell r="DP145">
            <v>45889</v>
          </cell>
          <cell r="DQ145"/>
          <cell r="DR145">
            <v>45885</v>
          </cell>
          <cell r="DS145">
            <v>45892</v>
          </cell>
          <cell r="DT145">
            <v>45893</v>
          </cell>
          <cell r="DU145">
            <v>45893</v>
          </cell>
          <cell r="DW145"/>
          <cell r="DX145"/>
          <cell r="DY145"/>
          <cell r="DZ145"/>
          <cell r="EA145"/>
          <cell r="EB145"/>
          <cell r="EC145" t="str">
            <v>งานพิมพ์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MK68-000946</v>
          </cell>
          <cell r="C146">
            <v>45870</v>
          </cell>
          <cell r="E146" t="str">
            <v>บจก.เบทาโกร</v>
          </cell>
          <cell r="F146" t="str">
            <v xml:space="preserve">เบทาโกร 323 </v>
          </cell>
          <cell r="G146">
            <v>20</v>
          </cell>
          <cell r="H146">
            <v>37</v>
          </cell>
          <cell r="I146" t="str">
            <v>ขาว</v>
          </cell>
          <cell r="J146"/>
          <cell r="L146">
            <v>80</v>
          </cell>
          <cell r="M146" t="str">
            <v>±</v>
          </cell>
          <cell r="N146">
            <v>3</v>
          </cell>
          <cell r="R146" t="str">
            <v>บิด</v>
          </cell>
          <cell r="T146" t="str">
            <v>ไม่สวมถุงใน</v>
          </cell>
          <cell r="U146"/>
          <cell r="V146"/>
          <cell r="X146">
            <v>45894</v>
          </cell>
          <cell r="Z146" t="str">
            <v>500กระสอบแบน พร้อมระบุชื่อบริษัท รายการสินค้า จำนวนแต่ละแพ็ค</v>
          </cell>
          <cell r="AA146">
            <v>20000</v>
          </cell>
          <cell r="AB146">
            <v>0</v>
          </cell>
          <cell r="AC146">
            <v>0</v>
          </cell>
          <cell r="AD146">
            <v>0</v>
          </cell>
          <cell r="AG146"/>
          <cell r="AI146" t="str">
            <v>ลพบุรี3</v>
          </cell>
          <cell r="AJ146">
            <v>0</v>
          </cell>
          <cell r="AL146">
            <v>20000</v>
          </cell>
          <cell r="AM146"/>
          <cell r="AN146">
            <v>21000</v>
          </cell>
          <cell r="AO146" t="str">
            <v>WSWT2025800</v>
          </cell>
          <cell r="AQ146">
            <v>21513.800000000003</v>
          </cell>
          <cell r="AR146">
            <v>21513.800000000003</v>
          </cell>
          <cell r="AS146">
            <v>0</v>
          </cell>
          <cell r="AT146">
            <v>0</v>
          </cell>
          <cell r="AU146">
            <v>0</v>
          </cell>
          <cell r="BZ146" t="str">
            <v>WRWT25800/WRWT25800</v>
          </cell>
          <cell r="CA146">
            <v>0</v>
          </cell>
          <cell r="DL146" t="str">
            <v>P7</v>
          </cell>
          <cell r="DM146">
            <v>2</v>
          </cell>
          <cell r="DN146">
            <v>45894</v>
          </cell>
          <cell r="DP146">
            <v>45889</v>
          </cell>
          <cell r="DQ146"/>
          <cell r="DR146">
            <v>45885</v>
          </cell>
          <cell r="DS146">
            <v>45892</v>
          </cell>
          <cell r="DT146">
            <v>45893</v>
          </cell>
          <cell r="DU146">
            <v>45893</v>
          </cell>
          <cell r="DW146"/>
          <cell r="DX146"/>
          <cell r="DY146"/>
          <cell r="DZ146"/>
          <cell r="EA146"/>
          <cell r="EB146"/>
          <cell r="EC146" t="str">
            <v>งานพิมพ์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ประมาณการ</v>
          </cell>
          <cell r="C147" t="str">
            <v>ประมาณการ</v>
          </cell>
          <cell r="E147" t="str">
            <v>บจก.อินเทคค์ โกลบอล</v>
          </cell>
          <cell r="F147" t="str">
            <v>รอแบบ</v>
          </cell>
          <cell r="G147">
            <v>20</v>
          </cell>
          <cell r="H147">
            <v>36</v>
          </cell>
          <cell r="I147" t="str">
            <v>ขาว</v>
          </cell>
          <cell r="J147"/>
          <cell r="L147">
            <v>78</v>
          </cell>
          <cell r="M147" t="str">
            <v>±</v>
          </cell>
          <cell r="N147">
            <v>5</v>
          </cell>
          <cell r="R147" t="str">
            <v>จับจีบ4"</v>
          </cell>
          <cell r="T147" t="str">
            <v>ไม่สวมถุงใน</v>
          </cell>
          <cell r="U147"/>
          <cell r="V147"/>
          <cell r="X147">
            <v>45899</v>
          </cell>
          <cell r="Z147" t="str">
            <v>มัด80 ใช้สายรัด</v>
          </cell>
          <cell r="AA147">
            <v>170000</v>
          </cell>
          <cell r="AB147">
            <v>0</v>
          </cell>
          <cell r="AC147">
            <v>0</v>
          </cell>
          <cell r="AD147">
            <v>0</v>
          </cell>
          <cell r="AG147"/>
          <cell r="AI147" t="str">
            <v>ห้ามขาด-ห้ามเกิน</v>
          </cell>
          <cell r="AJ147">
            <v>0</v>
          </cell>
          <cell r="AL147">
            <v>170000</v>
          </cell>
          <cell r="AM147">
            <v>0</v>
          </cell>
          <cell r="AN147">
            <v>178500</v>
          </cell>
          <cell r="AO147" t="str">
            <v>WSWT2025800</v>
          </cell>
          <cell r="AQ147">
            <v>178117.5</v>
          </cell>
          <cell r="AR147">
            <v>23987</v>
          </cell>
          <cell r="AS147">
            <v>154130.5</v>
          </cell>
          <cell r="AT147">
            <v>0</v>
          </cell>
          <cell r="AU147">
            <v>0</v>
          </cell>
          <cell r="BZ147" t="str">
            <v>WRWT25800/WRWT25800</v>
          </cell>
          <cell r="CA147">
            <v>11782.420444444444</v>
          </cell>
          <cell r="DL147" t="str">
            <v>P7</v>
          </cell>
          <cell r="DM147">
            <v>2</v>
          </cell>
          <cell r="DN147">
            <v>45899</v>
          </cell>
          <cell r="DP147">
            <v>45894</v>
          </cell>
          <cell r="DQ147"/>
          <cell r="DR147">
            <v>45890</v>
          </cell>
          <cell r="DS147">
            <v>45897</v>
          </cell>
          <cell r="DT147">
            <v>45898</v>
          </cell>
          <cell r="DU147">
            <v>45898</v>
          </cell>
          <cell r="DW147"/>
          <cell r="DX147"/>
          <cell r="DY147"/>
          <cell r="DZ147"/>
          <cell r="EA147"/>
          <cell r="EB147"/>
          <cell r="EC147" t="str">
            <v>งานพิมพ์</v>
          </cell>
          <cell r="ED147" t="str">
            <v xml:space="preserve"> /</v>
          </cell>
          <cell r="EG147"/>
          <cell r="EH147"/>
          <cell r="EI147"/>
        </row>
        <row r="148">
          <cell r="B148">
            <v>0</v>
          </cell>
          <cell r="C148"/>
          <cell r="E148"/>
          <cell r="F148"/>
          <cell r="G148">
            <v>20</v>
          </cell>
          <cell r="H148">
            <v>37</v>
          </cell>
          <cell r="I148"/>
          <cell r="J148"/>
          <cell r="L148">
            <v>80</v>
          </cell>
          <cell r="M148" t="str">
            <v>±</v>
          </cell>
          <cell r="N148">
            <v>3</v>
          </cell>
          <cell r="R148"/>
          <cell r="T148"/>
          <cell r="U148"/>
          <cell r="V148"/>
          <cell r="X148"/>
          <cell r="Z148"/>
          <cell r="AA148"/>
          <cell r="AB148">
            <v>0</v>
          </cell>
          <cell r="AC148">
            <v>0</v>
          </cell>
          <cell r="AD148"/>
          <cell r="AG148"/>
          <cell r="AI148" t="str">
            <v>ระบุในSD</v>
          </cell>
          <cell r="AJ148"/>
          <cell r="AL148">
            <v>0</v>
          </cell>
          <cell r="AM148"/>
          <cell r="AN148">
            <v>0</v>
          </cell>
          <cell r="AO148" t="str">
            <v>WSWT2025800</v>
          </cell>
          <cell r="AQ148">
            <v>339037.37469250005</v>
          </cell>
          <cell r="AR148">
            <v>184906.87469250005</v>
          </cell>
          <cell r="AS148">
            <v>154130.5</v>
          </cell>
          <cell r="AT148">
            <v>0</v>
          </cell>
          <cell r="AU148">
            <v>0</v>
          </cell>
          <cell r="BZ148" t="str">
            <v>WRWT25800/WRWT25800</v>
          </cell>
          <cell r="CA148">
            <v>0</v>
          </cell>
          <cell r="DL148"/>
          <cell r="DM148" t="str">
            <v>Lead time</v>
          </cell>
          <cell r="DN148"/>
          <cell r="DP148"/>
          <cell r="DQ148"/>
          <cell r="DR148"/>
          <cell r="DS148"/>
          <cell r="DT148"/>
          <cell r="DU148"/>
          <cell r="DW148"/>
          <cell r="DX148"/>
          <cell r="DY148"/>
          <cell r="DZ148"/>
          <cell r="EA148"/>
          <cell r="EB148"/>
          <cell r="EC148"/>
          <cell r="ED148"/>
          <cell r="EG148"/>
          <cell r="EH148"/>
          <cell r="EI148">
            <v>0</v>
          </cell>
        </row>
        <row r="149">
          <cell r="B149">
            <v>0</v>
          </cell>
          <cell r="C149"/>
          <cell r="E149"/>
          <cell r="F149"/>
          <cell r="G149">
            <v>20</v>
          </cell>
          <cell r="H149">
            <v>34</v>
          </cell>
          <cell r="I149"/>
          <cell r="J149"/>
          <cell r="L149">
            <v>98</v>
          </cell>
          <cell r="M149" t="str">
            <v>±</v>
          </cell>
          <cell r="N149">
            <v>5</v>
          </cell>
          <cell r="R149"/>
          <cell r="T149"/>
          <cell r="U149"/>
          <cell r="V149"/>
          <cell r="X149"/>
          <cell r="Z149"/>
          <cell r="AA149"/>
          <cell r="AB149"/>
          <cell r="AC149">
            <v>0</v>
          </cell>
          <cell r="AD149"/>
          <cell r="AG149"/>
          <cell r="AI149" t="str">
            <v>ระบุในSD</v>
          </cell>
          <cell r="AJ149"/>
          <cell r="AL149">
            <v>0</v>
          </cell>
          <cell r="AM149"/>
          <cell r="AN149">
            <v>0</v>
          </cell>
          <cell r="AO149" t="str">
            <v>WSWT2021950UV</v>
          </cell>
          <cell r="AQ149" t="e">
            <v>#REF!</v>
          </cell>
          <cell r="AR149" t="e">
            <v>#REF!</v>
          </cell>
          <cell r="AS149" t="e">
            <v>#REF!</v>
          </cell>
          <cell r="AT149" t="e">
            <v>#REF!</v>
          </cell>
          <cell r="AU149" t="e">
            <v>#REF!</v>
          </cell>
          <cell r="BZ149" t="str">
            <v>WRWT200950/WRWT21950</v>
          </cell>
          <cell r="CA149">
            <v>0</v>
          </cell>
          <cell r="DL149"/>
          <cell r="DM149" t="str">
            <v>Lead time</v>
          </cell>
          <cell r="DN149"/>
          <cell r="DP149"/>
          <cell r="DQ149"/>
          <cell r="DR149"/>
          <cell r="DS149"/>
          <cell r="DT149"/>
          <cell r="DU149"/>
          <cell r="DW149"/>
          <cell r="DX149"/>
          <cell r="DY149"/>
          <cell r="DZ149"/>
          <cell r="EA149"/>
          <cell r="EB149"/>
          <cell r="EC149"/>
          <cell r="ED149"/>
          <cell r="EG149"/>
          <cell r="EH149"/>
          <cell r="EI149"/>
        </row>
        <row r="150">
          <cell r="B150">
            <v>0</v>
          </cell>
          <cell r="C150"/>
          <cell r="E150"/>
          <cell r="F150"/>
          <cell r="G150">
            <v>20</v>
          </cell>
          <cell r="H150">
            <v>34</v>
          </cell>
          <cell r="I150"/>
          <cell r="J150"/>
          <cell r="L150">
            <v>95</v>
          </cell>
          <cell r="M150" t="str">
            <v>±</v>
          </cell>
          <cell r="N150">
            <v>5</v>
          </cell>
          <cell r="R150"/>
          <cell r="T150"/>
          <cell r="U150"/>
          <cell r="V150"/>
          <cell r="X150"/>
          <cell r="Z150"/>
          <cell r="AA150"/>
          <cell r="AB150"/>
          <cell r="AC150">
            <v>0</v>
          </cell>
          <cell r="AD150"/>
          <cell r="AG150"/>
          <cell r="AI150" t="str">
            <v>ระบุในSD</v>
          </cell>
          <cell r="AJ150"/>
          <cell r="AL150">
            <v>0</v>
          </cell>
          <cell r="AM150"/>
          <cell r="AN150">
            <v>0</v>
          </cell>
          <cell r="AO150" t="str">
            <v>WSWT2021900UV</v>
          </cell>
          <cell r="AQ150" t="e">
            <v>#REF!</v>
          </cell>
          <cell r="AR150" t="e">
            <v>#REF!</v>
          </cell>
          <cell r="AS150" t="e">
            <v>#REF!</v>
          </cell>
          <cell r="AT150" t="e">
            <v>#REF!</v>
          </cell>
          <cell r="AU150" t="e">
            <v>#REF!</v>
          </cell>
          <cell r="BZ150" t="str">
            <v>WRWT200900/WRWT21900</v>
          </cell>
          <cell r="CA150">
            <v>0</v>
          </cell>
          <cell r="DL150"/>
          <cell r="DM150" t="str">
            <v>Lead time</v>
          </cell>
          <cell r="DN150"/>
          <cell r="DP150"/>
          <cell r="DQ150"/>
          <cell r="DR150"/>
          <cell r="DS150"/>
          <cell r="DT150"/>
          <cell r="DU150"/>
          <cell r="DW150"/>
          <cell r="DX150"/>
          <cell r="DY150"/>
          <cell r="DZ150"/>
          <cell r="EA150"/>
          <cell r="EB150"/>
          <cell r="EC150"/>
          <cell r="ED150"/>
          <cell r="EG150"/>
          <cell r="EH150"/>
          <cell r="EI150"/>
        </row>
        <row r="151">
          <cell r="B151">
            <v>0</v>
          </cell>
          <cell r="C151"/>
          <cell r="E151"/>
          <cell r="F151"/>
          <cell r="G151">
            <v>20</v>
          </cell>
          <cell r="H151">
            <v>34</v>
          </cell>
          <cell r="I151"/>
          <cell r="J151"/>
          <cell r="L151">
            <v>80</v>
          </cell>
          <cell r="M151" t="str">
            <v>±</v>
          </cell>
          <cell r="N151">
            <v>5</v>
          </cell>
          <cell r="R151"/>
          <cell r="T151"/>
          <cell r="U151"/>
          <cell r="V151"/>
          <cell r="X151"/>
          <cell r="Z151"/>
          <cell r="AA151"/>
          <cell r="AB151"/>
          <cell r="AC151">
            <v>0</v>
          </cell>
          <cell r="AD151"/>
          <cell r="AG151"/>
          <cell r="AI151" t="str">
            <v>ระบุในSD</v>
          </cell>
          <cell r="AJ151"/>
          <cell r="AL151">
            <v>0</v>
          </cell>
          <cell r="AM151"/>
          <cell r="AN151">
            <v>0</v>
          </cell>
          <cell r="AO151" t="str">
            <v>WSWT2021750UV</v>
          </cell>
          <cell r="AQ151" t="e">
            <v>#REF!</v>
          </cell>
          <cell r="AR151" t="e">
            <v>#REF!</v>
          </cell>
          <cell r="AS151" t="e">
            <v>#REF!</v>
          </cell>
          <cell r="AT151" t="e">
            <v>#REF!</v>
          </cell>
          <cell r="AU151" t="e">
            <v>#REF!</v>
          </cell>
          <cell r="BZ151" t="str">
            <v>WRWT200750/WRWT21750</v>
          </cell>
          <cell r="CA151">
            <v>0</v>
          </cell>
          <cell r="DL151"/>
          <cell r="DM151" t="str">
            <v>Lead time</v>
          </cell>
          <cell r="DN151"/>
          <cell r="DP151"/>
          <cell r="DQ151"/>
          <cell r="DR151"/>
          <cell r="DS151"/>
          <cell r="DT151"/>
          <cell r="DU151"/>
          <cell r="DW151"/>
          <cell r="DX151"/>
          <cell r="DY151"/>
          <cell r="DZ151"/>
          <cell r="EA151"/>
          <cell r="EB151"/>
          <cell r="EC151"/>
          <cell r="ED151"/>
          <cell r="EG151"/>
          <cell r="EH151"/>
          <cell r="EI151"/>
        </row>
        <row r="152">
          <cell r="B152">
            <v>0</v>
          </cell>
          <cell r="C152"/>
          <cell r="E152"/>
          <cell r="F152"/>
          <cell r="G152">
            <v>20</v>
          </cell>
          <cell r="H152">
            <v>34</v>
          </cell>
          <cell r="I152"/>
          <cell r="J152"/>
          <cell r="L152">
            <v>80</v>
          </cell>
          <cell r="M152" t="str">
            <v>±</v>
          </cell>
          <cell r="N152">
            <v>5</v>
          </cell>
          <cell r="R152"/>
          <cell r="T152"/>
          <cell r="U152"/>
          <cell r="V152"/>
          <cell r="X152"/>
          <cell r="Z152"/>
          <cell r="AA152"/>
          <cell r="AB152"/>
          <cell r="AC152">
            <v>0</v>
          </cell>
          <cell r="AD152"/>
          <cell r="AG152"/>
          <cell r="AI152" t="str">
            <v>ระบุในSD</v>
          </cell>
          <cell r="AJ152"/>
          <cell r="AL152">
            <v>0</v>
          </cell>
          <cell r="AM152"/>
          <cell r="AN152">
            <v>0</v>
          </cell>
          <cell r="AO152" t="str">
            <v>WSWT2021800UV</v>
          </cell>
          <cell r="AQ152" t="e">
            <v>#REF!</v>
          </cell>
          <cell r="AR152" t="e">
            <v>#REF!</v>
          </cell>
          <cell r="AS152" t="e">
            <v>#REF!</v>
          </cell>
          <cell r="AT152" t="e">
            <v>#REF!</v>
          </cell>
          <cell r="AU152" t="e">
            <v>#REF!</v>
          </cell>
          <cell r="BZ152" t="str">
            <v>WRWT200800/WRWT21800</v>
          </cell>
          <cell r="CA152">
            <v>0</v>
          </cell>
          <cell r="DL152"/>
          <cell r="DM152" t="str">
            <v>Lead time</v>
          </cell>
          <cell r="DN152"/>
          <cell r="DP152"/>
          <cell r="DQ152"/>
          <cell r="DR152"/>
          <cell r="DS152"/>
          <cell r="DT152"/>
          <cell r="DU152"/>
          <cell r="DW152"/>
          <cell r="DX152"/>
          <cell r="DY152"/>
          <cell r="DZ152"/>
          <cell r="EA152"/>
          <cell r="EB152"/>
          <cell r="EC152"/>
          <cell r="ED152"/>
          <cell r="EG152"/>
          <cell r="EH152">
            <v>0</v>
          </cell>
          <cell r="EI152"/>
        </row>
        <row r="153">
          <cell r="B153">
            <v>0</v>
          </cell>
          <cell r="C153"/>
          <cell r="E153"/>
          <cell r="F153"/>
          <cell r="G153">
            <v>20</v>
          </cell>
          <cell r="H153">
            <v>37</v>
          </cell>
          <cell r="I153" t="str">
            <v>ขาว</v>
          </cell>
          <cell r="J153"/>
          <cell r="L153">
            <v>70</v>
          </cell>
          <cell r="M153" t="str">
            <v>±</v>
          </cell>
          <cell r="N153">
            <v>5</v>
          </cell>
          <cell r="R153"/>
          <cell r="T153"/>
          <cell r="U153"/>
          <cell r="V153"/>
          <cell r="X153"/>
          <cell r="Z153"/>
          <cell r="AA153"/>
          <cell r="AB153"/>
          <cell r="AC153">
            <v>0</v>
          </cell>
          <cell r="AD153"/>
          <cell r="AG153"/>
          <cell r="AI153" t="str">
            <v>ระบุในSD</v>
          </cell>
          <cell r="AJ153"/>
          <cell r="AL153">
            <v>0</v>
          </cell>
          <cell r="AM153"/>
          <cell r="AN153">
            <v>0</v>
          </cell>
          <cell r="AO153" t="str">
            <v>WSWT2025700(1)</v>
          </cell>
          <cell r="AQ153" t="e">
            <v>#REF!</v>
          </cell>
          <cell r="AR153" t="e">
            <v>#REF!</v>
          </cell>
          <cell r="AS153" t="e">
            <v>#REF!</v>
          </cell>
          <cell r="AT153" t="e">
            <v>#REF!</v>
          </cell>
          <cell r="AU153" t="e">
            <v>#REF!</v>
          </cell>
          <cell r="BZ153" t="str">
            <v>WRWT200800/WRWT25650</v>
          </cell>
          <cell r="CA153">
            <v>0</v>
          </cell>
          <cell r="DL153"/>
          <cell r="DM153" t="str">
            <v>Lead time</v>
          </cell>
          <cell r="DN153"/>
          <cell r="DP153"/>
          <cell r="DQ153"/>
          <cell r="DR153"/>
          <cell r="DS153"/>
          <cell r="DT153"/>
          <cell r="DU153"/>
          <cell r="DW153"/>
          <cell r="DX153"/>
          <cell r="DY153"/>
          <cell r="DZ153"/>
          <cell r="EA153"/>
          <cell r="EB153"/>
          <cell r="EC153"/>
          <cell r="ED153"/>
          <cell r="EG153"/>
          <cell r="EH153"/>
          <cell r="EI153"/>
        </row>
        <row r="154">
          <cell r="B154">
            <v>0</v>
          </cell>
          <cell r="C154"/>
          <cell r="E154"/>
          <cell r="F154"/>
          <cell r="G154">
            <v>20</v>
          </cell>
          <cell r="H154">
            <v>34</v>
          </cell>
          <cell r="I154"/>
          <cell r="J154"/>
          <cell r="L154">
            <v>85</v>
          </cell>
          <cell r="M154" t="str">
            <v>±</v>
          </cell>
          <cell r="N154">
            <v>5</v>
          </cell>
          <cell r="R154"/>
          <cell r="T154"/>
          <cell r="U154"/>
          <cell r="V154"/>
          <cell r="X154"/>
          <cell r="Z154"/>
          <cell r="AA154"/>
          <cell r="AB154"/>
          <cell r="AC154">
            <v>0</v>
          </cell>
          <cell r="AD154"/>
          <cell r="AG154"/>
          <cell r="AI154" t="str">
            <v>ระบุในSD</v>
          </cell>
          <cell r="AJ154"/>
          <cell r="AL154">
            <v>0</v>
          </cell>
          <cell r="AM154"/>
          <cell r="AN154">
            <v>0</v>
          </cell>
          <cell r="AO154" t="str">
            <v>WSWT2021850UV</v>
          </cell>
          <cell r="AQ154" t="e">
            <v>#REF!</v>
          </cell>
          <cell r="AR154" t="e">
            <v>#REF!</v>
          </cell>
          <cell r="AS154" t="e">
            <v>#REF!</v>
          </cell>
          <cell r="AT154" t="e">
            <v>#REF!</v>
          </cell>
          <cell r="AU154" t="e">
            <v>#REF!</v>
          </cell>
          <cell r="BZ154" t="str">
            <v>WRWT200850/WRWT21850</v>
          </cell>
          <cell r="CA154">
            <v>0</v>
          </cell>
          <cell r="DL154"/>
          <cell r="DM154"/>
          <cell r="DN154"/>
          <cell r="DP154"/>
          <cell r="DQ154"/>
          <cell r="DR154"/>
          <cell r="DS154"/>
          <cell r="DT154"/>
          <cell r="DU154"/>
          <cell r="DW154"/>
          <cell r="DX154"/>
          <cell r="DY154"/>
          <cell r="DZ154"/>
          <cell r="EA154"/>
          <cell r="EB154"/>
          <cell r="EC154"/>
          <cell r="ED154"/>
          <cell r="EG154"/>
          <cell r="EH154">
            <v>0</v>
          </cell>
          <cell r="EI154"/>
        </row>
        <row r="155">
          <cell r="B155">
            <v>0</v>
          </cell>
          <cell r="C155"/>
          <cell r="E155"/>
          <cell r="F155"/>
          <cell r="G155">
            <v>20</v>
          </cell>
          <cell r="H155">
            <v>34</v>
          </cell>
          <cell r="I155"/>
          <cell r="J155"/>
          <cell r="L155">
            <v>80</v>
          </cell>
          <cell r="M155" t="str">
            <v>±</v>
          </cell>
          <cell r="N155">
            <v>5</v>
          </cell>
          <cell r="R155"/>
          <cell r="T155"/>
          <cell r="U155"/>
          <cell r="V155"/>
          <cell r="X155"/>
          <cell r="Z155"/>
          <cell r="AA155"/>
          <cell r="AB155"/>
          <cell r="AC155">
            <v>0</v>
          </cell>
          <cell r="AD155"/>
          <cell r="AG155"/>
          <cell r="AI155" t="str">
            <v>ระบุในSD</v>
          </cell>
          <cell r="AJ155"/>
          <cell r="AL155">
            <v>0</v>
          </cell>
          <cell r="AM155"/>
          <cell r="AN155">
            <v>0</v>
          </cell>
          <cell r="AO155" t="str">
            <v>WSWT2021750UV</v>
          </cell>
          <cell r="AQ155" t="e">
            <v>#REF!</v>
          </cell>
          <cell r="AR155" t="e">
            <v>#REF!</v>
          </cell>
          <cell r="AS155" t="e">
            <v>#REF!</v>
          </cell>
          <cell r="AT155" t="e">
            <v>#REF!</v>
          </cell>
          <cell r="AU155" t="e">
            <v>#REF!</v>
          </cell>
          <cell r="BZ155" t="str">
            <v>WRWT200750/WRWT21750</v>
          </cell>
          <cell r="CA155">
            <v>0</v>
          </cell>
          <cell r="DL155"/>
          <cell r="DM155"/>
          <cell r="DN155"/>
          <cell r="DP155"/>
          <cell r="DQ155"/>
          <cell r="DR155"/>
          <cell r="DS155"/>
          <cell r="DT155"/>
          <cell r="DU155"/>
          <cell r="DW155"/>
          <cell r="DX155"/>
          <cell r="DY155"/>
          <cell r="DZ155"/>
          <cell r="EA155"/>
          <cell r="EB155"/>
          <cell r="EC155"/>
          <cell r="ED155"/>
          <cell r="EG155"/>
          <cell r="EH155">
            <v>0</v>
          </cell>
          <cell r="EI155"/>
        </row>
        <row r="156">
          <cell r="B156">
            <v>0</v>
          </cell>
          <cell r="C156"/>
          <cell r="E156"/>
          <cell r="F156"/>
          <cell r="G156">
            <v>21</v>
          </cell>
          <cell r="H156">
            <v>39</v>
          </cell>
          <cell r="I156"/>
          <cell r="J156"/>
          <cell r="L156">
            <v>78</v>
          </cell>
          <cell r="M156" t="str">
            <v>±</v>
          </cell>
          <cell r="N156">
            <v>3</v>
          </cell>
          <cell r="R156"/>
          <cell r="T156"/>
          <cell r="U156"/>
          <cell r="V156"/>
          <cell r="X156"/>
          <cell r="Z156"/>
          <cell r="AA156"/>
          <cell r="AB156"/>
          <cell r="AC156">
            <v>0</v>
          </cell>
          <cell r="AD156"/>
          <cell r="AG156"/>
          <cell r="AI156" t="str">
            <v>ระบุในSD</v>
          </cell>
          <cell r="AJ156"/>
          <cell r="AL156">
            <v>0</v>
          </cell>
          <cell r="AM156"/>
          <cell r="AN156">
            <v>0</v>
          </cell>
          <cell r="AO156" t="str">
            <v>WSWT2125700</v>
          </cell>
          <cell r="AQ156" t="e">
            <v>#REF!</v>
          </cell>
          <cell r="AR156" t="e">
            <v>#REF!</v>
          </cell>
          <cell r="AS156" t="e">
            <v>#REF!</v>
          </cell>
          <cell r="AT156" t="e">
            <v>#REF!</v>
          </cell>
          <cell r="AU156" t="e">
            <v>#REF!</v>
          </cell>
          <cell r="BZ156" t="str">
            <v>WRWT210800/WRWT25650</v>
          </cell>
          <cell r="CA156">
            <v>0</v>
          </cell>
          <cell r="DL156"/>
          <cell r="DM156"/>
          <cell r="DN156"/>
          <cell r="DP156"/>
          <cell r="DQ156"/>
          <cell r="DR156"/>
          <cell r="DS156"/>
          <cell r="DT156"/>
          <cell r="DU156"/>
          <cell r="DW156"/>
          <cell r="DX156"/>
          <cell r="DY156"/>
          <cell r="DZ156"/>
          <cell r="EA156"/>
          <cell r="EB156"/>
          <cell r="EC156"/>
          <cell r="ED156"/>
          <cell r="EG156"/>
          <cell r="EH156">
            <v>0</v>
          </cell>
          <cell r="EI156"/>
        </row>
        <row r="157">
          <cell r="B157" t="str">
            <v>MK68-000987</v>
          </cell>
          <cell r="C157">
            <v>45876</v>
          </cell>
          <cell r="E157" t="str">
            <v>บจก.หนองบัวฟีดมิลล์</v>
          </cell>
          <cell r="F157" t="str">
            <v>ไม่พิมพ์</v>
          </cell>
          <cell r="G157">
            <v>21</v>
          </cell>
          <cell r="H157">
            <v>38</v>
          </cell>
          <cell r="I157" t="str">
            <v>ขาว</v>
          </cell>
          <cell r="J157"/>
          <cell r="L157">
            <v>69</v>
          </cell>
          <cell r="M157" t="str">
            <v>±</v>
          </cell>
          <cell r="N157">
            <v>5</v>
          </cell>
          <cell r="R157" t="str">
            <v>ไม่</v>
          </cell>
          <cell r="T157">
            <v>22</v>
          </cell>
          <cell r="U157">
            <v>41</v>
          </cell>
          <cell r="V157">
            <v>40</v>
          </cell>
          <cell r="X157">
            <v>45883</v>
          </cell>
          <cell r="Z157" t="str">
            <v>500กระสอบ</v>
          </cell>
          <cell r="AA157">
            <v>10500</v>
          </cell>
          <cell r="AB157">
            <v>0</v>
          </cell>
          <cell r="AC157">
            <v>0</v>
          </cell>
          <cell r="AD157">
            <v>0</v>
          </cell>
          <cell r="AG157"/>
          <cell r="AI157" t="str">
            <v>ใช้2121670SM</v>
          </cell>
          <cell r="AJ157">
            <v>10500</v>
          </cell>
          <cell r="AL157">
            <v>0</v>
          </cell>
          <cell r="AM157"/>
          <cell r="AN157">
            <v>0</v>
          </cell>
          <cell r="AO157" t="str">
            <v>WSWT2125650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BZ157" t="str">
            <v>WRWT25650/WRWT25650</v>
          </cell>
          <cell r="CA157">
            <v>0</v>
          </cell>
          <cell r="DL157" t="str">
            <v>P13</v>
          </cell>
          <cell r="DM157">
            <v>2</v>
          </cell>
          <cell r="DN157">
            <v>45883</v>
          </cell>
          <cell r="DP157">
            <v>45878</v>
          </cell>
          <cell r="DQ157"/>
          <cell r="DR157"/>
          <cell r="DS157"/>
          <cell r="DT157"/>
          <cell r="DU157">
            <v>45881</v>
          </cell>
          <cell r="DW157">
            <v>45882</v>
          </cell>
          <cell r="DX157"/>
          <cell r="DY157"/>
          <cell r="DZ157"/>
          <cell r="EA157"/>
          <cell r="EB157"/>
          <cell r="EC157" t="str">
            <v>ตัด</v>
          </cell>
          <cell r="ED157"/>
          <cell r="EG157"/>
          <cell r="EH157"/>
          <cell r="EI157"/>
        </row>
        <row r="158">
          <cell r="B158" t="str">
            <v>ใบรับคำสั่งซื้อ</v>
          </cell>
          <cell r="C158"/>
          <cell r="E158" t="str">
            <v>ทีเจที</v>
          </cell>
          <cell r="F158" t="str">
            <v>ไม่พิมพ์</v>
          </cell>
          <cell r="G158">
            <v>21</v>
          </cell>
          <cell r="H158">
            <v>40</v>
          </cell>
          <cell r="I158" t="str">
            <v>ขาว</v>
          </cell>
          <cell r="J158"/>
          <cell r="L158">
            <v>73</v>
          </cell>
          <cell r="M158" t="str">
            <v>±</v>
          </cell>
          <cell r="N158">
            <v>5</v>
          </cell>
          <cell r="R158" t="str">
            <v>ไม่</v>
          </cell>
          <cell r="T158">
            <v>22</v>
          </cell>
          <cell r="U158">
            <v>42</v>
          </cell>
          <cell r="V158">
            <v>40</v>
          </cell>
          <cell r="X158">
            <v>45883</v>
          </cell>
          <cell r="Z158" t="str">
            <v>500กระสอบ</v>
          </cell>
          <cell r="AA158">
            <v>2000</v>
          </cell>
          <cell r="AB158">
            <v>45.591857203199993</v>
          </cell>
          <cell r="AC158">
            <v>0</v>
          </cell>
          <cell r="AD158">
            <v>45.591857203199993</v>
          </cell>
          <cell r="AG158"/>
          <cell r="AI158" t="str">
            <v>ใช้2121670SM</v>
          </cell>
          <cell r="AJ158">
            <v>0</v>
          </cell>
          <cell r="AL158">
            <v>2000</v>
          </cell>
          <cell r="AM158"/>
          <cell r="AN158">
            <v>0</v>
          </cell>
          <cell r="AO158" t="str">
            <v>WSWT2125650</v>
          </cell>
          <cell r="AQ158">
            <v>2319.0200000000004</v>
          </cell>
          <cell r="AR158">
            <v>2319.0200000000004</v>
          </cell>
          <cell r="AS158">
            <v>0</v>
          </cell>
          <cell r="AT158">
            <v>0</v>
          </cell>
          <cell r="AU158">
            <v>0</v>
          </cell>
          <cell r="BZ158" t="str">
            <v>WRWT25650/WRWT25650</v>
          </cell>
          <cell r="CA158">
            <v>0</v>
          </cell>
          <cell r="DL158" t="str">
            <v>P13</v>
          </cell>
          <cell r="DM158">
            <v>2</v>
          </cell>
          <cell r="DN158">
            <v>45883</v>
          </cell>
          <cell r="DP158">
            <v>45878</v>
          </cell>
          <cell r="DQ158"/>
          <cell r="DR158"/>
          <cell r="DS158"/>
          <cell r="DT158"/>
          <cell r="DU158">
            <v>45881</v>
          </cell>
          <cell r="DW158">
            <v>45882</v>
          </cell>
          <cell r="DX158"/>
          <cell r="DY158"/>
          <cell r="DZ158"/>
          <cell r="EA158"/>
          <cell r="EB158"/>
          <cell r="EC158" t="str">
            <v>ตัด</v>
          </cell>
          <cell r="ED158"/>
          <cell r="EG158"/>
          <cell r="EH158"/>
          <cell r="EI158"/>
        </row>
        <row r="159">
          <cell r="B159" t="str">
            <v>MK68-000986</v>
          </cell>
          <cell r="C159">
            <v>45876</v>
          </cell>
          <cell r="E159" t="str">
            <v>บจก.ไลม์มาสเตอร์</v>
          </cell>
          <cell r="F159" t="str">
            <v>LMC 20KG</v>
          </cell>
          <cell r="G159">
            <v>21</v>
          </cell>
          <cell r="H159">
            <v>34</v>
          </cell>
          <cell r="I159" t="str">
            <v>ขาว</v>
          </cell>
          <cell r="J159"/>
          <cell r="L159">
            <v>60</v>
          </cell>
          <cell r="M159" t="str">
            <v>±</v>
          </cell>
          <cell r="N159">
            <v>5</v>
          </cell>
          <cell r="R159" t="str">
            <v>ไม่</v>
          </cell>
          <cell r="T159">
            <v>22</v>
          </cell>
          <cell r="U159">
            <v>36</v>
          </cell>
          <cell r="V159">
            <v>40</v>
          </cell>
          <cell r="X159">
            <v>45889</v>
          </cell>
          <cell r="Z159" t="str">
            <v>500กระสอบแบน</v>
          </cell>
          <cell r="AA159">
            <v>20000</v>
          </cell>
          <cell r="AB159">
            <v>390.78734745599991</v>
          </cell>
          <cell r="AC159">
            <v>0</v>
          </cell>
          <cell r="AD159">
            <v>390.78734745599991</v>
          </cell>
          <cell r="AG159" t="str">
            <v>20/8เย็น</v>
          </cell>
          <cell r="AI159" t="str">
            <v>ใช้2121670SM</v>
          </cell>
          <cell r="AJ159">
            <v>0</v>
          </cell>
          <cell r="AL159">
            <v>20000</v>
          </cell>
          <cell r="AM159"/>
          <cell r="AN159">
            <v>21000</v>
          </cell>
          <cell r="AO159" t="str">
            <v>WSWT2125650</v>
          </cell>
          <cell r="AQ159">
            <v>19837.400000000001</v>
          </cell>
          <cell r="AR159">
            <v>19837.400000000001</v>
          </cell>
          <cell r="AS159">
            <v>0</v>
          </cell>
          <cell r="AT159">
            <v>0</v>
          </cell>
          <cell r="AU159">
            <v>0</v>
          </cell>
          <cell r="BZ159" t="str">
            <v>WRWT25650/WRWT25650</v>
          </cell>
          <cell r="CA159">
            <v>0</v>
          </cell>
          <cell r="DL159" t="str">
            <v>P9</v>
          </cell>
          <cell r="DM159">
            <v>3</v>
          </cell>
          <cell r="DN159">
            <v>45889</v>
          </cell>
          <cell r="DP159">
            <v>45884</v>
          </cell>
          <cell r="DQ159"/>
          <cell r="DR159">
            <v>45879</v>
          </cell>
          <cell r="DS159">
            <v>45886</v>
          </cell>
          <cell r="DT159">
            <v>45887</v>
          </cell>
          <cell r="DU159">
            <v>45887</v>
          </cell>
          <cell r="DW159">
            <v>45888</v>
          </cell>
          <cell r="DX159"/>
          <cell r="DY159"/>
          <cell r="DZ159"/>
          <cell r="EA159"/>
          <cell r="EB159"/>
          <cell r="EC159" t="str">
            <v>งานพิมพ์</v>
          </cell>
          <cell r="ED159" t="str">
            <v>รอART</v>
          </cell>
          <cell r="EG159"/>
          <cell r="EH159"/>
          <cell r="EI159"/>
        </row>
        <row r="160">
          <cell r="B160">
            <v>0</v>
          </cell>
          <cell r="C160"/>
          <cell r="E160"/>
          <cell r="F160"/>
          <cell r="G160">
            <v>21</v>
          </cell>
          <cell r="H160">
            <v>37</v>
          </cell>
          <cell r="I160" t="str">
            <v>ขาว</v>
          </cell>
          <cell r="J160"/>
          <cell r="L160">
            <v>67</v>
          </cell>
          <cell r="M160" t="str">
            <v>±</v>
          </cell>
          <cell r="N160">
            <v>5</v>
          </cell>
          <cell r="R160"/>
          <cell r="T160"/>
          <cell r="U160"/>
          <cell r="V160"/>
          <cell r="X160"/>
          <cell r="Z160"/>
          <cell r="AA160"/>
          <cell r="AB160">
            <v>0</v>
          </cell>
          <cell r="AC160">
            <v>0</v>
          </cell>
          <cell r="AD160"/>
          <cell r="AG160"/>
          <cell r="AI160" t="str">
            <v>ระบุในSD</v>
          </cell>
          <cell r="AJ160"/>
          <cell r="AL160">
            <v>0</v>
          </cell>
          <cell r="AM160"/>
          <cell r="AN160">
            <v>0</v>
          </cell>
          <cell r="AO160" t="str">
            <v>WSWT2125650</v>
          </cell>
          <cell r="AQ160">
            <v>22156.420000000002</v>
          </cell>
          <cell r="AR160">
            <v>22156.420000000002</v>
          </cell>
          <cell r="AS160">
            <v>0</v>
          </cell>
          <cell r="AT160">
            <v>0</v>
          </cell>
          <cell r="AU160">
            <v>0</v>
          </cell>
          <cell r="BZ160" t="str">
            <v>WRWT25650/WRWT25650</v>
          </cell>
          <cell r="CA160">
            <v>0</v>
          </cell>
          <cell r="DL160"/>
          <cell r="DM160" t="str">
            <v>Lead time</v>
          </cell>
          <cell r="DN160"/>
          <cell r="DP160"/>
          <cell r="DQ160"/>
          <cell r="DR160"/>
          <cell r="DS160"/>
          <cell r="DT160"/>
          <cell r="DU160"/>
          <cell r="DW160"/>
          <cell r="DX160"/>
          <cell r="DY160"/>
          <cell r="DZ160"/>
          <cell r="EA160"/>
          <cell r="EB160"/>
          <cell r="EC160"/>
          <cell r="ED160"/>
          <cell r="EG160"/>
          <cell r="EH160"/>
          <cell r="EI160">
            <v>0</v>
          </cell>
        </row>
        <row r="161">
          <cell r="B161">
            <v>0</v>
          </cell>
          <cell r="C161"/>
          <cell r="E161"/>
          <cell r="F161"/>
          <cell r="G161">
            <v>21</v>
          </cell>
          <cell r="H161">
            <v>37</v>
          </cell>
          <cell r="I161" t="str">
            <v>ขาวแถบใส5</v>
          </cell>
          <cell r="J161"/>
          <cell r="L161">
            <v>67</v>
          </cell>
          <cell r="M161" t="str">
            <v>±</v>
          </cell>
          <cell r="N161">
            <v>5</v>
          </cell>
          <cell r="R161"/>
          <cell r="T161"/>
          <cell r="U161"/>
          <cell r="V161"/>
          <cell r="X161"/>
          <cell r="Z161"/>
          <cell r="AA161"/>
          <cell r="AB161">
            <v>0</v>
          </cell>
          <cell r="AC161">
            <v>0</v>
          </cell>
          <cell r="AD161"/>
          <cell r="AG161"/>
          <cell r="AI161" t="str">
            <v>ระบุในSD</v>
          </cell>
          <cell r="AJ161"/>
          <cell r="AL161">
            <v>0</v>
          </cell>
          <cell r="AM161"/>
          <cell r="AN161">
            <v>0</v>
          </cell>
          <cell r="AO161" t="str">
            <v>WSWTSCL052125650</v>
          </cell>
          <cell r="AQ161" t="e">
            <v>#REF!</v>
          </cell>
          <cell r="AR161" t="e">
            <v>#REF!</v>
          </cell>
          <cell r="AS161" t="e">
            <v>#REF!</v>
          </cell>
          <cell r="AT161" t="e">
            <v>#REF!</v>
          </cell>
          <cell r="AU161" t="e">
            <v>#REF!</v>
          </cell>
          <cell r="BZ161" t="str">
            <v>WRWT25650/WRCL25680</v>
          </cell>
          <cell r="CA161">
            <v>0</v>
          </cell>
          <cell r="DL161"/>
          <cell r="DM161" t="str">
            <v>Lead time</v>
          </cell>
          <cell r="DN161"/>
          <cell r="DP161"/>
          <cell r="DQ161"/>
          <cell r="DR161"/>
          <cell r="DS161"/>
          <cell r="DT161"/>
          <cell r="DU161"/>
          <cell r="DW161"/>
          <cell r="DX161"/>
          <cell r="DY161"/>
          <cell r="DZ161"/>
          <cell r="EA161"/>
          <cell r="EB161"/>
          <cell r="EC161"/>
          <cell r="ED161"/>
          <cell r="EG161"/>
          <cell r="EH161">
            <v>0</v>
          </cell>
          <cell r="EI161">
            <v>0</v>
          </cell>
        </row>
        <row r="162">
          <cell r="B162">
            <v>0</v>
          </cell>
          <cell r="C162"/>
          <cell r="E162"/>
          <cell r="F162"/>
          <cell r="G162">
            <v>21</v>
          </cell>
          <cell r="H162">
            <v>37</v>
          </cell>
          <cell r="I162" t="str">
            <v>ขาว</v>
          </cell>
          <cell r="J162"/>
          <cell r="L162">
            <v>83</v>
          </cell>
          <cell r="M162" t="str">
            <v>±</v>
          </cell>
          <cell r="N162">
            <v>5</v>
          </cell>
          <cell r="R162"/>
          <cell r="T162"/>
          <cell r="U162"/>
          <cell r="V162"/>
          <cell r="X162"/>
          <cell r="Z162"/>
          <cell r="AA162"/>
          <cell r="AB162"/>
          <cell r="AC162">
            <v>0</v>
          </cell>
          <cell r="AD162"/>
          <cell r="AG162"/>
          <cell r="AI162" t="str">
            <v>ระบุในSD</v>
          </cell>
          <cell r="AJ162"/>
          <cell r="AL162">
            <v>0</v>
          </cell>
          <cell r="AM162"/>
          <cell r="AN162">
            <v>0</v>
          </cell>
          <cell r="AO162" t="str">
            <v>WSWT2125800</v>
          </cell>
          <cell r="AQ162" t="e">
            <v>#REF!</v>
          </cell>
          <cell r="AR162" t="e">
            <v>#REF!</v>
          </cell>
          <cell r="AS162" t="e">
            <v>#REF!</v>
          </cell>
          <cell r="AT162" t="e">
            <v>#REF!</v>
          </cell>
          <cell r="AU162" t="e">
            <v>#REF!</v>
          </cell>
          <cell r="BZ162" t="str">
            <v>WRWT210800/WRWT25800</v>
          </cell>
          <cell r="CA162">
            <v>0</v>
          </cell>
          <cell r="DL162"/>
          <cell r="DM162"/>
          <cell r="DN162"/>
          <cell r="DP162"/>
          <cell r="DQ162"/>
          <cell r="DR162"/>
          <cell r="DS162"/>
          <cell r="DT162"/>
          <cell r="DU162"/>
          <cell r="DW162"/>
          <cell r="DX162"/>
          <cell r="DY162"/>
          <cell r="DZ162"/>
          <cell r="EA162"/>
          <cell r="EB162"/>
          <cell r="EC162"/>
          <cell r="ED162"/>
          <cell r="EG162"/>
          <cell r="EH162"/>
          <cell r="EI162"/>
        </row>
        <row r="163">
          <cell r="B163" t="str">
            <v>MK68-000930</v>
          </cell>
          <cell r="C163">
            <v>45867</v>
          </cell>
          <cell r="E163" t="str">
            <v>บจก.บลูฟาโล่</v>
          </cell>
          <cell r="F163" t="str">
            <v>เมอรี่ 882S</v>
          </cell>
          <cell r="G163">
            <v>21</v>
          </cell>
          <cell r="H163">
            <v>37</v>
          </cell>
          <cell r="I163" t="str">
            <v>ขาว</v>
          </cell>
          <cell r="J163" t="str">
            <v>ใส</v>
          </cell>
          <cell r="L163">
            <v>97</v>
          </cell>
          <cell r="M163" t="str">
            <v>±</v>
          </cell>
          <cell r="N163">
            <v>5</v>
          </cell>
          <cell r="R163" t="str">
            <v>บิด</v>
          </cell>
          <cell r="T163">
            <v>22</v>
          </cell>
          <cell r="U163">
            <v>40</v>
          </cell>
          <cell r="V163">
            <v>40</v>
          </cell>
          <cell r="X163">
            <v>45882</v>
          </cell>
          <cell r="Z163" t="str">
            <v>500กระสอบ</v>
          </cell>
          <cell r="AA163">
            <v>5000</v>
          </cell>
          <cell r="AB163">
            <v>0</v>
          </cell>
          <cell r="AC163">
            <v>0</v>
          </cell>
          <cell r="AD163">
            <v>0</v>
          </cell>
          <cell r="AG163" t="str">
            <v>รอส่ง</v>
          </cell>
          <cell r="AI163"/>
          <cell r="AJ163">
            <v>5000</v>
          </cell>
          <cell r="AL163">
            <v>0</v>
          </cell>
          <cell r="AM163">
            <v>5400</v>
          </cell>
          <cell r="AN163">
            <v>0</v>
          </cell>
          <cell r="AO163" t="str">
            <v>WSWT2121670SM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BZ163" t="str">
            <v>WRWT21670/WRWT21670</v>
          </cell>
          <cell r="CA163">
            <v>0</v>
          </cell>
          <cell r="DL163" t="str">
            <v>P8</v>
          </cell>
          <cell r="DM163">
            <v>4</v>
          </cell>
          <cell r="DN163">
            <v>45882</v>
          </cell>
          <cell r="DP163">
            <v>45877</v>
          </cell>
          <cell r="DQ163">
            <v>45878</v>
          </cell>
          <cell r="DR163">
            <v>45872</v>
          </cell>
          <cell r="DS163">
            <v>45879</v>
          </cell>
          <cell r="DT163">
            <v>45880</v>
          </cell>
          <cell r="DU163">
            <v>45880</v>
          </cell>
          <cell r="DW163">
            <v>45881</v>
          </cell>
          <cell r="DX163"/>
          <cell r="DY163"/>
          <cell r="DZ163"/>
          <cell r="EA163"/>
          <cell r="EB163"/>
          <cell r="EC163" t="str">
            <v>งานเคลือบ+พิมพ์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MK68-000950</v>
          </cell>
          <cell r="C164">
            <v>45870</v>
          </cell>
          <cell r="E164" t="str">
            <v>บจก.เอสพีเอ็ม อาหารสัตว์</v>
          </cell>
          <cell r="F164" t="str">
            <v>SPM4131</v>
          </cell>
          <cell r="G164">
            <v>21</v>
          </cell>
          <cell r="H164">
            <v>38</v>
          </cell>
          <cell r="I164" t="str">
            <v>ขาว</v>
          </cell>
          <cell r="J164" t="str">
            <v>ด้าน</v>
          </cell>
          <cell r="L164">
            <v>102</v>
          </cell>
          <cell r="M164" t="str">
            <v>±</v>
          </cell>
          <cell r="N164">
            <v>5</v>
          </cell>
          <cell r="R164" t="str">
            <v>บิด</v>
          </cell>
          <cell r="T164">
            <v>22</v>
          </cell>
          <cell r="U164">
            <v>40</v>
          </cell>
          <cell r="V164">
            <v>40</v>
          </cell>
          <cell r="X164">
            <v>45882</v>
          </cell>
          <cell r="Z164" t="str">
            <v>500กระสอบแบน</v>
          </cell>
          <cell r="AA164">
            <v>3000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3000</v>
          </cell>
          <cell r="AL164">
            <v>0</v>
          </cell>
          <cell r="AM164">
            <v>3100</v>
          </cell>
          <cell r="AN164">
            <v>0</v>
          </cell>
          <cell r="AO164" t="str">
            <v>WSWT2121670SM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BZ164" t="str">
            <v>WRWT21670/WRWT21670</v>
          </cell>
          <cell r="CA164">
            <v>0</v>
          </cell>
          <cell r="DL164" t="str">
            <v>P8</v>
          </cell>
          <cell r="DM164">
            <v>4</v>
          </cell>
          <cell r="DN164">
            <v>45882</v>
          </cell>
          <cell r="DP164">
            <v>45877</v>
          </cell>
          <cell r="DQ164">
            <v>45878</v>
          </cell>
          <cell r="DR164">
            <v>45872</v>
          </cell>
          <cell r="DS164">
            <v>45879</v>
          </cell>
          <cell r="DT164">
            <v>45880</v>
          </cell>
          <cell r="DU164">
            <v>45880</v>
          </cell>
          <cell r="DW164">
            <v>45881</v>
          </cell>
          <cell r="DX164"/>
          <cell r="DY164"/>
          <cell r="DZ164"/>
          <cell r="EA164"/>
          <cell r="EB164"/>
          <cell r="EC164" t="str">
            <v>งานเคลือบ+พิมพ์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MK68-000949</v>
          </cell>
          <cell r="C165">
            <v>45870</v>
          </cell>
          <cell r="E165" t="str">
            <v>บจก.เอสพีเอ็ม อาหารสัตว์</v>
          </cell>
          <cell r="F165" t="str">
            <v>SPM4132</v>
          </cell>
          <cell r="G165">
            <v>21</v>
          </cell>
          <cell r="H165">
            <v>40</v>
          </cell>
          <cell r="I165" t="str">
            <v>ขาว</v>
          </cell>
          <cell r="J165" t="str">
            <v>ด้าน</v>
          </cell>
          <cell r="L165">
            <v>108</v>
          </cell>
          <cell r="M165" t="str">
            <v>±</v>
          </cell>
          <cell r="N165">
            <v>5</v>
          </cell>
          <cell r="R165" t="str">
            <v>บิด</v>
          </cell>
          <cell r="T165">
            <v>22</v>
          </cell>
          <cell r="U165">
            <v>42</v>
          </cell>
          <cell r="V165">
            <v>40</v>
          </cell>
          <cell r="X165">
            <v>45882</v>
          </cell>
          <cell r="Z165" t="str">
            <v>500กระสอบแบน</v>
          </cell>
          <cell r="AA165">
            <v>3000</v>
          </cell>
          <cell r="AB165">
            <v>68.387785804799989</v>
          </cell>
          <cell r="AC165">
            <v>0</v>
          </cell>
          <cell r="AD165">
            <v>68.387785804799989</v>
          </cell>
          <cell r="AG165"/>
          <cell r="AI165"/>
          <cell r="AJ165">
            <v>0</v>
          </cell>
          <cell r="AL165">
            <v>3000</v>
          </cell>
          <cell r="AM165"/>
          <cell r="AN165">
            <v>3150</v>
          </cell>
          <cell r="AO165" t="str">
            <v>WSWT2121670SM</v>
          </cell>
          <cell r="AQ165">
            <v>3478.5300000000007</v>
          </cell>
          <cell r="AR165">
            <v>3478.5300000000007</v>
          </cell>
          <cell r="AS165">
            <v>0</v>
          </cell>
          <cell r="AT165">
            <v>3478.5300000000007</v>
          </cell>
          <cell r="AU165">
            <v>0</v>
          </cell>
          <cell r="BZ165" t="str">
            <v>WRWT21670/WRWT21670</v>
          </cell>
          <cell r="CA165">
            <v>0</v>
          </cell>
          <cell r="DL165" t="str">
            <v>P8</v>
          </cell>
          <cell r="DM165">
            <v>4</v>
          </cell>
          <cell r="DN165">
            <v>45882</v>
          </cell>
          <cell r="DP165">
            <v>45877</v>
          </cell>
          <cell r="DQ165">
            <v>45878</v>
          </cell>
          <cell r="DR165">
            <v>45872</v>
          </cell>
          <cell r="DS165">
            <v>45879</v>
          </cell>
          <cell r="DT165">
            <v>45880</v>
          </cell>
          <cell r="DU165">
            <v>45880</v>
          </cell>
          <cell r="DW165">
            <v>45881</v>
          </cell>
          <cell r="DX165"/>
          <cell r="DY165"/>
          <cell r="DZ165"/>
          <cell r="EA165"/>
          <cell r="EB165"/>
          <cell r="EC165" t="str">
            <v>งานเคลือบ+พิมพ์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MK68-000703</v>
          </cell>
          <cell r="C166">
            <v>45871</v>
          </cell>
          <cell r="E166" t="str">
            <v>บจก.เอสพีเอ็ม อาหารสัตว์</v>
          </cell>
          <cell r="F166" t="str">
            <v>มาซูฟีดบี 0434</v>
          </cell>
          <cell r="G166">
            <v>21</v>
          </cell>
          <cell r="H166">
            <v>40</v>
          </cell>
          <cell r="I166" t="str">
            <v>ขาว</v>
          </cell>
          <cell r="J166" t="str">
            <v>ใส</v>
          </cell>
          <cell r="L166">
            <v>108</v>
          </cell>
          <cell r="M166" t="str">
            <v>±</v>
          </cell>
          <cell r="N166">
            <v>5</v>
          </cell>
          <cell r="R166" t="str">
            <v>บิด</v>
          </cell>
          <cell r="T166">
            <v>22</v>
          </cell>
          <cell r="U166">
            <v>42</v>
          </cell>
          <cell r="V166">
            <v>40</v>
          </cell>
          <cell r="X166">
            <v>45882</v>
          </cell>
          <cell r="Z166" t="str">
            <v>500กระสอบแบน</v>
          </cell>
          <cell r="AA166">
            <v>5500</v>
          </cell>
          <cell r="AB166">
            <v>125.37760730879998</v>
          </cell>
          <cell r="AC166">
            <v>0</v>
          </cell>
          <cell r="AD166">
            <v>125.37760730879998</v>
          </cell>
          <cell r="AG166"/>
          <cell r="AI166"/>
          <cell r="AJ166">
            <v>0</v>
          </cell>
          <cell r="AL166">
            <v>5500</v>
          </cell>
          <cell r="AM166"/>
          <cell r="AN166">
            <v>5775</v>
          </cell>
          <cell r="AO166" t="str">
            <v>WSWT2121670SM</v>
          </cell>
          <cell r="AQ166">
            <v>6377.3050000000003</v>
          </cell>
          <cell r="AR166">
            <v>6377.3050000000003</v>
          </cell>
          <cell r="AS166">
            <v>0</v>
          </cell>
          <cell r="AT166">
            <v>6377.3050000000003</v>
          </cell>
          <cell r="AU166">
            <v>0</v>
          </cell>
          <cell r="BZ166" t="str">
            <v>WRWT21670/WRWT21670</v>
          </cell>
          <cell r="CA166">
            <v>0</v>
          </cell>
          <cell r="DL166" t="str">
            <v>P8</v>
          </cell>
          <cell r="DM166">
            <v>4</v>
          </cell>
          <cell r="DN166">
            <v>45882</v>
          </cell>
          <cell r="DP166">
            <v>45877</v>
          </cell>
          <cell r="DQ166">
            <v>45878</v>
          </cell>
          <cell r="DR166">
            <v>45872</v>
          </cell>
          <cell r="DS166">
            <v>45879</v>
          </cell>
          <cell r="DT166">
            <v>45880</v>
          </cell>
          <cell r="DU166">
            <v>45880</v>
          </cell>
          <cell r="DW166">
            <v>45881</v>
          </cell>
          <cell r="DX166"/>
          <cell r="DY166"/>
          <cell r="DZ166"/>
          <cell r="EA166"/>
          <cell r="EB166"/>
          <cell r="EC166" t="str">
            <v>งานเคลือบ+พิมพ์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MK68-000943</v>
          </cell>
          <cell r="C167">
            <v>45869</v>
          </cell>
          <cell r="E167" t="str">
            <v>บจก.แอมโก้เวท</v>
          </cell>
          <cell r="F167" t="str">
            <v>แดนโกรว30(ส้ม)</v>
          </cell>
          <cell r="G167">
            <v>21</v>
          </cell>
          <cell r="H167">
            <v>37</v>
          </cell>
          <cell r="I167" t="str">
            <v>ขาว</v>
          </cell>
          <cell r="J167" t="str">
            <v>ใส</v>
          </cell>
          <cell r="L167">
            <v>100</v>
          </cell>
          <cell r="M167" t="str">
            <v>±</v>
          </cell>
          <cell r="N167">
            <v>5</v>
          </cell>
          <cell r="R167" t="str">
            <v>บิด</v>
          </cell>
          <cell r="T167" t="str">
            <v>ไม่สวมถุงใน</v>
          </cell>
          <cell r="U167"/>
          <cell r="V167"/>
          <cell r="X167">
            <v>45883</v>
          </cell>
          <cell r="Z167" t="str">
            <v>500กระสอบ</v>
          </cell>
          <cell r="AA167">
            <v>10000</v>
          </cell>
          <cell r="AB167">
            <v>0</v>
          </cell>
          <cell r="AC167">
            <v>0</v>
          </cell>
          <cell r="AD167">
            <v>0</v>
          </cell>
          <cell r="AG167" t="str">
            <v>ผ้าเวียดนาม</v>
          </cell>
          <cell r="AI167"/>
          <cell r="AJ167">
            <v>0</v>
          </cell>
          <cell r="AL167">
            <v>10000</v>
          </cell>
          <cell r="AM167">
            <v>10500</v>
          </cell>
          <cell r="AN167">
            <v>0</v>
          </cell>
          <cell r="AO167" t="str">
            <v>WSWT2121670SM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BZ167" t="str">
            <v>WRWT21670/WRWT21670</v>
          </cell>
          <cell r="CA167">
            <v>0</v>
          </cell>
          <cell r="DL167" t="str">
            <v>P8</v>
          </cell>
          <cell r="DM167">
            <v>4</v>
          </cell>
          <cell r="DN167">
            <v>45883</v>
          </cell>
          <cell r="DP167">
            <v>45878</v>
          </cell>
          <cell r="DQ167">
            <v>45879</v>
          </cell>
          <cell r="DR167">
            <v>45873</v>
          </cell>
          <cell r="DS167">
            <v>45880</v>
          </cell>
          <cell r="DT167">
            <v>45881</v>
          </cell>
          <cell r="DU167">
            <v>45881</v>
          </cell>
          <cell r="DW167"/>
          <cell r="DX167"/>
          <cell r="DY167"/>
          <cell r="DZ167"/>
          <cell r="EA167"/>
          <cell r="EB167"/>
          <cell r="EC167" t="str">
            <v>งานเคลือบ+พิมพ์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MK68-000943</v>
          </cell>
          <cell r="C168">
            <v>45869</v>
          </cell>
          <cell r="E168" t="str">
            <v>บจก.แอมโก้เวท</v>
          </cell>
          <cell r="F168" t="str">
            <v>แดนโกรว50(เหลือง)</v>
          </cell>
          <cell r="G168">
            <v>21</v>
          </cell>
          <cell r="H168">
            <v>37</v>
          </cell>
          <cell r="I168" t="str">
            <v>ขาว</v>
          </cell>
          <cell r="J168" t="str">
            <v>ใส</v>
          </cell>
          <cell r="L168">
            <v>100</v>
          </cell>
          <cell r="M168" t="str">
            <v>±</v>
          </cell>
          <cell r="N168">
            <v>5</v>
          </cell>
          <cell r="R168" t="str">
            <v>บิด</v>
          </cell>
          <cell r="T168" t="str">
            <v>ไม่สวมถุงใน</v>
          </cell>
          <cell r="U168"/>
          <cell r="V168"/>
          <cell r="X168">
            <v>45883</v>
          </cell>
          <cell r="Z168" t="str">
            <v>500กระสอบ</v>
          </cell>
          <cell r="AA168">
            <v>5000</v>
          </cell>
          <cell r="AB168">
            <v>0</v>
          </cell>
          <cell r="AC168">
            <v>0</v>
          </cell>
          <cell r="AD168">
            <v>0</v>
          </cell>
          <cell r="AG168" t="str">
            <v>ผ้าเวียดนาม</v>
          </cell>
          <cell r="AI168"/>
          <cell r="AJ168">
            <v>0</v>
          </cell>
          <cell r="AL168">
            <v>5000</v>
          </cell>
          <cell r="AM168">
            <v>810</v>
          </cell>
          <cell r="AN168">
            <v>4399.5</v>
          </cell>
          <cell r="AO168" t="str">
            <v>WSWT2121670SM</v>
          </cell>
          <cell r="AQ168">
            <v>4732.4981550000011</v>
          </cell>
          <cell r="AR168">
            <v>4732.4981550000011</v>
          </cell>
          <cell r="AS168">
            <v>0</v>
          </cell>
          <cell r="AT168">
            <v>4732.4981550000011</v>
          </cell>
          <cell r="AU168">
            <v>0</v>
          </cell>
          <cell r="BZ168" t="str">
            <v>WRWT21670/WRWT21670</v>
          </cell>
          <cell r="CA168">
            <v>0</v>
          </cell>
          <cell r="DL168" t="str">
            <v>P8</v>
          </cell>
          <cell r="DM168">
            <v>4</v>
          </cell>
          <cell r="DN168">
            <v>45883</v>
          </cell>
          <cell r="DP168">
            <v>45878</v>
          </cell>
          <cell r="DQ168">
            <v>45879</v>
          </cell>
          <cell r="DR168">
            <v>45873</v>
          </cell>
          <cell r="DS168">
            <v>45880</v>
          </cell>
          <cell r="DT168">
            <v>45881</v>
          </cell>
          <cell r="DU168">
            <v>45881</v>
          </cell>
          <cell r="DW168"/>
          <cell r="DX168"/>
          <cell r="DY168"/>
          <cell r="DZ168"/>
          <cell r="EA168"/>
          <cell r="EB168"/>
          <cell r="EC168" t="str">
            <v>งานเคลือบ+พิมพ์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MK68-000943</v>
          </cell>
          <cell r="C169">
            <v>45869</v>
          </cell>
          <cell r="E169" t="str">
            <v>บจก.แอมโก้เวท</v>
          </cell>
          <cell r="F169" t="str">
            <v>วีโว่ 100</v>
          </cell>
          <cell r="G169">
            <v>21</v>
          </cell>
          <cell r="H169">
            <v>37</v>
          </cell>
          <cell r="I169" t="str">
            <v>ขาว</v>
          </cell>
          <cell r="J169" t="str">
            <v>ใส</v>
          </cell>
          <cell r="L169">
            <v>100</v>
          </cell>
          <cell r="M169" t="str">
            <v>±</v>
          </cell>
          <cell r="N169">
            <v>5</v>
          </cell>
          <cell r="R169" t="str">
            <v>บิด</v>
          </cell>
          <cell r="T169" t="str">
            <v>ไม่สวมถุงใน</v>
          </cell>
          <cell r="U169"/>
          <cell r="V169"/>
          <cell r="X169">
            <v>45883</v>
          </cell>
          <cell r="Z169" t="str">
            <v>500กระสอบ</v>
          </cell>
          <cell r="AA169">
            <v>5000</v>
          </cell>
          <cell r="AB169">
            <v>0</v>
          </cell>
          <cell r="AC169">
            <v>0</v>
          </cell>
          <cell r="AD169">
            <v>0</v>
          </cell>
          <cell r="AG169" t="str">
            <v>ผ้าเวียดนาม</v>
          </cell>
          <cell r="AI169" t="str">
            <v>ลบสี</v>
          </cell>
          <cell r="AJ169">
            <v>5000</v>
          </cell>
          <cell r="AL169">
            <v>0</v>
          </cell>
          <cell r="AM169">
            <v>5450</v>
          </cell>
          <cell r="AN169">
            <v>0</v>
          </cell>
          <cell r="AO169" t="str">
            <v>WSWT2121670SM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BZ169" t="str">
            <v>WRWT21670/WRWT21670</v>
          </cell>
          <cell r="CA169">
            <v>0</v>
          </cell>
          <cell r="DL169" t="str">
            <v>P8</v>
          </cell>
          <cell r="DM169">
            <v>4</v>
          </cell>
          <cell r="DN169">
            <v>45883</v>
          </cell>
          <cell r="DP169">
            <v>45878</v>
          </cell>
          <cell r="DQ169">
            <v>45879</v>
          </cell>
          <cell r="DR169">
            <v>45873</v>
          </cell>
          <cell r="DS169">
            <v>45880</v>
          </cell>
          <cell r="DT169">
            <v>45881</v>
          </cell>
          <cell r="DU169">
            <v>45881</v>
          </cell>
          <cell r="DW169"/>
          <cell r="DX169"/>
          <cell r="DY169"/>
          <cell r="DZ169"/>
          <cell r="EA169"/>
          <cell r="EB169"/>
          <cell r="EC169" t="str">
            <v>งานเคลือบ+พิมพ์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MK68-000943</v>
          </cell>
          <cell r="C170">
            <v>45869</v>
          </cell>
          <cell r="E170" t="str">
            <v>บจก.แอมโก้เวท</v>
          </cell>
          <cell r="F170" t="str">
            <v>แดนโกรวบรีดเดอร์ 60</v>
          </cell>
          <cell r="G170">
            <v>21</v>
          </cell>
          <cell r="H170">
            <v>37</v>
          </cell>
          <cell r="I170" t="str">
            <v>ขาว</v>
          </cell>
          <cell r="J170" t="str">
            <v>ใส</v>
          </cell>
          <cell r="L170">
            <v>100</v>
          </cell>
          <cell r="M170" t="str">
            <v>±</v>
          </cell>
          <cell r="N170">
            <v>5</v>
          </cell>
          <cell r="R170" t="str">
            <v>บิด</v>
          </cell>
          <cell r="T170" t="str">
            <v>ไม่สวมถุงใน</v>
          </cell>
          <cell r="U170"/>
          <cell r="V170"/>
          <cell r="X170">
            <v>45883</v>
          </cell>
          <cell r="Z170" t="str">
            <v>500กระสอบ</v>
          </cell>
          <cell r="AA170">
            <v>5000</v>
          </cell>
          <cell r="AB170">
            <v>0</v>
          </cell>
          <cell r="AC170">
            <v>0</v>
          </cell>
          <cell r="AD170">
            <v>0</v>
          </cell>
          <cell r="AG170" t="str">
            <v>ผ้าเวียดนาม</v>
          </cell>
          <cell r="AI170" t="str">
            <v>ลบสี</v>
          </cell>
          <cell r="AJ170">
            <v>5000</v>
          </cell>
          <cell r="AL170">
            <v>0</v>
          </cell>
          <cell r="AM170">
            <v>5500</v>
          </cell>
          <cell r="AN170">
            <v>0</v>
          </cell>
          <cell r="AO170" t="str">
            <v>WSWT2121670SM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BZ170" t="str">
            <v>WRWT21670/WRWT21670</v>
          </cell>
          <cell r="CA170">
            <v>0</v>
          </cell>
          <cell r="DL170" t="str">
            <v>P8</v>
          </cell>
          <cell r="DM170">
            <v>4</v>
          </cell>
          <cell r="DN170">
            <v>45883</v>
          </cell>
          <cell r="DP170">
            <v>45878</v>
          </cell>
          <cell r="DQ170">
            <v>45879</v>
          </cell>
          <cell r="DR170">
            <v>45873</v>
          </cell>
          <cell r="DS170">
            <v>45880</v>
          </cell>
          <cell r="DT170">
            <v>45881</v>
          </cell>
          <cell r="DU170">
            <v>45881</v>
          </cell>
          <cell r="DW170"/>
          <cell r="DX170"/>
          <cell r="DY170"/>
          <cell r="DZ170"/>
          <cell r="EA170"/>
          <cell r="EB170"/>
          <cell r="EC170" t="str">
            <v>งานเคลือบ+พิมพ์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MK68-000943</v>
          </cell>
          <cell r="C171">
            <v>45869</v>
          </cell>
          <cell r="E171" t="str">
            <v>บจก.แอมโก้เวท</v>
          </cell>
          <cell r="F171" t="str">
            <v>แดนโกรวบรีดเดอร์ 80</v>
          </cell>
          <cell r="G171">
            <v>21</v>
          </cell>
          <cell r="H171">
            <v>37</v>
          </cell>
          <cell r="I171" t="str">
            <v>ขาว</v>
          </cell>
          <cell r="J171" t="str">
            <v>ใส</v>
          </cell>
          <cell r="L171">
            <v>100</v>
          </cell>
          <cell r="M171" t="str">
            <v>±</v>
          </cell>
          <cell r="N171">
            <v>5</v>
          </cell>
          <cell r="R171" t="str">
            <v>บิด</v>
          </cell>
          <cell r="T171" t="str">
            <v>ไม่สวมถุงใน</v>
          </cell>
          <cell r="U171"/>
          <cell r="V171"/>
          <cell r="X171">
            <v>45883</v>
          </cell>
          <cell r="Z171" t="str">
            <v>500กระสอบ</v>
          </cell>
          <cell r="AA171">
            <v>10000</v>
          </cell>
          <cell r="AB171">
            <v>0</v>
          </cell>
          <cell r="AC171">
            <v>0</v>
          </cell>
          <cell r="AD171">
            <v>0</v>
          </cell>
          <cell r="AG171" t="str">
            <v>ผ้าเวียดนาม</v>
          </cell>
          <cell r="AI171"/>
          <cell r="AJ171">
            <v>10000</v>
          </cell>
          <cell r="AL171">
            <v>0</v>
          </cell>
          <cell r="AM171">
            <v>10500</v>
          </cell>
          <cell r="AN171">
            <v>0</v>
          </cell>
          <cell r="AO171" t="str">
            <v>WSWT2121670SM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BZ171" t="str">
            <v>WRWT21670/WRWT21670</v>
          </cell>
          <cell r="CA171">
            <v>0</v>
          </cell>
          <cell r="DL171" t="str">
            <v>P8</v>
          </cell>
          <cell r="DM171">
            <v>4</v>
          </cell>
          <cell r="DN171">
            <v>45883</v>
          </cell>
          <cell r="DP171">
            <v>45878</v>
          </cell>
          <cell r="DQ171">
            <v>45879</v>
          </cell>
          <cell r="DR171">
            <v>45873</v>
          </cell>
          <cell r="DS171">
            <v>45880</v>
          </cell>
          <cell r="DT171">
            <v>45881</v>
          </cell>
          <cell r="DU171">
            <v>45881</v>
          </cell>
          <cell r="DW171"/>
          <cell r="DX171"/>
          <cell r="DY171"/>
          <cell r="DZ171"/>
          <cell r="EA171"/>
          <cell r="EB171"/>
          <cell r="EC171" t="str">
            <v>งานเคลือบ+พิมพ์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MK68-000968</v>
          </cell>
          <cell r="C172">
            <v>45874</v>
          </cell>
          <cell r="E172" t="str">
            <v>บจก.เอพีเอ็ม อะโกร</v>
          </cell>
          <cell r="F172" t="str">
            <v>ฟีล กู๊ด 892</v>
          </cell>
          <cell r="G172">
            <v>21</v>
          </cell>
          <cell r="H172">
            <v>38</v>
          </cell>
          <cell r="I172" t="str">
            <v>ขาว</v>
          </cell>
          <cell r="J172" t="str">
            <v>ใส</v>
          </cell>
          <cell r="L172">
            <v>102</v>
          </cell>
          <cell r="M172" t="str">
            <v>±</v>
          </cell>
          <cell r="N172">
            <v>5</v>
          </cell>
          <cell r="R172" t="str">
            <v>บิด</v>
          </cell>
          <cell r="T172">
            <v>22</v>
          </cell>
          <cell r="U172">
            <v>40</v>
          </cell>
          <cell r="V172">
            <v>40</v>
          </cell>
          <cell r="X172">
            <v>45883</v>
          </cell>
          <cell r="Z172" t="str">
            <v>500กระสอบแบน</v>
          </cell>
          <cell r="AA172">
            <v>3000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>
            <v>3000</v>
          </cell>
          <cell r="AL172">
            <v>0</v>
          </cell>
          <cell r="AM172">
            <v>3100</v>
          </cell>
          <cell r="AN172">
            <v>0</v>
          </cell>
          <cell r="AO172" t="str">
            <v>WSWT2121670SM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BZ172" t="str">
            <v>WRWT21670/WRWT21670</v>
          </cell>
          <cell r="CA172">
            <v>0</v>
          </cell>
          <cell r="DL172" t="str">
            <v>P8</v>
          </cell>
          <cell r="DM172">
            <v>4</v>
          </cell>
          <cell r="DN172">
            <v>45883</v>
          </cell>
          <cell r="DP172">
            <v>45878</v>
          </cell>
          <cell r="DQ172">
            <v>45879</v>
          </cell>
          <cell r="DR172">
            <v>45873</v>
          </cell>
          <cell r="DS172">
            <v>45880</v>
          </cell>
          <cell r="DT172">
            <v>45881</v>
          </cell>
          <cell r="DU172">
            <v>45881</v>
          </cell>
          <cell r="DW172">
            <v>45882</v>
          </cell>
          <cell r="DX172"/>
          <cell r="DY172"/>
          <cell r="DZ172"/>
          <cell r="EA172"/>
          <cell r="EB172"/>
          <cell r="EC172" t="str">
            <v>งานเคลือบ+พิมพ์</v>
          </cell>
          <cell r="ED172" t="str">
            <v>รอART</v>
          </cell>
          <cell r="EG172"/>
          <cell r="EH172"/>
          <cell r="EI172"/>
        </row>
        <row r="173">
          <cell r="B173" t="str">
            <v>ใบรับคำสั่งซื้อ</v>
          </cell>
          <cell r="C173">
            <v>45876</v>
          </cell>
          <cell r="E173" t="str">
            <v>บจก.เอพีเอ็ม อะโกร</v>
          </cell>
          <cell r="F173" t="str">
            <v>โมโม่ 492</v>
          </cell>
          <cell r="G173">
            <v>21</v>
          </cell>
          <cell r="H173">
            <v>38</v>
          </cell>
          <cell r="I173" t="str">
            <v>ขาว</v>
          </cell>
          <cell r="J173" t="str">
            <v>ใส</v>
          </cell>
          <cell r="L173">
            <v>102</v>
          </cell>
          <cell r="M173" t="str">
            <v>±</v>
          </cell>
          <cell r="N173">
            <v>5</v>
          </cell>
          <cell r="R173" t="str">
            <v>จับจีบ</v>
          </cell>
          <cell r="T173">
            <v>22</v>
          </cell>
          <cell r="U173">
            <v>40</v>
          </cell>
          <cell r="V173">
            <v>40</v>
          </cell>
          <cell r="X173">
            <v>45884</v>
          </cell>
          <cell r="Z173" t="str">
            <v>500กระสอบแบน</v>
          </cell>
          <cell r="AA173">
            <v>4000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4000</v>
          </cell>
          <cell r="AL173">
            <v>0</v>
          </cell>
          <cell r="AM173">
            <v>4100</v>
          </cell>
          <cell r="AN173">
            <v>0</v>
          </cell>
          <cell r="AO173" t="str">
            <v>WSWT2121670SM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BZ173" t="str">
            <v>WRWT21670/WRWT21670</v>
          </cell>
          <cell r="CA173">
            <v>0</v>
          </cell>
          <cell r="DL173" t="str">
            <v>P8</v>
          </cell>
          <cell r="DM173">
            <v>4</v>
          </cell>
          <cell r="DN173">
            <v>45884</v>
          </cell>
          <cell r="DP173">
            <v>45879</v>
          </cell>
          <cell r="DQ173">
            <v>45880</v>
          </cell>
          <cell r="DR173">
            <v>45874</v>
          </cell>
          <cell r="DS173">
            <v>45881</v>
          </cell>
          <cell r="DT173">
            <v>45882</v>
          </cell>
          <cell r="DU173">
            <v>45882</v>
          </cell>
          <cell r="DW173">
            <v>45883</v>
          </cell>
          <cell r="DX173"/>
          <cell r="DY173"/>
          <cell r="DZ173"/>
          <cell r="EA173"/>
          <cell r="EB173"/>
          <cell r="EC173" t="str">
            <v>งานเคลือบ+พิมพ์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ใบรับคำสั่งซื้อ</v>
          </cell>
          <cell r="C174">
            <v>45876</v>
          </cell>
          <cell r="E174" t="str">
            <v>บจก.เอ็นบี ดิสทริบิวชั่น</v>
          </cell>
          <cell r="F174" t="str">
            <v>กัสโซ่ฟีด101-102</v>
          </cell>
          <cell r="G174">
            <v>21</v>
          </cell>
          <cell r="H174">
            <v>37</v>
          </cell>
          <cell r="I174" t="str">
            <v>ขาว</v>
          </cell>
          <cell r="J174" t="str">
            <v>ใส</v>
          </cell>
          <cell r="L174">
            <v>100</v>
          </cell>
          <cell r="M174" t="str">
            <v>±</v>
          </cell>
          <cell r="N174">
            <v>5</v>
          </cell>
          <cell r="R174" t="str">
            <v>บิด</v>
          </cell>
          <cell r="T174">
            <v>22</v>
          </cell>
          <cell r="U174">
            <v>40</v>
          </cell>
          <cell r="V174">
            <v>40</v>
          </cell>
          <cell r="X174">
            <v>45892</v>
          </cell>
          <cell r="Z174" t="str">
            <v>500กระสอบ</v>
          </cell>
          <cell r="AA174">
            <v>20000</v>
          </cell>
          <cell r="AB174">
            <v>434.20816383999994</v>
          </cell>
          <cell r="AC174">
            <v>0</v>
          </cell>
          <cell r="AD174">
            <v>434.20816383999994</v>
          </cell>
          <cell r="AG174"/>
          <cell r="AI174"/>
          <cell r="AJ174">
            <v>0</v>
          </cell>
          <cell r="AL174">
            <v>20000</v>
          </cell>
          <cell r="AM174"/>
          <cell r="AN174">
            <v>21000</v>
          </cell>
          <cell r="AO174" t="str">
            <v>WSWT2121670SM</v>
          </cell>
          <cell r="AQ174">
            <v>21513.800000000003</v>
          </cell>
          <cell r="AR174">
            <v>21513.800000000003</v>
          </cell>
          <cell r="AS174">
            <v>0</v>
          </cell>
          <cell r="AT174">
            <v>21513.800000000003</v>
          </cell>
          <cell r="AU174">
            <v>0</v>
          </cell>
          <cell r="BZ174" t="str">
            <v>WRWT21670/WRWT21670</v>
          </cell>
          <cell r="CA174">
            <v>0</v>
          </cell>
          <cell r="DL174" t="str">
            <v>P8</v>
          </cell>
          <cell r="DM174">
            <v>4</v>
          </cell>
          <cell r="DN174">
            <v>45892</v>
          </cell>
          <cell r="DP174">
            <v>45887</v>
          </cell>
          <cell r="DQ174">
            <v>45888</v>
          </cell>
          <cell r="DR174">
            <v>45882</v>
          </cell>
          <cell r="DS174">
            <v>45889</v>
          </cell>
          <cell r="DT174">
            <v>45890</v>
          </cell>
          <cell r="DU174">
            <v>45890</v>
          </cell>
          <cell r="DW174">
            <v>45891</v>
          </cell>
          <cell r="DX174"/>
          <cell r="DY174"/>
          <cell r="DZ174"/>
          <cell r="EA174"/>
          <cell r="EB174"/>
          <cell r="EC174" t="str">
            <v>งานเคลือบ+พิมพ์</v>
          </cell>
          <cell r="ED174" t="str">
            <v>รอART</v>
          </cell>
          <cell r="EG174"/>
          <cell r="EH174"/>
          <cell r="EI174"/>
        </row>
        <row r="175">
          <cell r="B175" t="str">
            <v>ใบรับคำสั่งซื้อ</v>
          </cell>
          <cell r="C175">
            <v>45876</v>
          </cell>
          <cell r="E175" t="str">
            <v>บจก.เอ็นบี ดิสทริบิวชั่น</v>
          </cell>
          <cell r="F175" t="str">
            <v>NB FISH 103L</v>
          </cell>
          <cell r="G175">
            <v>21</v>
          </cell>
          <cell r="H175">
            <v>37</v>
          </cell>
          <cell r="I175" t="str">
            <v>ขาว</v>
          </cell>
          <cell r="J175" t="str">
            <v>ใส</v>
          </cell>
          <cell r="L175">
            <v>100</v>
          </cell>
          <cell r="M175" t="str">
            <v>±</v>
          </cell>
          <cell r="N175">
            <v>5</v>
          </cell>
          <cell r="R175" t="str">
            <v>บิด</v>
          </cell>
          <cell r="T175">
            <v>22</v>
          </cell>
          <cell r="U175">
            <v>40</v>
          </cell>
          <cell r="V175">
            <v>40</v>
          </cell>
          <cell r="X175">
            <v>45892</v>
          </cell>
          <cell r="Z175" t="str">
            <v>500กระสอบ</v>
          </cell>
          <cell r="AA175">
            <v>10000</v>
          </cell>
          <cell r="AB175">
            <v>217.10408191999997</v>
          </cell>
          <cell r="AC175">
            <v>0</v>
          </cell>
          <cell r="AD175">
            <v>217.10408191999997</v>
          </cell>
          <cell r="AG175"/>
          <cell r="AI175"/>
          <cell r="AJ175">
            <v>0</v>
          </cell>
          <cell r="AL175">
            <v>10000</v>
          </cell>
          <cell r="AM175"/>
          <cell r="AN175">
            <v>10500</v>
          </cell>
          <cell r="AO175" t="str">
            <v>WSWT2121670SM</v>
          </cell>
          <cell r="AQ175">
            <v>10756.900000000001</v>
          </cell>
          <cell r="AR175">
            <v>10756.900000000001</v>
          </cell>
          <cell r="AS175">
            <v>0</v>
          </cell>
          <cell r="AT175">
            <v>10756.900000000001</v>
          </cell>
          <cell r="AU175">
            <v>0</v>
          </cell>
          <cell r="BZ175" t="str">
            <v>WRWT21670/WRWT21670</v>
          </cell>
          <cell r="CA175">
            <v>0</v>
          </cell>
          <cell r="DL175" t="str">
            <v>P8</v>
          </cell>
          <cell r="DM175">
            <v>4</v>
          </cell>
          <cell r="DN175">
            <v>45892</v>
          </cell>
          <cell r="DP175">
            <v>45887</v>
          </cell>
          <cell r="DQ175">
            <v>45888</v>
          </cell>
          <cell r="DR175">
            <v>45882</v>
          </cell>
          <cell r="DS175">
            <v>45889</v>
          </cell>
          <cell r="DT175">
            <v>45890</v>
          </cell>
          <cell r="DU175">
            <v>45890</v>
          </cell>
          <cell r="DW175">
            <v>45891</v>
          </cell>
          <cell r="DX175"/>
          <cell r="DY175"/>
          <cell r="DZ175"/>
          <cell r="EA175"/>
          <cell r="EB175"/>
          <cell r="EC175" t="str">
            <v>งานเคลือบ+พิมพ์</v>
          </cell>
          <cell r="ED175" t="str">
            <v>รอART</v>
          </cell>
          <cell r="EG175"/>
          <cell r="EH175"/>
          <cell r="EI175"/>
        </row>
        <row r="176">
          <cell r="B176" t="str">
            <v>ใบรับคำสั่งซื้อ</v>
          </cell>
          <cell r="C176">
            <v>45876</v>
          </cell>
          <cell r="E176" t="str">
            <v>บจก.เอพีเอ็ม อะโกร</v>
          </cell>
          <cell r="F176" t="str">
            <v>ฟีล กู๊ด 893</v>
          </cell>
          <cell r="G176">
            <v>21</v>
          </cell>
          <cell r="H176">
            <v>40</v>
          </cell>
          <cell r="I176" t="str">
            <v>ขาว</v>
          </cell>
          <cell r="J176" t="str">
            <v>ใส</v>
          </cell>
          <cell r="L176">
            <v>108</v>
          </cell>
          <cell r="M176" t="str">
            <v>±</v>
          </cell>
          <cell r="N176">
            <v>5</v>
          </cell>
          <cell r="R176" t="str">
            <v>บิด</v>
          </cell>
          <cell r="T176">
            <v>22</v>
          </cell>
          <cell r="U176">
            <v>42</v>
          </cell>
          <cell r="V176">
            <v>40</v>
          </cell>
          <cell r="X176" t="str">
            <v>รอแจ้ง</v>
          </cell>
          <cell r="Z176" t="str">
            <v>500กระสอบ</v>
          </cell>
          <cell r="AA176">
            <v>3000</v>
          </cell>
          <cell r="AB176">
            <v>68.387785804799989</v>
          </cell>
          <cell r="AC176">
            <v>0</v>
          </cell>
          <cell r="AD176">
            <v>68.387785804799989</v>
          </cell>
          <cell r="AG176"/>
          <cell r="AI176"/>
          <cell r="AJ176">
            <v>0</v>
          </cell>
          <cell r="AL176">
            <v>3000</v>
          </cell>
          <cell r="AM176"/>
          <cell r="AN176">
            <v>3150</v>
          </cell>
          <cell r="AO176" t="str">
            <v>WSWT2121670SM</v>
          </cell>
          <cell r="AQ176">
            <v>3478.5300000000007</v>
          </cell>
          <cell r="AR176">
            <v>3478.5300000000007</v>
          </cell>
          <cell r="AS176">
            <v>0</v>
          </cell>
          <cell r="AT176">
            <v>3478.5300000000007</v>
          </cell>
          <cell r="AU176">
            <v>0</v>
          </cell>
          <cell r="BZ176" t="str">
            <v>WRWT21670/WRWT21670</v>
          </cell>
          <cell r="CA176">
            <v>0</v>
          </cell>
          <cell r="DL176" t="str">
            <v>P8</v>
          </cell>
          <cell r="DM176">
            <v>4</v>
          </cell>
          <cell r="DN176" t="str">
            <v>รอแจ้ง</v>
          </cell>
          <cell r="DP176" t="e">
            <v>#VALUE!</v>
          </cell>
          <cell r="DQ176" t="e">
            <v>#VALUE!</v>
          </cell>
          <cell r="DR176" t="e">
            <v>#VALUE!</v>
          </cell>
          <cell r="DS176" t="e">
            <v>#VALUE!</v>
          </cell>
          <cell r="DT176" t="e">
            <v>#VALUE!</v>
          </cell>
          <cell r="DU176" t="e">
            <v>#VALUE!</v>
          </cell>
          <cell r="DW176" t="e">
            <v>#VALUE!</v>
          </cell>
          <cell r="DX176"/>
          <cell r="DY176"/>
          <cell r="DZ176"/>
          <cell r="EA176"/>
          <cell r="EB176"/>
          <cell r="EC176" t="str">
            <v>งานเคลือบ+พิมพ์</v>
          </cell>
          <cell r="ED176" t="str">
            <v>รอART</v>
          </cell>
          <cell r="EG176"/>
          <cell r="EH176"/>
          <cell r="EI176"/>
        </row>
        <row r="177">
          <cell r="B177" t="str">
            <v>ใบรับคำสั่งซื้อ</v>
          </cell>
          <cell r="C177">
            <v>45876</v>
          </cell>
          <cell r="E177" t="str">
            <v>บจก.เอพีเอ็ม อะโกร</v>
          </cell>
          <cell r="F177" t="str">
            <v>โมโม่ 4131</v>
          </cell>
          <cell r="G177">
            <v>21</v>
          </cell>
          <cell r="H177">
            <v>38</v>
          </cell>
          <cell r="I177" t="str">
            <v>ขาว</v>
          </cell>
          <cell r="J177" t="str">
            <v>ใส</v>
          </cell>
          <cell r="L177">
            <v>102</v>
          </cell>
          <cell r="M177" t="str">
            <v>±</v>
          </cell>
          <cell r="N177">
            <v>5</v>
          </cell>
          <cell r="R177" t="str">
            <v>จับจีบ</v>
          </cell>
          <cell r="T177">
            <v>22</v>
          </cell>
          <cell r="U177">
            <v>40</v>
          </cell>
          <cell r="V177">
            <v>40</v>
          </cell>
          <cell r="X177" t="str">
            <v>รอแจ้ง</v>
          </cell>
          <cell r="Z177" t="str">
            <v>500กระสอบแบน</v>
          </cell>
          <cell r="AA177">
            <v>3000</v>
          </cell>
          <cell r="AB177">
            <v>65.13122457599998</v>
          </cell>
          <cell r="AC177">
            <v>0</v>
          </cell>
          <cell r="AD177">
            <v>65.13122457599998</v>
          </cell>
          <cell r="AG177"/>
          <cell r="AI177"/>
          <cell r="AJ177">
            <v>0</v>
          </cell>
          <cell r="AL177">
            <v>3000</v>
          </cell>
          <cell r="AM177"/>
          <cell r="AN177">
            <v>3150</v>
          </cell>
          <cell r="AO177" t="str">
            <v>WSWT2121670SM</v>
          </cell>
          <cell r="AQ177">
            <v>3310.89</v>
          </cell>
          <cell r="AR177">
            <v>3310.89</v>
          </cell>
          <cell r="AS177">
            <v>0</v>
          </cell>
          <cell r="AT177">
            <v>3310.89</v>
          </cell>
          <cell r="AU177">
            <v>0</v>
          </cell>
          <cell r="BZ177" t="str">
            <v>WRWT21670/WRWT21670</v>
          </cell>
          <cell r="CA177">
            <v>0</v>
          </cell>
          <cell r="DL177" t="str">
            <v>P8</v>
          </cell>
          <cell r="DM177">
            <v>4</v>
          </cell>
          <cell r="DN177" t="str">
            <v>รอแจ้ง</v>
          </cell>
          <cell r="DP177" t="e">
            <v>#VALUE!</v>
          </cell>
          <cell r="DQ177" t="e">
            <v>#VALUE!</v>
          </cell>
          <cell r="DR177" t="e">
            <v>#VALUE!</v>
          </cell>
          <cell r="DS177" t="e">
            <v>#VALUE!</v>
          </cell>
          <cell r="DT177" t="e">
            <v>#VALUE!</v>
          </cell>
          <cell r="DU177" t="e">
            <v>#VALUE!</v>
          </cell>
          <cell r="DW177" t="e">
            <v>#VALUE!</v>
          </cell>
          <cell r="DX177"/>
          <cell r="DY177"/>
          <cell r="DZ177"/>
          <cell r="EA177"/>
          <cell r="EB177"/>
          <cell r="EC177" t="str">
            <v>งานเคลือบ+พิมพ์</v>
          </cell>
          <cell r="ED177" t="str">
            <v>รอART</v>
          </cell>
          <cell r="EG177"/>
          <cell r="EH177"/>
          <cell r="EI177"/>
        </row>
        <row r="178">
          <cell r="B178" t="str">
            <v>ใบรับคำสั่งซื้อ</v>
          </cell>
          <cell r="C178">
            <v>45876</v>
          </cell>
          <cell r="E178" t="str">
            <v>บจก.เอพีเอ็ม อะโกร</v>
          </cell>
          <cell r="F178" t="str">
            <v>โมโม่ 4132</v>
          </cell>
          <cell r="G178">
            <v>21</v>
          </cell>
          <cell r="H178">
            <v>40</v>
          </cell>
          <cell r="I178" t="str">
            <v>ขาว</v>
          </cell>
          <cell r="J178" t="str">
            <v>ใส</v>
          </cell>
          <cell r="L178">
            <v>108</v>
          </cell>
          <cell r="M178" t="str">
            <v>±</v>
          </cell>
          <cell r="N178">
            <v>5</v>
          </cell>
          <cell r="R178" t="str">
            <v>บิด</v>
          </cell>
          <cell r="T178">
            <v>22</v>
          </cell>
          <cell r="U178">
            <v>42</v>
          </cell>
          <cell r="V178">
            <v>40</v>
          </cell>
          <cell r="X178" t="str">
            <v>รอแจ้ง</v>
          </cell>
          <cell r="Z178" t="str">
            <v>500กระสอบ</v>
          </cell>
          <cell r="AA178">
            <v>5000</v>
          </cell>
          <cell r="AB178">
            <v>113.97964300799998</v>
          </cell>
          <cell r="AC178">
            <v>0</v>
          </cell>
          <cell r="AD178">
            <v>113.97964300799998</v>
          </cell>
          <cell r="AG178"/>
          <cell r="AI178"/>
          <cell r="AJ178">
            <v>0</v>
          </cell>
          <cell r="AL178">
            <v>5000</v>
          </cell>
          <cell r="AM178"/>
          <cell r="AN178">
            <v>5250</v>
          </cell>
          <cell r="AO178" t="str">
            <v>WSWT2121670SM</v>
          </cell>
          <cell r="AQ178">
            <v>5797.55</v>
          </cell>
          <cell r="AR178">
            <v>5797.55</v>
          </cell>
          <cell r="AS178">
            <v>0</v>
          </cell>
          <cell r="AT178">
            <v>5797.55</v>
          </cell>
          <cell r="AU178">
            <v>0</v>
          </cell>
          <cell r="BZ178" t="str">
            <v>WRWT21670/WRWT21670</v>
          </cell>
          <cell r="CA178">
            <v>0</v>
          </cell>
          <cell r="DL178" t="str">
            <v>P8</v>
          </cell>
          <cell r="DM178">
            <v>4</v>
          </cell>
          <cell r="DN178" t="str">
            <v>รอแจ้ง</v>
          </cell>
          <cell r="DP178" t="e">
            <v>#VALUE!</v>
          </cell>
          <cell r="DQ178" t="e">
            <v>#VALUE!</v>
          </cell>
          <cell r="DR178" t="e">
            <v>#VALUE!</v>
          </cell>
          <cell r="DS178" t="e">
            <v>#VALUE!</v>
          </cell>
          <cell r="DT178" t="e">
            <v>#VALUE!</v>
          </cell>
          <cell r="DU178" t="e">
            <v>#VALUE!</v>
          </cell>
          <cell r="DW178" t="e">
            <v>#VALUE!</v>
          </cell>
          <cell r="DX178"/>
          <cell r="DY178"/>
          <cell r="DZ178"/>
          <cell r="EA178"/>
          <cell r="EB178"/>
          <cell r="EC178" t="str">
            <v>งานเคลือบ+พิมพ์</v>
          </cell>
          <cell r="ED178" t="str">
            <v>รอART</v>
          </cell>
          <cell r="EG178"/>
          <cell r="EH178"/>
          <cell r="EI178"/>
        </row>
        <row r="179">
          <cell r="B179" t="str">
            <v>ประมาณการ</v>
          </cell>
          <cell r="C179" t="str">
            <v>ประมาณการ</v>
          </cell>
          <cell r="E179" t="str">
            <v>บจก.แอมโก้เวท</v>
          </cell>
          <cell r="F179" t="str">
            <v>รอแบบ</v>
          </cell>
          <cell r="G179">
            <v>21</v>
          </cell>
          <cell r="H179">
            <v>37</v>
          </cell>
          <cell r="I179" t="str">
            <v>ขาว</v>
          </cell>
          <cell r="J179" t="str">
            <v>ใส</v>
          </cell>
          <cell r="L179">
            <v>100</v>
          </cell>
          <cell r="M179" t="str">
            <v>±</v>
          </cell>
          <cell r="N179">
            <v>5</v>
          </cell>
          <cell r="R179" t="str">
            <v>บิด</v>
          </cell>
          <cell r="T179" t="str">
            <v>ไม่สวมถุงใน</v>
          </cell>
          <cell r="U179"/>
          <cell r="V179"/>
          <cell r="X179">
            <v>45925</v>
          </cell>
          <cell r="Z179" t="str">
            <v>500กระสอบ</v>
          </cell>
          <cell r="AA179">
            <v>100000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0</v>
          </cell>
          <cell r="AL179">
            <v>100000</v>
          </cell>
          <cell r="AM179"/>
          <cell r="AN179">
            <v>105000</v>
          </cell>
          <cell r="AO179" t="str">
            <v>WSWT2121670SM</v>
          </cell>
          <cell r="AQ179">
            <v>107569.00000000001</v>
          </cell>
          <cell r="AR179">
            <v>107569.00000000001</v>
          </cell>
          <cell r="AS179">
            <v>0</v>
          </cell>
          <cell r="AT179">
            <v>107569.00000000001</v>
          </cell>
          <cell r="AU179">
            <v>0</v>
          </cell>
          <cell r="BZ179" t="str">
            <v>WRWT21670/WRWT21670</v>
          </cell>
          <cell r="CA179">
            <v>0</v>
          </cell>
          <cell r="DL179" t="str">
            <v>P8</v>
          </cell>
          <cell r="DM179">
            <v>4</v>
          </cell>
          <cell r="DN179">
            <v>45925</v>
          </cell>
          <cell r="DP179">
            <v>45920</v>
          </cell>
          <cell r="DQ179">
            <v>45921</v>
          </cell>
          <cell r="DR179">
            <v>45915</v>
          </cell>
          <cell r="DS179">
            <v>45922</v>
          </cell>
          <cell r="DT179">
            <v>45923</v>
          </cell>
          <cell r="DU179">
            <v>45923</v>
          </cell>
          <cell r="DW179"/>
          <cell r="DX179"/>
          <cell r="DY179"/>
          <cell r="DZ179"/>
          <cell r="EA179"/>
          <cell r="EB179"/>
          <cell r="EC179" t="str">
            <v>งานเคลือบ+พิมพ์</v>
          </cell>
          <cell r="ED179" t="str">
            <v xml:space="preserve"> /</v>
          </cell>
          <cell r="EG179"/>
          <cell r="EH179"/>
          <cell r="EI179"/>
        </row>
        <row r="180">
          <cell r="B180" t="str">
            <v>ประมาณการ</v>
          </cell>
          <cell r="C180" t="str">
            <v>ประมาณการ</v>
          </cell>
          <cell r="E180" t="str">
            <v>บจก.ที.ซี.ยูเนี่ยน อโกรเทค</v>
          </cell>
          <cell r="F180" t="str">
            <v>Zhejiang UN</v>
          </cell>
          <cell r="G180">
            <v>21</v>
          </cell>
          <cell r="H180">
            <v>37</v>
          </cell>
          <cell r="I180" t="str">
            <v>ขาว</v>
          </cell>
          <cell r="J180" t="str">
            <v>ใส</v>
          </cell>
          <cell r="L180">
            <v>100</v>
          </cell>
          <cell r="M180" t="str">
            <v>±</v>
          </cell>
          <cell r="N180">
            <v>5</v>
          </cell>
          <cell r="R180" t="str">
            <v>ไม่</v>
          </cell>
          <cell r="T180" t="str">
            <v>ไม่สวมถุงใน</v>
          </cell>
          <cell r="U180"/>
          <cell r="V180"/>
          <cell r="X180" t="str">
            <v>รอแจ้ง</v>
          </cell>
          <cell r="Z180" t="str">
            <v xml:space="preserve">300กระสอบแบนเต็มใบ </v>
          </cell>
          <cell r="AA180">
            <v>10000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0</v>
          </cell>
          <cell r="AL180">
            <v>10000</v>
          </cell>
          <cell r="AM180"/>
          <cell r="AN180">
            <v>10500</v>
          </cell>
          <cell r="AO180" t="str">
            <v>WSWT2121670SM</v>
          </cell>
          <cell r="AQ180">
            <v>10756.900000000001</v>
          </cell>
          <cell r="AR180">
            <v>10756.900000000001</v>
          </cell>
          <cell r="AS180">
            <v>0</v>
          </cell>
          <cell r="AT180">
            <v>10756.900000000001</v>
          </cell>
          <cell r="AU180">
            <v>0</v>
          </cell>
          <cell r="BZ180" t="str">
            <v>WRWT21670/WRWT21670</v>
          </cell>
          <cell r="CA180">
            <v>0</v>
          </cell>
          <cell r="DL180" t="str">
            <v>P8</v>
          </cell>
          <cell r="DM180">
            <v>4</v>
          </cell>
          <cell r="DN180" t="str">
            <v>รอแจ้ง</v>
          </cell>
          <cell r="DP180" t="e">
            <v>#VALUE!</v>
          </cell>
          <cell r="DQ180" t="e">
            <v>#VALUE!</v>
          </cell>
          <cell r="DR180" t="e">
            <v>#VALUE!</v>
          </cell>
          <cell r="DS180" t="e">
            <v>#VALUE!</v>
          </cell>
          <cell r="DT180" t="e">
            <v>#VALUE!</v>
          </cell>
          <cell r="DU180" t="e">
            <v>#VALUE!</v>
          </cell>
          <cell r="DW180"/>
          <cell r="DX180"/>
          <cell r="DY180"/>
          <cell r="DZ180"/>
          <cell r="EA180"/>
          <cell r="EB180"/>
          <cell r="EC180" t="str">
            <v>งานเคลือบ+พิมพ์</v>
          </cell>
          <cell r="ED180" t="str">
            <v xml:space="preserve"> /</v>
          </cell>
          <cell r="EG180"/>
          <cell r="EH180"/>
          <cell r="EI180"/>
        </row>
        <row r="181">
          <cell r="B181" t="str">
            <v>MK68-000892</v>
          </cell>
          <cell r="C181">
            <v>45854</v>
          </cell>
          <cell r="E181" t="str">
            <v>บจก.เอสพีเอ็ม อาหารสัตว์</v>
          </cell>
          <cell r="F181" t="str">
            <v>มาซู ฟีดซี042</v>
          </cell>
          <cell r="G181">
            <v>21</v>
          </cell>
          <cell r="H181">
            <v>38</v>
          </cell>
          <cell r="I181" t="str">
            <v>ขาว</v>
          </cell>
          <cell r="J181" t="str">
            <v>ด้าน</v>
          </cell>
          <cell r="L181">
            <v>102</v>
          </cell>
          <cell r="M181" t="str">
            <v>±</v>
          </cell>
          <cell r="N181">
            <v>5</v>
          </cell>
          <cell r="R181" t="str">
            <v>บิด</v>
          </cell>
          <cell r="T181">
            <v>22</v>
          </cell>
          <cell r="U181">
            <v>40</v>
          </cell>
          <cell r="V181">
            <v>40</v>
          </cell>
          <cell r="X181" t="str">
            <v>รอแจ้ง</v>
          </cell>
          <cell r="Z181" t="str">
            <v>500กระสอบแบน</v>
          </cell>
          <cell r="AA181">
            <v>3000</v>
          </cell>
          <cell r="AB181">
            <v>65.13122457599998</v>
          </cell>
          <cell r="AC181">
            <v>0</v>
          </cell>
          <cell r="AD181">
            <v>65.13122457599998</v>
          </cell>
          <cell r="AG181"/>
          <cell r="AI181"/>
          <cell r="AJ181">
            <v>0</v>
          </cell>
          <cell r="AL181">
            <v>3000</v>
          </cell>
          <cell r="AM181"/>
          <cell r="AN181">
            <v>3150</v>
          </cell>
          <cell r="AO181" t="str">
            <v>WSWT2121670SM</v>
          </cell>
          <cell r="AQ181">
            <v>3310.89</v>
          </cell>
          <cell r="AR181">
            <v>0</v>
          </cell>
          <cell r="AS181">
            <v>3310.89</v>
          </cell>
          <cell r="AT181">
            <v>0</v>
          </cell>
          <cell r="AU181">
            <v>3310.89</v>
          </cell>
          <cell r="BZ181" t="str">
            <v>WRWT21670/WRWT21670</v>
          </cell>
          <cell r="CA181">
            <v>238.09713619999999</v>
          </cell>
          <cell r="DL181" t="str">
            <v>P8</v>
          </cell>
          <cell r="DM181">
            <v>4</v>
          </cell>
          <cell r="DN181" t="str">
            <v>รอแจ้ง</v>
          </cell>
          <cell r="DP181" t="e">
            <v>#VALUE!</v>
          </cell>
          <cell r="DQ181" t="e">
            <v>#VALUE!</v>
          </cell>
          <cell r="DR181" t="e">
            <v>#VALUE!</v>
          </cell>
          <cell r="DS181" t="e">
            <v>#VALUE!</v>
          </cell>
          <cell r="DT181" t="e">
            <v>#VALUE!</v>
          </cell>
          <cell r="DU181" t="e">
            <v>#VALUE!</v>
          </cell>
          <cell r="DW181" t="e">
            <v>#VALUE!</v>
          </cell>
          <cell r="DX181"/>
          <cell r="DY181"/>
          <cell r="DZ181"/>
          <cell r="EA181"/>
          <cell r="EB181"/>
          <cell r="EC181" t="str">
            <v>งานเคลือบ+พิมพ์</v>
          </cell>
          <cell r="ED181" t="str">
            <v xml:space="preserve"> /</v>
          </cell>
          <cell r="EG181"/>
          <cell r="EH181"/>
          <cell r="EI181"/>
        </row>
        <row r="182">
          <cell r="B182" t="str">
            <v>MK68-000893</v>
          </cell>
          <cell r="C182">
            <v>45854</v>
          </cell>
          <cell r="E182" t="str">
            <v>บจก.เอสพีเอ็ม อาหารสัตว์</v>
          </cell>
          <cell r="F182" t="str">
            <v>มาซู ฟีดจี041</v>
          </cell>
          <cell r="G182">
            <v>21</v>
          </cell>
          <cell r="H182">
            <v>38</v>
          </cell>
          <cell r="I182" t="str">
            <v>ขาว</v>
          </cell>
          <cell r="J182" t="str">
            <v>ด้าน</v>
          </cell>
          <cell r="L182">
            <v>102</v>
          </cell>
          <cell r="M182" t="str">
            <v>±</v>
          </cell>
          <cell r="N182">
            <v>5</v>
          </cell>
          <cell r="R182" t="str">
            <v>บิด</v>
          </cell>
          <cell r="T182">
            <v>22</v>
          </cell>
          <cell r="U182">
            <v>40</v>
          </cell>
          <cell r="V182">
            <v>40</v>
          </cell>
          <cell r="X182" t="str">
            <v>รอแจ้ง</v>
          </cell>
          <cell r="Z182" t="str">
            <v>500กระสอบแบน</v>
          </cell>
          <cell r="AA182">
            <v>3000</v>
          </cell>
          <cell r="AB182">
            <v>65.13122457599998</v>
          </cell>
          <cell r="AC182">
            <v>0</v>
          </cell>
          <cell r="AD182">
            <v>65.13122457599998</v>
          </cell>
          <cell r="AG182"/>
          <cell r="AI182"/>
          <cell r="AJ182">
            <v>0</v>
          </cell>
          <cell r="AL182">
            <v>3000</v>
          </cell>
          <cell r="AM182"/>
          <cell r="AN182">
            <v>3150</v>
          </cell>
          <cell r="AO182" t="str">
            <v>WSWT2121670SM</v>
          </cell>
          <cell r="AQ182">
            <v>3310.89</v>
          </cell>
          <cell r="AR182">
            <v>0</v>
          </cell>
          <cell r="AS182">
            <v>3310.89</v>
          </cell>
          <cell r="AT182">
            <v>0</v>
          </cell>
          <cell r="AU182">
            <v>3310.89</v>
          </cell>
          <cell r="BZ182" t="str">
            <v>WRWT21670/WRWT21670</v>
          </cell>
          <cell r="CA182">
            <v>238.09713619999999</v>
          </cell>
          <cell r="DL182" t="str">
            <v>P8</v>
          </cell>
          <cell r="DM182">
            <v>4</v>
          </cell>
          <cell r="DN182" t="str">
            <v>รอแจ้ง</v>
          </cell>
          <cell r="DP182" t="e">
            <v>#VALUE!</v>
          </cell>
          <cell r="DQ182" t="e">
            <v>#VALUE!</v>
          </cell>
          <cell r="DR182" t="e">
            <v>#VALUE!</v>
          </cell>
          <cell r="DS182" t="e">
            <v>#VALUE!</v>
          </cell>
          <cell r="DT182" t="e">
            <v>#VALUE!</v>
          </cell>
          <cell r="DU182" t="e">
            <v>#VALUE!</v>
          </cell>
          <cell r="DW182" t="e">
            <v>#VALUE!</v>
          </cell>
          <cell r="DX182"/>
          <cell r="DY182"/>
          <cell r="DZ182"/>
          <cell r="EA182"/>
          <cell r="EB182"/>
          <cell r="EC182" t="str">
            <v>งานเคลือบ+พิมพ์</v>
          </cell>
          <cell r="ED182" t="str">
            <v xml:space="preserve"> /</v>
          </cell>
          <cell r="EG182"/>
          <cell r="EH182"/>
          <cell r="EI182"/>
        </row>
        <row r="183">
          <cell r="B183" t="str">
            <v>MK68-000804</v>
          </cell>
          <cell r="C183">
            <v>45826</v>
          </cell>
          <cell r="E183" t="str">
            <v>บจก.เอพีเอ็ม อะโกร</v>
          </cell>
          <cell r="F183" t="str">
            <v>ฟีล กู๊ด 802</v>
          </cell>
          <cell r="G183">
            <v>21</v>
          </cell>
          <cell r="H183">
            <v>38</v>
          </cell>
          <cell r="I183" t="str">
            <v>ขาว</v>
          </cell>
          <cell r="J183" t="str">
            <v>ใส</v>
          </cell>
          <cell r="L183">
            <v>102</v>
          </cell>
          <cell r="M183" t="str">
            <v>±</v>
          </cell>
          <cell r="N183">
            <v>5</v>
          </cell>
          <cell r="R183" t="str">
            <v>บิด</v>
          </cell>
          <cell r="T183">
            <v>22</v>
          </cell>
          <cell r="U183">
            <v>40</v>
          </cell>
          <cell r="V183">
            <v>40</v>
          </cell>
          <cell r="X183" t="str">
            <v>รอแจ้ง</v>
          </cell>
          <cell r="Z183" t="str">
            <v>500กระสอบแบน</v>
          </cell>
          <cell r="AA183">
            <v>8000</v>
          </cell>
          <cell r="AB183">
            <v>163.47937368575995</v>
          </cell>
          <cell r="AC183">
            <v>0</v>
          </cell>
          <cell r="AD183">
            <v>163.47937368575995</v>
          </cell>
          <cell r="AG183"/>
          <cell r="AI183"/>
          <cell r="AJ183">
            <v>470</v>
          </cell>
          <cell r="AL183">
            <v>7530</v>
          </cell>
          <cell r="AM183"/>
          <cell r="AN183">
            <v>7906.5</v>
          </cell>
          <cell r="AO183" t="str">
            <v>WSWT2121670SM</v>
          </cell>
          <cell r="AQ183">
            <v>8310.3338999999996</v>
          </cell>
          <cell r="AR183">
            <v>0</v>
          </cell>
          <cell r="AS183">
            <v>8310.3338999999996</v>
          </cell>
          <cell r="AT183">
            <v>0</v>
          </cell>
          <cell r="AU183">
            <v>8310.3338999999996</v>
          </cell>
          <cell r="BZ183" t="str">
            <v>WRWT21670/WRWT21670</v>
          </cell>
          <cell r="CA183">
            <v>597.62381186199991</v>
          </cell>
          <cell r="DL183" t="str">
            <v>P8</v>
          </cell>
          <cell r="DM183">
            <v>4</v>
          </cell>
          <cell r="DN183" t="str">
            <v>รอแจ้ง</v>
          </cell>
          <cell r="DP183" t="e">
            <v>#VALUE!</v>
          </cell>
          <cell r="DQ183" t="e">
            <v>#VALUE!</v>
          </cell>
          <cell r="DR183" t="e">
            <v>#VALUE!</v>
          </cell>
          <cell r="DS183" t="e">
            <v>#VALUE!</v>
          </cell>
          <cell r="DT183" t="e">
            <v>#VALUE!</v>
          </cell>
          <cell r="DU183" t="e">
            <v>#VALUE!</v>
          </cell>
          <cell r="DW183" t="e">
            <v>#VALUE!</v>
          </cell>
          <cell r="DX183"/>
          <cell r="DY183"/>
          <cell r="DZ183"/>
          <cell r="EA183"/>
          <cell r="EB183"/>
          <cell r="EC183" t="str">
            <v>งานเคลือบ+พิมพ์</v>
          </cell>
          <cell r="ED183" t="str">
            <v xml:space="preserve"> /</v>
          </cell>
          <cell r="EG183"/>
          <cell r="EH183"/>
          <cell r="EI183"/>
        </row>
        <row r="184">
          <cell r="B184" t="str">
            <v>MK67-001617</v>
          </cell>
          <cell r="C184">
            <v>45628</v>
          </cell>
          <cell r="E184" t="str">
            <v>บจก.ที.ซี.ยูเนี่ยน อโกรเทค</v>
          </cell>
          <cell r="F184" t="str">
            <v>Zhejiang UN</v>
          </cell>
          <cell r="G184">
            <v>21</v>
          </cell>
          <cell r="H184">
            <v>37</v>
          </cell>
          <cell r="I184" t="str">
            <v>ขาว</v>
          </cell>
          <cell r="J184" t="str">
            <v>ใส</v>
          </cell>
          <cell r="L184">
            <v>100</v>
          </cell>
          <cell r="M184" t="str">
            <v>±</v>
          </cell>
          <cell r="N184">
            <v>5</v>
          </cell>
          <cell r="R184" t="str">
            <v>ไม่</v>
          </cell>
          <cell r="T184" t="str">
            <v>ไม่สวมถุงใน</v>
          </cell>
          <cell r="U184"/>
          <cell r="V184"/>
          <cell r="X184" t="str">
            <v>รอแจ้ง</v>
          </cell>
          <cell r="Z184" t="str">
            <v xml:space="preserve">300กระสอบแบนเต็มใบ </v>
          </cell>
          <cell r="AA184">
            <v>8000</v>
          </cell>
          <cell r="AB184">
            <v>0</v>
          </cell>
          <cell r="AC184">
            <v>0</v>
          </cell>
          <cell r="AD184">
            <v>0</v>
          </cell>
          <cell r="AG184" t="str">
            <v>20/1--5/3 ลูกค้าแจ้งเลื่อน</v>
          </cell>
          <cell r="AI184"/>
          <cell r="AJ184">
            <v>0</v>
          </cell>
          <cell r="AL184">
            <v>8000</v>
          </cell>
          <cell r="AM184">
            <v>0</v>
          </cell>
          <cell r="AN184">
            <v>8400</v>
          </cell>
          <cell r="AO184" t="str">
            <v>WSWT2121670SM</v>
          </cell>
          <cell r="AQ184">
            <v>8605.52</v>
          </cell>
          <cell r="AR184">
            <v>0</v>
          </cell>
          <cell r="AS184">
            <v>8605.52</v>
          </cell>
          <cell r="AT184">
            <v>0</v>
          </cell>
          <cell r="AU184">
            <v>8605.52</v>
          </cell>
          <cell r="BZ184" t="str">
            <v>WRWT21670/WRWT21670</v>
          </cell>
          <cell r="CA184">
            <v>618.85162826666658</v>
          </cell>
          <cell r="DL184" t="str">
            <v>P8</v>
          </cell>
          <cell r="DM184">
            <v>4</v>
          </cell>
          <cell r="DN184" t="str">
            <v>รอแจ้ง</v>
          </cell>
          <cell r="DP184" t="e">
            <v>#VALUE!</v>
          </cell>
          <cell r="DQ184" t="e">
            <v>#VALUE!</v>
          </cell>
          <cell r="DR184" t="e">
            <v>#VALUE!</v>
          </cell>
          <cell r="DS184" t="e">
            <v>#VALUE!</v>
          </cell>
          <cell r="DT184" t="e">
            <v>#VALUE!</v>
          </cell>
          <cell r="DU184" t="e">
            <v>#VALUE!</v>
          </cell>
          <cell r="DW184"/>
          <cell r="DX184"/>
          <cell r="DY184"/>
          <cell r="DZ184"/>
          <cell r="EA184"/>
          <cell r="EB184"/>
          <cell r="EC184" t="str">
            <v>งานเคลือบ+พิมพ์</v>
          </cell>
          <cell r="ED184" t="str">
            <v xml:space="preserve"> /</v>
          </cell>
          <cell r="EG184"/>
          <cell r="EH184"/>
          <cell r="EI184"/>
        </row>
        <row r="185">
          <cell r="B185" t="str">
            <v>MK67-001642</v>
          </cell>
          <cell r="C185">
            <v>45631</v>
          </cell>
          <cell r="E185" t="str">
            <v>บจก.ที.ซี.ยูเนี่ยน อโกรเทค</v>
          </cell>
          <cell r="F185" t="str">
            <v>Zhejiang UN</v>
          </cell>
          <cell r="G185">
            <v>21</v>
          </cell>
          <cell r="H185">
            <v>37</v>
          </cell>
          <cell r="I185" t="str">
            <v>ขาว</v>
          </cell>
          <cell r="J185" t="str">
            <v>ใส</v>
          </cell>
          <cell r="L185">
            <v>100</v>
          </cell>
          <cell r="M185" t="str">
            <v>±</v>
          </cell>
          <cell r="N185">
            <v>5</v>
          </cell>
          <cell r="R185" t="str">
            <v>ไม่</v>
          </cell>
          <cell r="T185" t="str">
            <v>ไม่สวมถุงใน</v>
          </cell>
          <cell r="U185"/>
          <cell r="V185"/>
          <cell r="X185" t="str">
            <v>รอแจ้ง</v>
          </cell>
          <cell r="Z185" t="str">
            <v xml:space="preserve">300กระสอบแบนเต็มใบ </v>
          </cell>
          <cell r="AA185">
            <v>16000</v>
          </cell>
          <cell r="AB185">
            <v>0</v>
          </cell>
          <cell r="AC185">
            <v>0</v>
          </cell>
          <cell r="AD185">
            <v>0</v>
          </cell>
          <cell r="AG185" t="str">
            <v>3/2---19/3 ลูกค้าแจ้งเลื่อน</v>
          </cell>
          <cell r="AI185"/>
          <cell r="AJ185">
            <v>0</v>
          </cell>
          <cell r="AL185">
            <v>16000</v>
          </cell>
          <cell r="AM185"/>
          <cell r="AN185">
            <v>16800</v>
          </cell>
          <cell r="AO185" t="str">
            <v>WSWT2121670SM</v>
          </cell>
          <cell r="AQ185">
            <v>17211.04</v>
          </cell>
          <cell r="AR185">
            <v>0</v>
          </cell>
          <cell r="AS185">
            <v>17211.04</v>
          </cell>
          <cell r="AT185">
            <v>0</v>
          </cell>
          <cell r="AU185">
            <v>17211.04</v>
          </cell>
          <cell r="BZ185" t="str">
            <v>WRWT21670/WRWT21670</v>
          </cell>
          <cell r="CA185">
            <v>1237.7032565333332</v>
          </cell>
          <cell r="DL185" t="str">
            <v>P8</v>
          </cell>
          <cell r="DM185">
            <v>4</v>
          </cell>
          <cell r="DN185" t="str">
            <v>รอแจ้ง</v>
          </cell>
          <cell r="DP185" t="e">
            <v>#VALUE!</v>
          </cell>
          <cell r="DQ185" t="e">
            <v>#VALUE!</v>
          </cell>
          <cell r="DR185" t="e">
            <v>#VALUE!</v>
          </cell>
          <cell r="DS185" t="e">
            <v>#VALUE!</v>
          </cell>
          <cell r="DT185" t="e">
            <v>#VALUE!</v>
          </cell>
          <cell r="DU185" t="e">
            <v>#VALUE!</v>
          </cell>
          <cell r="DW185"/>
          <cell r="DX185"/>
          <cell r="DY185"/>
          <cell r="DZ185"/>
          <cell r="EA185"/>
          <cell r="EB185"/>
          <cell r="EC185" t="str">
            <v>งานเคลือบ+พิมพ์</v>
          </cell>
          <cell r="ED185" t="str">
            <v xml:space="preserve"> /</v>
          </cell>
          <cell r="EG185"/>
          <cell r="EH185"/>
          <cell r="EI185"/>
        </row>
        <row r="186">
          <cell r="B186" t="str">
            <v>MK67-001643</v>
          </cell>
          <cell r="C186">
            <v>45631</v>
          </cell>
          <cell r="E186" t="str">
            <v>บจก.ที.ซี.ยูเนี่ยน อโกรเทค</v>
          </cell>
          <cell r="F186" t="str">
            <v>Zhejiang UN</v>
          </cell>
          <cell r="G186">
            <v>21</v>
          </cell>
          <cell r="H186">
            <v>37</v>
          </cell>
          <cell r="I186" t="str">
            <v>ขาว</v>
          </cell>
          <cell r="J186" t="str">
            <v>ใส</v>
          </cell>
          <cell r="L186">
            <v>100</v>
          </cell>
          <cell r="M186" t="str">
            <v>±</v>
          </cell>
          <cell r="N186">
            <v>5</v>
          </cell>
          <cell r="R186" t="str">
            <v>ไม่</v>
          </cell>
          <cell r="T186" t="str">
            <v>ไม่สวมถุงใน</v>
          </cell>
          <cell r="U186"/>
          <cell r="V186"/>
          <cell r="X186" t="str">
            <v>รอแจ้ง</v>
          </cell>
          <cell r="Z186" t="str">
            <v xml:space="preserve">300กระสอบแบนเต็มใบ </v>
          </cell>
          <cell r="AA186">
            <v>16000</v>
          </cell>
          <cell r="AB186">
            <v>0</v>
          </cell>
          <cell r="AC186">
            <v>0</v>
          </cell>
          <cell r="AD186">
            <v>0</v>
          </cell>
          <cell r="AG186" t="str">
            <v>17/2---28/3 ลูกค้าแจ้งเลื่อน</v>
          </cell>
          <cell r="AI186"/>
          <cell r="AJ186">
            <v>0</v>
          </cell>
          <cell r="AL186">
            <v>16000</v>
          </cell>
          <cell r="AM186"/>
          <cell r="AN186">
            <v>16800</v>
          </cell>
          <cell r="AO186" t="str">
            <v>WSWT2121670SM</v>
          </cell>
          <cell r="AQ186">
            <v>17211.04</v>
          </cell>
          <cell r="AR186">
            <v>0</v>
          </cell>
          <cell r="AS186">
            <v>17211.04</v>
          </cell>
          <cell r="AT186">
            <v>0</v>
          </cell>
          <cell r="AU186">
            <v>17211.04</v>
          </cell>
          <cell r="BZ186" t="str">
            <v>WRWT21670/WRWT21670</v>
          </cell>
          <cell r="CA186">
            <v>1237.7032565333332</v>
          </cell>
          <cell r="DL186" t="str">
            <v>P8</v>
          </cell>
          <cell r="DM186">
            <v>4</v>
          </cell>
          <cell r="DN186" t="str">
            <v>รอแจ้ง</v>
          </cell>
          <cell r="DP186" t="e">
            <v>#VALUE!</v>
          </cell>
          <cell r="DQ186" t="e">
            <v>#VALUE!</v>
          </cell>
          <cell r="DR186" t="e">
            <v>#VALUE!</v>
          </cell>
          <cell r="DS186" t="e">
            <v>#VALUE!</v>
          </cell>
          <cell r="DT186" t="e">
            <v>#VALUE!</v>
          </cell>
          <cell r="DU186" t="e">
            <v>#VALUE!</v>
          </cell>
          <cell r="DW186"/>
          <cell r="DX186"/>
          <cell r="DY186"/>
          <cell r="DZ186"/>
          <cell r="EA186"/>
          <cell r="EB186"/>
          <cell r="EC186" t="str">
            <v>งานเคลือบ+พิมพ์</v>
          </cell>
          <cell r="ED186" t="str">
            <v xml:space="preserve"> /</v>
          </cell>
          <cell r="EG186"/>
          <cell r="EH186"/>
          <cell r="EI186"/>
        </row>
        <row r="187">
          <cell r="B187" t="str">
            <v>MK66-000701</v>
          </cell>
          <cell r="C187">
            <v>45066</v>
          </cell>
          <cell r="E187" t="str">
            <v>บจก.เอสพีเอ็ม อาหารสัตว์</v>
          </cell>
          <cell r="F187" t="str">
            <v>มาซูฟีด ซี041</v>
          </cell>
          <cell r="G187">
            <v>21</v>
          </cell>
          <cell r="H187">
            <v>38</v>
          </cell>
          <cell r="I187" t="str">
            <v>ขาว</v>
          </cell>
          <cell r="J187" t="str">
            <v>ด้าน</v>
          </cell>
          <cell r="L187">
            <v>102</v>
          </cell>
          <cell r="M187" t="str">
            <v>±</v>
          </cell>
          <cell r="N187">
            <v>5</v>
          </cell>
          <cell r="R187" t="str">
            <v>บิด</v>
          </cell>
          <cell r="T187">
            <v>22</v>
          </cell>
          <cell r="U187">
            <v>40</v>
          </cell>
          <cell r="V187">
            <v>40</v>
          </cell>
          <cell r="X187" t="str">
            <v>รอแจ้ง</v>
          </cell>
          <cell r="Z187" t="str">
            <v>500กระสอบแบน</v>
          </cell>
          <cell r="AA187">
            <v>5000</v>
          </cell>
          <cell r="AB187">
            <v>108.55204095999999</v>
          </cell>
          <cell r="AC187">
            <v>0</v>
          </cell>
          <cell r="AD187">
            <v>108.55204095999999</v>
          </cell>
          <cell r="AG187"/>
          <cell r="AI187"/>
          <cell r="AJ187">
            <v>0</v>
          </cell>
          <cell r="AL187">
            <v>5000</v>
          </cell>
          <cell r="AM187"/>
          <cell r="AN187">
            <v>5250</v>
          </cell>
          <cell r="AO187" t="str">
            <v>WSWT2121670SM</v>
          </cell>
          <cell r="AQ187">
            <v>5518.15</v>
          </cell>
          <cell r="AR187">
            <v>0</v>
          </cell>
          <cell r="AS187">
            <v>5518.15</v>
          </cell>
          <cell r="AT187">
            <v>0</v>
          </cell>
          <cell r="AU187">
            <v>5518.15</v>
          </cell>
          <cell r="BZ187" t="str">
            <v>WRWT21670/WRWT21670</v>
          </cell>
          <cell r="CA187">
            <v>396.82856033333326</v>
          </cell>
          <cell r="DL187" t="str">
            <v>P8</v>
          </cell>
          <cell r="DM187">
            <v>4</v>
          </cell>
          <cell r="DN187" t="str">
            <v>รอแจ้ง</v>
          </cell>
          <cell r="DP187" t="e">
            <v>#VALUE!</v>
          </cell>
          <cell r="DQ187" t="e">
            <v>#VALUE!</v>
          </cell>
          <cell r="DR187" t="e">
            <v>#VALUE!</v>
          </cell>
          <cell r="DS187" t="e">
            <v>#VALUE!</v>
          </cell>
          <cell r="DT187" t="e">
            <v>#VALUE!</v>
          </cell>
          <cell r="DU187" t="e">
            <v>#VALUE!</v>
          </cell>
          <cell r="DW187" t="e">
            <v>#VALUE!</v>
          </cell>
          <cell r="DX187"/>
          <cell r="DY187"/>
          <cell r="DZ187"/>
          <cell r="EA187"/>
          <cell r="EB187"/>
          <cell r="EC187" t="str">
            <v>งานเคลือบ+พิมพ์</v>
          </cell>
          <cell r="ED187" t="str">
            <v xml:space="preserve"> /</v>
          </cell>
          <cell r="EG187"/>
          <cell r="EH187"/>
          <cell r="EI187"/>
        </row>
        <row r="188">
          <cell r="B188">
            <v>0</v>
          </cell>
          <cell r="C188"/>
          <cell r="E188"/>
          <cell r="F188"/>
          <cell r="G188">
            <v>21</v>
          </cell>
          <cell r="H188">
            <v>37</v>
          </cell>
          <cell r="I188"/>
          <cell r="J188"/>
          <cell r="L188">
            <v>74</v>
          </cell>
          <cell r="M188" t="str">
            <v>±</v>
          </cell>
          <cell r="N188">
            <v>5</v>
          </cell>
          <cell r="R188"/>
          <cell r="T188"/>
          <cell r="U188"/>
          <cell r="V188"/>
          <cell r="X188"/>
          <cell r="Z188"/>
          <cell r="AA188"/>
          <cell r="AB188"/>
          <cell r="AC188" t="str">
            <v>ว</v>
          </cell>
          <cell r="AD188"/>
          <cell r="AG188"/>
          <cell r="AI188" t="str">
            <v>ระบุในSD</v>
          </cell>
          <cell r="AJ188"/>
          <cell r="AL188">
            <v>0</v>
          </cell>
          <cell r="AM188"/>
          <cell r="AN188">
            <v>0</v>
          </cell>
          <cell r="AO188" t="str">
            <v>WSWT2121670SM</v>
          </cell>
          <cell r="AQ188">
            <v>241249.76705500003</v>
          </cell>
          <cell r="AR188">
            <v>177771.90315500001</v>
          </cell>
          <cell r="AS188">
            <v>63477.863900000004</v>
          </cell>
          <cell r="AT188">
            <v>177771.90315500001</v>
          </cell>
          <cell r="AU188">
            <v>63477.863900000004</v>
          </cell>
          <cell r="BZ188" t="str">
            <v>WRWT210670/WRWT21670</v>
          </cell>
          <cell r="CA188">
            <v>0</v>
          </cell>
          <cell r="DL188"/>
          <cell r="DM188" t="str">
            <v>Lead time</v>
          </cell>
          <cell r="DN188"/>
          <cell r="DP188"/>
          <cell r="DQ188"/>
          <cell r="DR188"/>
          <cell r="DS188"/>
          <cell r="DT188"/>
          <cell r="DU188"/>
          <cell r="DW188"/>
          <cell r="DX188"/>
          <cell r="DY188"/>
          <cell r="DZ188"/>
          <cell r="EA188"/>
          <cell r="EB188"/>
          <cell r="EC188"/>
          <cell r="ED188"/>
          <cell r="EG188"/>
          <cell r="EH188">
            <v>0</v>
          </cell>
          <cell r="EI188">
            <v>0</v>
          </cell>
        </row>
        <row r="189">
          <cell r="B189">
            <v>0</v>
          </cell>
          <cell r="C189"/>
          <cell r="E189"/>
          <cell r="F189"/>
          <cell r="G189">
            <v>21.6</v>
          </cell>
          <cell r="H189">
            <v>34</v>
          </cell>
          <cell r="I189"/>
          <cell r="J189"/>
          <cell r="L189">
            <v>97</v>
          </cell>
          <cell r="M189" t="str">
            <v>±</v>
          </cell>
          <cell r="N189">
            <v>5</v>
          </cell>
          <cell r="R189"/>
          <cell r="T189"/>
          <cell r="U189"/>
          <cell r="V189"/>
          <cell r="X189"/>
          <cell r="Z189"/>
          <cell r="AA189"/>
          <cell r="AB189">
            <v>0</v>
          </cell>
          <cell r="AC189">
            <v>0</v>
          </cell>
          <cell r="AD189"/>
          <cell r="AG189"/>
          <cell r="AI189" t="str">
            <v>ระบุในSD</v>
          </cell>
          <cell r="AJ189"/>
          <cell r="AL189">
            <v>0</v>
          </cell>
          <cell r="AM189"/>
          <cell r="AN189">
            <v>0</v>
          </cell>
          <cell r="AO189" t="str">
            <v>WSWT2221940</v>
          </cell>
          <cell r="AQ189" t="e">
            <v>#REF!</v>
          </cell>
          <cell r="AR189" t="e">
            <v>#REF!</v>
          </cell>
          <cell r="AS189" t="e">
            <v>#REF!</v>
          </cell>
          <cell r="AT189" t="e">
            <v>#REF!</v>
          </cell>
          <cell r="AU189" t="e">
            <v>#REF!</v>
          </cell>
          <cell r="BZ189" t="str">
            <v>WRWT21940/WRWT21940</v>
          </cell>
          <cell r="CA189">
            <v>0</v>
          </cell>
          <cell r="DL189"/>
          <cell r="DM189" t="str">
            <v>Lead time</v>
          </cell>
          <cell r="DN189"/>
          <cell r="DP189"/>
          <cell r="DQ189"/>
          <cell r="DR189"/>
          <cell r="DS189"/>
          <cell r="DT189"/>
          <cell r="DU189"/>
          <cell r="DW189"/>
          <cell r="DX189"/>
          <cell r="DY189"/>
          <cell r="DZ189"/>
          <cell r="EA189"/>
          <cell r="EB189"/>
          <cell r="EC189"/>
          <cell r="ED189"/>
          <cell r="EG189"/>
          <cell r="EH189"/>
          <cell r="EI189">
            <v>0</v>
          </cell>
        </row>
        <row r="190">
          <cell r="B190" t="str">
            <v>MK68-000917</v>
          </cell>
          <cell r="C190">
            <v>45860</v>
          </cell>
          <cell r="E190" t="str">
            <v>บจก.ซิเบลโก้(บางเลน)</v>
          </cell>
          <cell r="F190" t="str">
            <v>FELDSPAR N15</v>
          </cell>
          <cell r="G190">
            <v>23</v>
          </cell>
          <cell r="H190">
            <v>38</v>
          </cell>
          <cell r="I190" t="str">
            <v>ขาว</v>
          </cell>
          <cell r="J190" t="str">
            <v>ใส</v>
          </cell>
          <cell r="L190">
            <v>100</v>
          </cell>
          <cell r="M190" t="str">
            <v>±</v>
          </cell>
          <cell r="N190">
            <v>5</v>
          </cell>
          <cell r="R190" t="str">
            <v>ไม่</v>
          </cell>
          <cell r="T190" t="str">
            <v>ไม่สวมถุงใน</v>
          </cell>
          <cell r="U190"/>
          <cell r="V190"/>
          <cell r="X190">
            <v>45883</v>
          </cell>
          <cell r="Z190" t="str">
            <v>500กระสอบแบน</v>
          </cell>
          <cell r="AA190">
            <v>5000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5000</v>
          </cell>
          <cell r="AM190"/>
          <cell r="AN190">
            <v>5250</v>
          </cell>
          <cell r="AO190" t="str">
            <v>WSWT2325650</v>
          </cell>
          <cell r="AQ190">
            <v>5518.15</v>
          </cell>
          <cell r="AR190">
            <v>5518.15</v>
          </cell>
          <cell r="AS190">
            <v>0</v>
          </cell>
          <cell r="AT190">
            <v>1715</v>
          </cell>
          <cell r="AU190">
            <v>3803.1499999999996</v>
          </cell>
          <cell r="BZ190" t="str">
            <v>WRWT25650/WRWT25650</v>
          </cell>
          <cell r="CA190">
            <v>0</v>
          </cell>
          <cell r="DL190" t="str">
            <v>P8</v>
          </cell>
          <cell r="DM190">
            <v>4</v>
          </cell>
          <cell r="DN190">
            <v>45883</v>
          </cell>
          <cell r="DP190">
            <v>45878</v>
          </cell>
          <cell r="DQ190">
            <v>45879</v>
          </cell>
          <cell r="DR190">
            <v>45873</v>
          </cell>
          <cell r="DS190">
            <v>45880</v>
          </cell>
          <cell r="DT190">
            <v>45881</v>
          </cell>
          <cell r="DU190">
            <v>45881</v>
          </cell>
          <cell r="DW190"/>
          <cell r="DX190"/>
          <cell r="DY190"/>
          <cell r="DZ190"/>
          <cell r="EA190"/>
          <cell r="EB190"/>
          <cell r="EC190" t="str">
            <v>งานเคลือบ+พิมพ์</v>
          </cell>
          <cell r="ED190" t="str">
            <v xml:space="preserve"> /</v>
          </cell>
          <cell r="EG190"/>
          <cell r="EH190"/>
          <cell r="EI190"/>
        </row>
        <row r="191">
          <cell r="B191" t="str">
            <v>MK68-000971</v>
          </cell>
          <cell r="C191">
            <v>45875</v>
          </cell>
          <cell r="E191" t="str">
            <v>บจก.ซิเบลโก้(บางเลน)</v>
          </cell>
          <cell r="F191" t="str">
            <v>FELDSPAR K200BL</v>
          </cell>
          <cell r="G191">
            <v>23</v>
          </cell>
          <cell r="H191">
            <v>38</v>
          </cell>
          <cell r="I191" t="str">
            <v>ขาว</v>
          </cell>
          <cell r="J191" t="str">
            <v>ใส</v>
          </cell>
          <cell r="L191">
            <v>100</v>
          </cell>
          <cell r="M191" t="str">
            <v>±</v>
          </cell>
          <cell r="N191">
            <v>5</v>
          </cell>
          <cell r="R191" t="str">
            <v>ไม่</v>
          </cell>
          <cell r="T191" t="str">
            <v>ไม่สวมถุงใน</v>
          </cell>
          <cell r="U191"/>
          <cell r="V191"/>
          <cell r="X191">
            <v>45887</v>
          </cell>
          <cell r="Z191" t="str">
            <v>500กระสอบแบน</v>
          </cell>
          <cell r="AA191">
            <v>5000</v>
          </cell>
          <cell r="AB191">
            <v>0</v>
          </cell>
          <cell r="AC191">
            <v>0</v>
          </cell>
          <cell r="AD191">
            <v>0</v>
          </cell>
          <cell r="AG191"/>
          <cell r="AI191"/>
          <cell r="AJ191">
            <v>0</v>
          </cell>
          <cell r="AL191">
            <v>5000</v>
          </cell>
          <cell r="AM191"/>
          <cell r="AN191">
            <v>5250</v>
          </cell>
          <cell r="AO191" t="str">
            <v>WSWT2325650</v>
          </cell>
          <cell r="AQ191">
            <v>5518.15</v>
          </cell>
          <cell r="AR191">
            <v>5518.15</v>
          </cell>
          <cell r="AS191">
            <v>0</v>
          </cell>
          <cell r="AT191">
            <v>0</v>
          </cell>
          <cell r="AU191">
            <v>5518.15</v>
          </cell>
          <cell r="BZ191" t="str">
            <v>WRWT25650/WRWT25650</v>
          </cell>
          <cell r="CA191">
            <v>0</v>
          </cell>
          <cell r="DL191" t="str">
            <v>P8</v>
          </cell>
          <cell r="DM191">
            <v>4</v>
          </cell>
          <cell r="DN191">
            <v>45887</v>
          </cell>
          <cell r="DP191">
            <v>45882</v>
          </cell>
          <cell r="DQ191">
            <v>45883</v>
          </cell>
          <cell r="DR191">
            <v>45877</v>
          </cell>
          <cell r="DS191">
            <v>45884</v>
          </cell>
          <cell r="DT191">
            <v>45885</v>
          </cell>
          <cell r="DU191">
            <v>45885</v>
          </cell>
          <cell r="DW191"/>
          <cell r="DX191"/>
          <cell r="DY191"/>
          <cell r="DZ191"/>
          <cell r="EA191"/>
          <cell r="EB191"/>
          <cell r="EC191" t="str">
            <v>งานเคลือบ+พิมพ์</v>
          </cell>
          <cell r="ED191" t="str">
            <v>รอART</v>
          </cell>
          <cell r="EG191"/>
          <cell r="EH191"/>
          <cell r="EI191"/>
        </row>
        <row r="192">
          <cell r="B192" t="str">
            <v>MK68-000971</v>
          </cell>
          <cell r="C192">
            <v>45875</v>
          </cell>
          <cell r="E192" t="str">
            <v>บจก.ซิเบลโก้(บางเลน)</v>
          </cell>
          <cell r="F192" t="str">
            <v>FELDSPAR SP SPAR A</v>
          </cell>
          <cell r="G192">
            <v>23</v>
          </cell>
          <cell r="H192">
            <v>38</v>
          </cell>
          <cell r="I192" t="str">
            <v>ขาว</v>
          </cell>
          <cell r="J192" t="str">
            <v>ใส</v>
          </cell>
          <cell r="L192">
            <v>100</v>
          </cell>
          <cell r="M192" t="str">
            <v>±</v>
          </cell>
          <cell r="N192">
            <v>5</v>
          </cell>
          <cell r="R192" t="str">
            <v>ไม่</v>
          </cell>
          <cell r="T192" t="str">
            <v>ไม่สวมถุงใน</v>
          </cell>
          <cell r="U192"/>
          <cell r="V192"/>
          <cell r="X192">
            <v>45887</v>
          </cell>
          <cell r="Z192" t="str">
            <v>500กระสอบแบน</v>
          </cell>
          <cell r="AA192">
            <v>5000</v>
          </cell>
          <cell r="AB192">
            <v>0</v>
          </cell>
          <cell r="AC192">
            <v>0</v>
          </cell>
          <cell r="AD192">
            <v>0</v>
          </cell>
          <cell r="AG192"/>
          <cell r="AI192"/>
          <cell r="AJ192">
            <v>0</v>
          </cell>
          <cell r="AL192">
            <v>5000</v>
          </cell>
          <cell r="AM192"/>
          <cell r="AN192">
            <v>5250</v>
          </cell>
          <cell r="AO192" t="str">
            <v>WSWT2325650</v>
          </cell>
          <cell r="AQ192">
            <v>5518.15</v>
          </cell>
          <cell r="AR192">
            <v>5518.15</v>
          </cell>
          <cell r="AS192">
            <v>0</v>
          </cell>
          <cell r="AT192">
            <v>0</v>
          </cell>
          <cell r="AU192">
            <v>5518.15</v>
          </cell>
          <cell r="BZ192" t="str">
            <v>WRWT25650/WRWT25650</v>
          </cell>
          <cell r="CA192">
            <v>0</v>
          </cell>
          <cell r="DL192" t="str">
            <v>P8</v>
          </cell>
          <cell r="DM192">
            <v>4</v>
          </cell>
          <cell r="DN192">
            <v>45887</v>
          </cell>
          <cell r="DP192">
            <v>45882</v>
          </cell>
          <cell r="DQ192">
            <v>45883</v>
          </cell>
          <cell r="DR192">
            <v>45877</v>
          </cell>
          <cell r="DS192">
            <v>45884</v>
          </cell>
          <cell r="DT192">
            <v>45885</v>
          </cell>
          <cell r="DU192">
            <v>45885</v>
          </cell>
          <cell r="DW192"/>
          <cell r="DX192"/>
          <cell r="DY192"/>
          <cell r="DZ192"/>
          <cell r="EA192"/>
          <cell r="EB192"/>
          <cell r="EC192" t="str">
            <v>งานเคลือบ+พิมพ์</v>
          </cell>
          <cell r="ED192" t="str">
            <v>รอART</v>
          </cell>
          <cell r="EG192"/>
          <cell r="EH192"/>
          <cell r="EI192"/>
        </row>
        <row r="193">
          <cell r="B193" t="str">
            <v>MK68-000972</v>
          </cell>
          <cell r="C193">
            <v>45875</v>
          </cell>
          <cell r="E193" t="str">
            <v>บจก.ซิเบลโก้(บางเลน)</v>
          </cell>
          <cell r="F193" t="str">
            <v>SILICA</v>
          </cell>
          <cell r="G193">
            <v>23</v>
          </cell>
          <cell r="H193">
            <v>38</v>
          </cell>
          <cell r="I193" t="str">
            <v>ขาว</v>
          </cell>
          <cell r="J193" t="str">
            <v>ใส</v>
          </cell>
          <cell r="L193">
            <v>100</v>
          </cell>
          <cell r="M193" t="str">
            <v>±</v>
          </cell>
          <cell r="N193">
            <v>5</v>
          </cell>
          <cell r="R193" t="str">
            <v>ไม่</v>
          </cell>
          <cell r="T193" t="str">
            <v>ไม่สวมถุงใน</v>
          </cell>
          <cell r="U193"/>
          <cell r="V193"/>
          <cell r="X193">
            <v>45901</v>
          </cell>
          <cell r="Z193" t="str">
            <v>500กระสอบแบน</v>
          </cell>
          <cell r="AA193">
            <v>5000</v>
          </cell>
          <cell r="AB193">
            <v>0</v>
          </cell>
          <cell r="AC193">
            <v>0</v>
          </cell>
          <cell r="AD193">
            <v>0</v>
          </cell>
          <cell r="AG193"/>
          <cell r="AI193"/>
          <cell r="AJ193">
            <v>0</v>
          </cell>
          <cell r="AL193">
            <v>5000</v>
          </cell>
          <cell r="AM193"/>
          <cell r="AN193">
            <v>5250</v>
          </cell>
          <cell r="AO193" t="str">
            <v>WSWT2325650</v>
          </cell>
          <cell r="AQ193">
            <v>5518.15</v>
          </cell>
          <cell r="AR193">
            <v>5000</v>
          </cell>
          <cell r="AS193">
            <v>518.14999999999964</v>
          </cell>
          <cell r="AT193">
            <v>0</v>
          </cell>
          <cell r="AU193">
            <v>5518.15</v>
          </cell>
          <cell r="BZ193" t="str">
            <v>WRWT25650/WRWT25650</v>
          </cell>
          <cell r="CA193">
            <v>38.731712499999972</v>
          </cell>
          <cell r="DL193" t="str">
            <v>P8</v>
          </cell>
          <cell r="DM193">
            <v>4</v>
          </cell>
          <cell r="DN193">
            <v>45901</v>
          </cell>
          <cell r="DP193">
            <v>45896</v>
          </cell>
          <cell r="DQ193">
            <v>45897</v>
          </cell>
          <cell r="DR193">
            <v>45891</v>
          </cell>
          <cell r="DS193">
            <v>45898</v>
          </cell>
          <cell r="DT193">
            <v>45899</v>
          </cell>
          <cell r="DU193">
            <v>45899</v>
          </cell>
          <cell r="DW193"/>
          <cell r="DX193"/>
          <cell r="DY193"/>
          <cell r="DZ193"/>
          <cell r="EA193"/>
          <cell r="EB193"/>
          <cell r="EC193" t="str">
            <v>งานเคลือบ+พิมพ์</v>
          </cell>
          <cell r="ED193" t="str">
            <v>รอART</v>
          </cell>
          <cell r="EG193"/>
          <cell r="EH193"/>
          <cell r="EI193"/>
        </row>
        <row r="194">
          <cell r="B194" t="str">
            <v>MK68-000972</v>
          </cell>
          <cell r="C194">
            <v>45875</v>
          </cell>
          <cell r="E194" t="str">
            <v>บจก.ซิเบลโก้(บางเลน)</v>
          </cell>
          <cell r="F194" t="str">
            <v>FELDSPAR N325-GBL</v>
          </cell>
          <cell r="G194">
            <v>23</v>
          </cell>
          <cell r="H194">
            <v>38</v>
          </cell>
          <cell r="I194" t="str">
            <v>ขาว</v>
          </cell>
          <cell r="J194" t="str">
            <v>ใส</v>
          </cell>
          <cell r="L194">
            <v>100</v>
          </cell>
          <cell r="M194" t="str">
            <v>±</v>
          </cell>
          <cell r="N194">
            <v>5</v>
          </cell>
          <cell r="R194" t="str">
            <v>ไม่</v>
          </cell>
          <cell r="T194" t="str">
            <v>ไม่สวมถุงใน</v>
          </cell>
          <cell r="U194"/>
          <cell r="V194"/>
          <cell r="X194">
            <v>45931</v>
          </cell>
          <cell r="Z194" t="str">
            <v>500กระสอบแบน</v>
          </cell>
          <cell r="AA194">
            <v>5000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0</v>
          </cell>
          <cell r="AL194">
            <v>5000</v>
          </cell>
          <cell r="AM194"/>
          <cell r="AN194">
            <v>5250</v>
          </cell>
          <cell r="AO194" t="str">
            <v>WSWT2325650</v>
          </cell>
          <cell r="AQ194">
            <v>5518.15</v>
          </cell>
          <cell r="AR194">
            <v>0</v>
          </cell>
          <cell r="AS194">
            <v>5518.15</v>
          </cell>
          <cell r="AT194">
            <v>0</v>
          </cell>
          <cell r="AU194">
            <v>5518.15</v>
          </cell>
          <cell r="BZ194" t="str">
            <v>WRWT25650/WRWT25650</v>
          </cell>
          <cell r="CA194">
            <v>412.4817124999999</v>
          </cell>
          <cell r="DL194" t="str">
            <v>P8</v>
          </cell>
          <cell r="DM194">
            <v>4</v>
          </cell>
          <cell r="DN194">
            <v>45931</v>
          </cell>
          <cell r="DP194">
            <v>45926</v>
          </cell>
          <cell r="DQ194">
            <v>45927</v>
          </cell>
          <cell r="DR194">
            <v>45921</v>
          </cell>
          <cell r="DS194">
            <v>45928</v>
          </cell>
          <cell r="DT194">
            <v>45929</v>
          </cell>
          <cell r="DU194">
            <v>45929</v>
          </cell>
          <cell r="DW194"/>
          <cell r="DX194"/>
          <cell r="DY194"/>
          <cell r="DZ194"/>
          <cell r="EA194"/>
          <cell r="EB194"/>
          <cell r="EC194" t="str">
            <v>งานเคลือบ+พิมพ์</v>
          </cell>
          <cell r="ED194" t="str">
            <v>รอART</v>
          </cell>
          <cell r="EG194"/>
          <cell r="EH194"/>
          <cell r="EI194"/>
        </row>
        <row r="195">
          <cell r="B195" t="str">
            <v>ประมาณการ</v>
          </cell>
          <cell r="C195" t="str">
            <v>ประมาณการ</v>
          </cell>
          <cell r="E195" t="str">
            <v>พันธุ์ข้าว</v>
          </cell>
          <cell r="F195" t="str">
            <v>พันธุ์ข้าว</v>
          </cell>
          <cell r="G195">
            <v>23</v>
          </cell>
          <cell r="H195">
            <v>34</v>
          </cell>
          <cell r="I195" t="str">
            <v>ขาว</v>
          </cell>
          <cell r="J195"/>
          <cell r="L195">
            <v>68</v>
          </cell>
          <cell r="M195" t="str">
            <v>±</v>
          </cell>
          <cell r="N195">
            <v>5</v>
          </cell>
          <cell r="R195" t="str">
            <v>บิด</v>
          </cell>
          <cell r="T195" t="str">
            <v>ไม่สวมถุงใน</v>
          </cell>
          <cell r="U195"/>
          <cell r="V195"/>
          <cell r="X195">
            <v>45899</v>
          </cell>
          <cell r="Z195" t="str">
            <v>500กระสอบ</v>
          </cell>
          <cell r="AA195">
            <v>30000</v>
          </cell>
          <cell r="AB195">
            <v>0</v>
          </cell>
          <cell r="AC195">
            <v>0</v>
          </cell>
          <cell r="AD195">
            <v>0</v>
          </cell>
          <cell r="AG195"/>
          <cell r="AI195"/>
          <cell r="AJ195">
            <v>0</v>
          </cell>
          <cell r="AL195">
            <v>30000</v>
          </cell>
          <cell r="AM195"/>
          <cell r="AN195">
            <v>31500</v>
          </cell>
          <cell r="AO195" t="str">
            <v>WSWT2325650</v>
          </cell>
          <cell r="AQ195">
            <v>29756.100000000002</v>
          </cell>
          <cell r="AR195">
            <v>26403</v>
          </cell>
          <cell r="AS195">
            <v>3353.1000000000022</v>
          </cell>
          <cell r="AT195">
            <v>0</v>
          </cell>
          <cell r="AU195">
            <v>0</v>
          </cell>
          <cell r="BZ195" t="str">
            <v>WRWT25650/WRWT25650</v>
          </cell>
          <cell r="CA195">
            <v>250.64422500000012</v>
          </cell>
          <cell r="DL195" t="str">
            <v>P7</v>
          </cell>
          <cell r="DM195">
            <v>2</v>
          </cell>
          <cell r="DN195">
            <v>45899</v>
          </cell>
          <cell r="DP195">
            <v>45894</v>
          </cell>
          <cell r="DQ195"/>
          <cell r="DR195">
            <v>45890</v>
          </cell>
          <cell r="DS195">
            <v>45897</v>
          </cell>
          <cell r="DT195">
            <v>45898</v>
          </cell>
          <cell r="DU195">
            <v>45898</v>
          </cell>
          <cell r="DW195"/>
          <cell r="DX195"/>
          <cell r="DY195"/>
          <cell r="DZ195"/>
          <cell r="EA195"/>
          <cell r="EB195"/>
          <cell r="EC195" t="str">
            <v>งานพิมพ์</v>
          </cell>
          <cell r="ED195"/>
          <cell r="EG195"/>
          <cell r="EH195"/>
          <cell r="EI195"/>
        </row>
        <row r="196">
          <cell r="B196" t="str">
            <v>ประมาณการ</v>
          </cell>
          <cell r="C196" t="str">
            <v>ประมาณการ</v>
          </cell>
          <cell r="E196" t="str">
            <v>บจก.ซิเบลโก้(สบปราบ)</v>
          </cell>
          <cell r="F196" t="str">
            <v>รอแบบ</v>
          </cell>
          <cell r="G196">
            <v>23</v>
          </cell>
          <cell r="H196">
            <v>34</v>
          </cell>
          <cell r="I196" t="str">
            <v>ขาว</v>
          </cell>
          <cell r="J196"/>
          <cell r="L196">
            <v>68</v>
          </cell>
          <cell r="M196" t="str">
            <v>±</v>
          </cell>
          <cell r="N196">
            <v>5</v>
          </cell>
          <cell r="R196" t="str">
            <v>ไม่</v>
          </cell>
          <cell r="T196">
            <v>24</v>
          </cell>
          <cell r="U196">
            <v>37</v>
          </cell>
          <cell r="V196">
            <v>50</v>
          </cell>
          <cell r="X196">
            <v>45895</v>
          </cell>
          <cell r="Z196" t="str">
            <v>มัด100</v>
          </cell>
          <cell r="AA196">
            <v>30000</v>
          </cell>
          <cell r="AB196">
            <v>821.54158271999995</v>
          </cell>
          <cell r="AC196">
            <v>0</v>
          </cell>
          <cell r="AD196">
            <v>821.54158271999995</v>
          </cell>
          <cell r="AG196"/>
          <cell r="AI196"/>
          <cell r="AJ196">
            <v>0</v>
          </cell>
          <cell r="AL196">
            <v>30000</v>
          </cell>
          <cell r="AM196"/>
          <cell r="AN196">
            <v>31500</v>
          </cell>
          <cell r="AO196" t="str">
            <v>WSWT2325650</v>
          </cell>
          <cell r="AQ196">
            <v>29756.100000000002</v>
          </cell>
          <cell r="AR196">
            <v>0</v>
          </cell>
          <cell r="AS196">
            <v>29756.100000000002</v>
          </cell>
          <cell r="AT196">
            <v>0</v>
          </cell>
          <cell r="AU196">
            <v>0</v>
          </cell>
          <cell r="BZ196" t="str">
            <v>WRWT25650/WRWT25650</v>
          </cell>
          <cell r="CA196">
            <v>2224.2684750000003</v>
          </cell>
          <cell r="DL196" t="str">
            <v>P9</v>
          </cell>
          <cell r="DM196">
            <v>3</v>
          </cell>
          <cell r="DN196">
            <v>45895</v>
          </cell>
          <cell r="DP196">
            <v>45890</v>
          </cell>
          <cell r="DQ196"/>
          <cell r="DR196">
            <v>45885</v>
          </cell>
          <cell r="DS196">
            <v>45892</v>
          </cell>
          <cell r="DT196">
            <v>45893</v>
          </cell>
          <cell r="DU196">
            <v>45893</v>
          </cell>
          <cell r="DW196">
            <v>45894</v>
          </cell>
          <cell r="DX196"/>
          <cell r="DY196"/>
          <cell r="DZ196"/>
          <cell r="EA196"/>
          <cell r="EB196"/>
          <cell r="EC196" t="str">
            <v>งานพิมพ์</v>
          </cell>
          <cell r="ED196" t="str">
            <v>รอART</v>
          </cell>
          <cell r="EG196"/>
          <cell r="EH196"/>
          <cell r="EI196"/>
        </row>
        <row r="197">
          <cell r="B197">
            <v>0</v>
          </cell>
          <cell r="C197"/>
          <cell r="E197"/>
          <cell r="F197"/>
          <cell r="G197">
            <v>23</v>
          </cell>
          <cell r="H197">
            <v>34</v>
          </cell>
          <cell r="I197" t="str">
            <v>ขาว</v>
          </cell>
          <cell r="J197"/>
          <cell r="L197">
            <v>68</v>
          </cell>
          <cell r="M197" t="str">
            <v>±</v>
          </cell>
          <cell r="N197">
            <v>5</v>
          </cell>
          <cell r="R197"/>
          <cell r="T197"/>
          <cell r="U197"/>
          <cell r="V197"/>
          <cell r="X197"/>
          <cell r="Z197"/>
          <cell r="AA197"/>
          <cell r="AB197">
            <v>0</v>
          </cell>
          <cell r="AC197">
            <v>0</v>
          </cell>
          <cell r="AD197"/>
          <cell r="AG197"/>
          <cell r="AI197" t="str">
            <v>ระบุในSD</v>
          </cell>
          <cell r="AJ197"/>
          <cell r="AL197">
            <v>0</v>
          </cell>
          <cell r="AM197"/>
          <cell r="AN197">
            <v>0</v>
          </cell>
          <cell r="AO197" t="str">
            <v>WSWT2325650</v>
          </cell>
          <cell r="AQ197">
            <v>87102.950000000012</v>
          </cell>
          <cell r="AR197">
            <v>47957.45</v>
          </cell>
          <cell r="AS197">
            <v>39145.5</v>
          </cell>
          <cell r="AT197">
            <v>1715</v>
          </cell>
          <cell r="AU197">
            <v>25875.75</v>
          </cell>
          <cell r="BZ197" t="str">
            <v>WRWT25650/WRWT25650</v>
          </cell>
          <cell r="CA197">
            <v>0</v>
          </cell>
          <cell r="DL197"/>
          <cell r="DM197" t="str">
            <v>Lead time</v>
          </cell>
          <cell r="DN197"/>
          <cell r="DP197"/>
          <cell r="DQ197"/>
          <cell r="DR197"/>
          <cell r="DS197"/>
          <cell r="DT197"/>
          <cell r="DU197"/>
          <cell r="DW197"/>
          <cell r="DX197"/>
          <cell r="DY197"/>
          <cell r="DZ197"/>
          <cell r="EA197"/>
          <cell r="EB197"/>
          <cell r="EC197"/>
          <cell r="ED197"/>
          <cell r="EG197"/>
          <cell r="EH197"/>
          <cell r="EI197">
            <v>0</v>
          </cell>
        </row>
        <row r="198">
          <cell r="B198" t="str">
            <v>MK68-000964</v>
          </cell>
          <cell r="C198">
            <v>45874</v>
          </cell>
          <cell r="E198" t="str">
            <v>กลุ่มผู้ผลิตเมล็ดพันธุ์ข้าวศรีนคร</v>
          </cell>
          <cell r="F198" t="str">
            <v>ศรีนครพันธุ์ข้าว</v>
          </cell>
          <cell r="G198">
            <v>23</v>
          </cell>
          <cell r="H198">
            <v>34</v>
          </cell>
          <cell r="I198" t="str">
            <v>ขาวแถบใส5</v>
          </cell>
          <cell r="J198"/>
          <cell r="L198">
            <v>68</v>
          </cell>
          <cell r="M198" t="str">
            <v>±</v>
          </cell>
          <cell r="N198">
            <v>5</v>
          </cell>
          <cell r="R198" t="str">
            <v>บิด</v>
          </cell>
          <cell r="T198" t="str">
            <v>ไม่สวมถุงใน</v>
          </cell>
          <cell r="U198"/>
          <cell r="V198"/>
          <cell r="X198">
            <v>45889</v>
          </cell>
          <cell r="Z198" t="str">
            <v>500กระสอบ</v>
          </cell>
          <cell r="AA198">
            <v>10000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/>
          <cell r="AL198">
            <v>10000</v>
          </cell>
          <cell r="AM198"/>
          <cell r="AN198">
            <v>10500</v>
          </cell>
          <cell r="AO198" t="str">
            <v>WSWTSCL052325650</v>
          </cell>
          <cell r="AQ198">
            <v>9918.7000000000007</v>
          </cell>
          <cell r="AR198">
            <v>2600</v>
          </cell>
          <cell r="AS198">
            <v>7318.7000000000007</v>
          </cell>
          <cell r="AT198">
            <v>0</v>
          </cell>
          <cell r="AU198">
            <v>0</v>
          </cell>
          <cell r="BZ198" t="str">
            <v>WRWT25650/WRCL25680</v>
          </cell>
          <cell r="CA198">
            <v>590.60282622222223</v>
          </cell>
          <cell r="DL198" t="str">
            <v>P7</v>
          </cell>
          <cell r="DM198">
            <v>2</v>
          </cell>
          <cell r="DN198">
            <v>45889</v>
          </cell>
          <cell r="DP198">
            <v>45884</v>
          </cell>
          <cell r="DQ198"/>
          <cell r="DR198">
            <v>45880</v>
          </cell>
          <cell r="DS198">
            <v>45887</v>
          </cell>
          <cell r="DT198">
            <v>45888</v>
          </cell>
          <cell r="DU198">
            <v>45888</v>
          </cell>
          <cell r="DW198"/>
          <cell r="DX198"/>
          <cell r="DY198"/>
          <cell r="DZ198"/>
          <cell r="EA198"/>
          <cell r="EB198"/>
          <cell r="EC198" t="str">
            <v>งานพิมพ์</v>
          </cell>
          <cell r="ED198" t="str">
            <v>รอART</v>
          </cell>
          <cell r="EG198"/>
          <cell r="EH198"/>
          <cell r="EI198"/>
        </row>
        <row r="199">
          <cell r="B199">
            <v>0</v>
          </cell>
          <cell r="C199"/>
          <cell r="E199"/>
          <cell r="F199"/>
          <cell r="G199">
            <v>23</v>
          </cell>
          <cell r="H199">
            <v>34</v>
          </cell>
          <cell r="I199" t="str">
            <v>ขาวแถบใส5</v>
          </cell>
          <cell r="J199"/>
          <cell r="L199">
            <v>68</v>
          </cell>
          <cell r="M199" t="str">
            <v>±</v>
          </cell>
          <cell r="N199">
            <v>5</v>
          </cell>
          <cell r="R199"/>
          <cell r="T199"/>
          <cell r="U199"/>
          <cell r="V199"/>
          <cell r="X199"/>
          <cell r="Z199"/>
          <cell r="AA199"/>
          <cell r="AB199">
            <v>0</v>
          </cell>
          <cell r="AC199">
            <v>0</v>
          </cell>
          <cell r="AD199"/>
          <cell r="AG199"/>
          <cell r="AI199"/>
          <cell r="AJ199"/>
          <cell r="AL199">
            <v>0</v>
          </cell>
          <cell r="AM199"/>
          <cell r="AN199">
            <v>0</v>
          </cell>
          <cell r="AO199" t="str">
            <v>WSWTSCL052325650</v>
          </cell>
          <cell r="AQ199">
            <v>9918.7000000000007</v>
          </cell>
          <cell r="AR199">
            <v>2600</v>
          </cell>
          <cell r="AS199">
            <v>7318.7000000000007</v>
          </cell>
          <cell r="AT199">
            <v>0</v>
          </cell>
          <cell r="AU199">
            <v>0</v>
          </cell>
          <cell r="BZ199" t="str">
            <v>WRWT25650/WRCL25680</v>
          </cell>
          <cell r="CA199">
            <v>0</v>
          </cell>
          <cell r="DL199"/>
          <cell r="DM199" t="str">
            <v>Lead time</v>
          </cell>
          <cell r="DN199"/>
          <cell r="DP199"/>
          <cell r="DQ199"/>
          <cell r="DR199"/>
          <cell r="DS199"/>
          <cell r="DT199"/>
          <cell r="DU199"/>
          <cell r="DW199"/>
          <cell r="DX199"/>
          <cell r="DY199"/>
          <cell r="DZ199"/>
          <cell r="EA199"/>
          <cell r="EB199"/>
          <cell r="EC199"/>
          <cell r="ED199"/>
          <cell r="EG199"/>
          <cell r="EH199"/>
          <cell r="EI199">
            <v>0</v>
          </cell>
        </row>
        <row r="200">
          <cell r="B200" t="str">
            <v>ประมาณการ</v>
          </cell>
          <cell r="C200" t="str">
            <v>ประมาณการ</v>
          </cell>
          <cell r="E200" t="str">
            <v>พันธุ์ข้าว</v>
          </cell>
          <cell r="F200" t="str">
            <v>รอแบบ</v>
          </cell>
          <cell r="G200">
            <v>23</v>
          </cell>
          <cell r="H200">
            <v>34</v>
          </cell>
          <cell r="I200" t="str">
            <v>ขาวแถบใส2</v>
          </cell>
          <cell r="J200"/>
          <cell r="L200">
            <v>68</v>
          </cell>
          <cell r="M200" t="str">
            <v>±</v>
          </cell>
          <cell r="N200">
            <v>5</v>
          </cell>
          <cell r="R200" t="str">
            <v>บิด</v>
          </cell>
          <cell r="T200" t="str">
            <v>ไม่สวมถุงใน</v>
          </cell>
          <cell r="U200"/>
          <cell r="V200"/>
          <cell r="X200" t="str">
            <v>รอแจ้ง</v>
          </cell>
          <cell r="Z200" t="str">
            <v>500กระสอบ</v>
          </cell>
          <cell r="AA200">
            <v>10000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/>
          <cell r="AL200">
            <v>10000</v>
          </cell>
          <cell r="AM200"/>
          <cell r="AN200">
            <v>10500</v>
          </cell>
          <cell r="AO200" t="str">
            <v>WSWTFCL022325650</v>
          </cell>
          <cell r="AQ200">
            <v>9918.7000000000007</v>
          </cell>
          <cell r="AR200">
            <v>0</v>
          </cell>
          <cell r="AS200">
            <v>9918.7000000000007</v>
          </cell>
          <cell r="AT200">
            <v>0</v>
          </cell>
          <cell r="AU200">
            <v>0</v>
          </cell>
          <cell r="BZ200" t="str">
            <v>WRWT25650/WRCL25680</v>
          </cell>
          <cell r="CA200">
            <v>800.41704844444439</v>
          </cell>
          <cell r="DL200" t="str">
            <v>P7</v>
          </cell>
          <cell r="DM200">
            <v>2</v>
          </cell>
          <cell r="DN200" t="str">
            <v>รอแจ้ง</v>
          </cell>
          <cell r="DP200" t="e">
            <v>#VALUE!</v>
          </cell>
          <cell r="DQ200"/>
          <cell r="DR200" t="e">
            <v>#VALUE!</v>
          </cell>
          <cell r="DS200" t="e">
            <v>#VALUE!</v>
          </cell>
          <cell r="DT200" t="e">
            <v>#VALUE!</v>
          </cell>
          <cell r="DU200" t="e">
            <v>#VALUE!</v>
          </cell>
          <cell r="DW200"/>
          <cell r="DX200"/>
          <cell r="DY200"/>
          <cell r="DZ200"/>
          <cell r="EA200"/>
          <cell r="EB200"/>
          <cell r="EC200" t="str">
            <v>งานพิมพ์</v>
          </cell>
          <cell r="ED200" t="str">
            <v>รอART</v>
          </cell>
          <cell r="EG200"/>
          <cell r="EH200"/>
          <cell r="EI200"/>
        </row>
        <row r="201">
          <cell r="B201">
            <v>0</v>
          </cell>
          <cell r="C201"/>
          <cell r="E201"/>
          <cell r="F201"/>
          <cell r="G201">
            <v>23</v>
          </cell>
          <cell r="H201">
            <v>34</v>
          </cell>
          <cell r="I201" t="str">
            <v>ขาวแถบใส2</v>
          </cell>
          <cell r="J201"/>
          <cell r="L201">
            <v>68</v>
          </cell>
          <cell r="M201" t="str">
            <v>±</v>
          </cell>
          <cell r="N201">
            <v>5</v>
          </cell>
          <cell r="R201"/>
          <cell r="T201"/>
          <cell r="U201"/>
          <cell r="V201"/>
          <cell r="X201"/>
          <cell r="Z201"/>
          <cell r="AA201"/>
          <cell r="AB201">
            <v>0</v>
          </cell>
          <cell r="AC201">
            <v>0</v>
          </cell>
          <cell r="AD201"/>
          <cell r="AG201"/>
          <cell r="AI201" t="str">
            <v>ระบุในSD</v>
          </cell>
          <cell r="AJ201"/>
          <cell r="AL201">
            <v>0</v>
          </cell>
          <cell r="AM201"/>
          <cell r="AN201">
            <v>0</v>
          </cell>
          <cell r="AO201" t="str">
            <v>WSWTFCL022325650</v>
          </cell>
          <cell r="AQ201">
            <v>9918.7000000000007</v>
          </cell>
          <cell r="AR201">
            <v>0</v>
          </cell>
          <cell r="AS201">
            <v>9918.7000000000007</v>
          </cell>
          <cell r="AT201">
            <v>0</v>
          </cell>
          <cell r="AU201">
            <v>0</v>
          </cell>
          <cell r="BZ201" t="str">
            <v>WRWT25650/WRCL25680</v>
          </cell>
          <cell r="CA201">
            <v>0</v>
          </cell>
          <cell r="DL201"/>
          <cell r="DM201" t="str">
            <v>Lead time</v>
          </cell>
          <cell r="DN201"/>
          <cell r="DP201"/>
          <cell r="DQ201"/>
          <cell r="DR201"/>
          <cell r="DS201"/>
          <cell r="DT201"/>
          <cell r="DU201"/>
          <cell r="DW201"/>
          <cell r="DX201"/>
          <cell r="DY201"/>
          <cell r="DZ201"/>
          <cell r="EA201"/>
          <cell r="EB201"/>
          <cell r="EC201"/>
          <cell r="ED201"/>
          <cell r="EG201"/>
          <cell r="EH201">
            <v>0</v>
          </cell>
          <cell r="EI201">
            <v>0</v>
          </cell>
        </row>
        <row r="202">
          <cell r="B202">
            <v>0</v>
          </cell>
          <cell r="C202"/>
          <cell r="E202"/>
          <cell r="F202"/>
          <cell r="G202">
            <v>23</v>
          </cell>
          <cell r="H202">
            <v>37</v>
          </cell>
          <cell r="I202" t="str">
            <v>ขาว</v>
          </cell>
          <cell r="J202"/>
          <cell r="L202">
            <v>85</v>
          </cell>
          <cell r="M202" t="str">
            <v>±</v>
          </cell>
          <cell r="N202">
            <v>5</v>
          </cell>
          <cell r="R202"/>
          <cell r="T202"/>
          <cell r="U202"/>
          <cell r="V202"/>
          <cell r="X202"/>
          <cell r="Z202"/>
          <cell r="AA202"/>
          <cell r="AB202">
            <v>0</v>
          </cell>
          <cell r="AC202">
            <v>0</v>
          </cell>
          <cell r="AD202"/>
          <cell r="AG202"/>
          <cell r="AI202" t="str">
            <v>ระบุในSD</v>
          </cell>
          <cell r="AJ202"/>
          <cell r="AL202">
            <v>0</v>
          </cell>
          <cell r="AM202"/>
          <cell r="AN202">
            <v>0</v>
          </cell>
          <cell r="AO202" t="str">
            <v>WSWT2325800</v>
          </cell>
          <cell r="AQ202" t="e">
            <v>#REF!</v>
          </cell>
          <cell r="AR202" t="e">
            <v>#REF!</v>
          </cell>
          <cell r="AS202" t="e">
            <v>#REF!</v>
          </cell>
          <cell r="AT202" t="e">
            <v>#REF!</v>
          </cell>
          <cell r="AU202" t="e">
            <v>#REF!</v>
          </cell>
          <cell r="BZ202" t="str">
            <v>WRWT25800/WRWT28750</v>
          </cell>
          <cell r="CA202">
            <v>0</v>
          </cell>
          <cell r="DL202"/>
          <cell r="DM202" t="str">
            <v>Lead time</v>
          </cell>
          <cell r="DN202"/>
          <cell r="DP202"/>
          <cell r="DQ202"/>
          <cell r="DR202"/>
          <cell r="DS202"/>
          <cell r="DT202"/>
          <cell r="DU202"/>
          <cell r="DW202"/>
          <cell r="DX202"/>
          <cell r="DY202"/>
          <cell r="DZ202"/>
          <cell r="EA202"/>
          <cell r="EB202"/>
          <cell r="EC202"/>
          <cell r="ED202"/>
          <cell r="EG202"/>
          <cell r="EH202">
            <v>0</v>
          </cell>
          <cell r="EI202">
            <v>0</v>
          </cell>
        </row>
        <row r="203">
          <cell r="B203" t="str">
            <v>MK68-000378</v>
          </cell>
          <cell r="C203">
            <v>45727</v>
          </cell>
          <cell r="E203" t="str">
            <v>บจก.แอมโก้เวท</v>
          </cell>
          <cell r="F203" t="str">
            <v>ไม่พิมพ์</v>
          </cell>
          <cell r="G203">
            <v>23</v>
          </cell>
          <cell r="H203">
            <v>40</v>
          </cell>
          <cell r="I203" t="str">
            <v>ขาว</v>
          </cell>
          <cell r="J203" t="str">
            <v>ใส</v>
          </cell>
          <cell r="L203">
            <v>125</v>
          </cell>
          <cell r="M203" t="str">
            <v>±</v>
          </cell>
          <cell r="N203">
            <v>5</v>
          </cell>
          <cell r="R203" t="str">
            <v>จับจีบ4"</v>
          </cell>
          <cell r="T203" t="str">
            <v>ไม่สวมถุงใน</v>
          </cell>
          <cell r="U203"/>
          <cell r="V203"/>
          <cell r="X203" t="str">
            <v>รอแจ้ง</v>
          </cell>
          <cell r="Z203" t="str">
            <v>500กระสอบแบน</v>
          </cell>
          <cell r="AA203">
            <v>1000</v>
          </cell>
          <cell r="AB203">
            <v>0</v>
          </cell>
          <cell r="AC203">
            <v>0</v>
          </cell>
          <cell r="AD203">
            <v>0</v>
          </cell>
          <cell r="AG203"/>
          <cell r="AI203" t="str">
            <v>ห้ามขาด-เกินได้5%</v>
          </cell>
          <cell r="AJ203">
            <v>0</v>
          </cell>
          <cell r="AL203">
            <v>1000</v>
          </cell>
          <cell r="AM203"/>
          <cell r="AN203">
            <v>0</v>
          </cell>
          <cell r="AO203" t="str">
            <v>WSWT2321750</v>
          </cell>
          <cell r="AQ203">
            <v>1159.5100000000002</v>
          </cell>
          <cell r="AR203">
            <v>1159.5100000000002</v>
          </cell>
          <cell r="AS203">
            <v>0</v>
          </cell>
          <cell r="AT203">
            <v>1159.5100000000002</v>
          </cell>
          <cell r="AU203">
            <v>0</v>
          </cell>
          <cell r="BZ203" t="str">
            <v>WRWT21750/WRWT21750</v>
          </cell>
          <cell r="CA203">
            <v>0</v>
          </cell>
          <cell r="DL203" t="str">
            <v>P11</v>
          </cell>
          <cell r="DM203">
            <v>2</v>
          </cell>
          <cell r="DN203" t="str">
            <v>รอแจ้ง</v>
          </cell>
          <cell r="DP203" t="e">
            <v>#VALUE!</v>
          </cell>
          <cell r="DQ203" t="e">
            <v>#VALUE!</v>
          </cell>
          <cell r="DR203"/>
          <cell r="DS203"/>
          <cell r="DT203"/>
          <cell r="DU203" t="e">
            <v>#VALUE!</v>
          </cell>
          <cell r="DW203"/>
          <cell r="DX203"/>
          <cell r="DY203"/>
          <cell r="DZ203"/>
          <cell r="EA203"/>
          <cell r="EB203"/>
          <cell r="EC203" t="str">
            <v>งานเคลือบ+ตัด</v>
          </cell>
          <cell r="ED203"/>
          <cell r="EG203"/>
          <cell r="EH203"/>
          <cell r="EI203"/>
        </row>
        <row r="204">
          <cell r="B204">
            <v>0</v>
          </cell>
          <cell r="C204"/>
          <cell r="E204"/>
          <cell r="F204"/>
          <cell r="G204">
            <v>23</v>
          </cell>
          <cell r="H204">
            <v>37</v>
          </cell>
          <cell r="I204"/>
          <cell r="J204"/>
          <cell r="L204">
            <v>85</v>
          </cell>
          <cell r="M204" t="str">
            <v>±</v>
          </cell>
          <cell r="N204">
            <v>5</v>
          </cell>
          <cell r="R204"/>
          <cell r="T204"/>
          <cell r="U204"/>
          <cell r="V204"/>
          <cell r="X204"/>
          <cell r="Z204"/>
          <cell r="AA204"/>
          <cell r="AB204"/>
          <cell r="AC204">
            <v>0</v>
          </cell>
          <cell r="AD204"/>
          <cell r="AG204"/>
          <cell r="AI204" t="str">
            <v>ระบุในSD</v>
          </cell>
          <cell r="AJ204"/>
          <cell r="AL204">
            <v>0</v>
          </cell>
          <cell r="AM204"/>
          <cell r="AN204">
            <v>0</v>
          </cell>
          <cell r="AO204" t="str">
            <v>WSWT2321750</v>
          </cell>
          <cell r="AQ204">
            <v>1159.5100000000002</v>
          </cell>
          <cell r="AR204">
            <v>1159.5100000000002</v>
          </cell>
          <cell r="AS204">
            <v>0</v>
          </cell>
          <cell r="AT204">
            <v>1159.5100000000002</v>
          </cell>
          <cell r="AU204">
            <v>0</v>
          </cell>
          <cell r="BZ204" t="str">
            <v>WRWT230750/WRWT21750</v>
          </cell>
          <cell r="CA204">
            <v>0</v>
          </cell>
          <cell r="DL204"/>
          <cell r="DM204" t="str">
            <v>Lead time</v>
          </cell>
          <cell r="DN204"/>
          <cell r="DP204"/>
          <cell r="DQ204"/>
          <cell r="DR204"/>
          <cell r="DS204"/>
          <cell r="DT204"/>
          <cell r="DU204"/>
          <cell r="DW204"/>
          <cell r="DX204"/>
          <cell r="DY204"/>
          <cell r="DZ204"/>
          <cell r="EA204"/>
          <cell r="EB204"/>
          <cell r="EC204"/>
          <cell r="ED204"/>
          <cell r="EG204"/>
          <cell r="EH204">
            <v>0</v>
          </cell>
          <cell r="EI204">
            <v>0</v>
          </cell>
        </row>
        <row r="205">
          <cell r="B205">
            <v>0</v>
          </cell>
          <cell r="C205"/>
          <cell r="E205"/>
          <cell r="F205"/>
          <cell r="G205">
            <v>23</v>
          </cell>
          <cell r="H205">
            <v>34</v>
          </cell>
          <cell r="I205"/>
          <cell r="J205"/>
          <cell r="L205">
            <v>68</v>
          </cell>
          <cell r="M205" t="str">
            <v>±</v>
          </cell>
          <cell r="N205">
            <v>5</v>
          </cell>
          <cell r="R205"/>
          <cell r="T205"/>
          <cell r="U205"/>
          <cell r="V205"/>
          <cell r="X205"/>
          <cell r="Z205"/>
          <cell r="AA205"/>
          <cell r="AB205"/>
          <cell r="AC205">
            <v>0</v>
          </cell>
          <cell r="AD205"/>
          <cell r="AG205"/>
          <cell r="AI205" t="str">
            <v>ระบุในSD</v>
          </cell>
          <cell r="AJ205"/>
          <cell r="AL205">
            <v>0</v>
          </cell>
          <cell r="AM205"/>
          <cell r="AN205">
            <v>0</v>
          </cell>
          <cell r="AO205" t="str">
            <v>WSWTSCL1R042325650</v>
          </cell>
          <cell r="AQ205" t="e">
            <v>#REF!</v>
          </cell>
          <cell r="AR205" t="e">
            <v>#REF!</v>
          </cell>
          <cell r="AS205" t="e">
            <v>#REF!</v>
          </cell>
          <cell r="AT205" t="e">
            <v>#REF!</v>
          </cell>
          <cell r="AU205" t="e">
            <v>#REF!</v>
          </cell>
          <cell r="BZ205" t="str">
            <v>WRWT230650/WRWT25680</v>
          </cell>
          <cell r="CA205">
            <v>0</v>
          </cell>
          <cell r="DL205"/>
          <cell r="DM205" t="str">
            <v>Lead time</v>
          </cell>
          <cell r="DN205"/>
          <cell r="DP205"/>
          <cell r="DQ205"/>
          <cell r="DR205"/>
          <cell r="DS205"/>
          <cell r="DT205"/>
          <cell r="DU205"/>
          <cell r="DW205"/>
          <cell r="DX205"/>
          <cell r="DY205"/>
          <cell r="DZ205"/>
          <cell r="EA205"/>
          <cell r="EB205"/>
          <cell r="EC205"/>
          <cell r="ED205"/>
          <cell r="EG205"/>
          <cell r="EH205"/>
          <cell r="EI205">
            <v>0</v>
          </cell>
        </row>
        <row r="206">
          <cell r="B206">
            <v>0</v>
          </cell>
          <cell r="C206"/>
          <cell r="E206"/>
          <cell r="F206"/>
          <cell r="G206">
            <v>23</v>
          </cell>
          <cell r="H206">
            <v>37</v>
          </cell>
          <cell r="I206" t="str">
            <v>ขาว</v>
          </cell>
          <cell r="J206"/>
          <cell r="L206">
            <v>90</v>
          </cell>
          <cell r="M206" t="str">
            <v>±</v>
          </cell>
          <cell r="N206">
            <v>5</v>
          </cell>
          <cell r="R206"/>
          <cell r="T206"/>
          <cell r="U206"/>
          <cell r="V206"/>
          <cell r="X206"/>
          <cell r="Z206"/>
          <cell r="AA206"/>
          <cell r="AB206">
            <v>0</v>
          </cell>
          <cell r="AC206">
            <v>0</v>
          </cell>
          <cell r="AD206"/>
          <cell r="AG206"/>
          <cell r="AI206" t="str">
            <v>ระบุในSD</v>
          </cell>
          <cell r="AJ206"/>
          <cell r="AL206">
            <v>0</v>
          </cell>
          <cell r="AM206"/>
          <cell r="AN206">
            <v>0</v>
          </cell>
          <cell r="AO206" t="str">
            <v>WSWT2325800SM</v>
          </cell>
          <cell r="AQ206" t="e">
            <v>#REF!</v>
          </cell>
          <cell r="AR206" t="e">
            <v>#REF!</v>
          </cell>
          <cell r="AS206" t="e">
            <v>#REF!</v>
          </cell>
          <cell r="AT206" t="e">
            <v>#REF!</v>
          </cell>
          <cell r="AU206" t="e">
            <v>#REF!</v>
          </cell>
          <cell r="BZ206" t="str">
            <v>WRWT21800/WRWT21800</v>
          </cell>
          <cell r="CA206">
            <v>0</v>
          </cell>
          <cell r="DL206"/>
          <cell r="DM206" t="str">
            <v>Lead time</v>
          </cell>
          <cell r="DN206"/>
          <cell r="DP206"/>
          <cell r="DQ206"/>
          <cell r="DR206"/>
          <cell r="DS206"/>
          <cell r="DT206"/>
          <cell r="DU206"/>
          <cell r="DW206"/>
          <cell r="DX206"/>
          <cell r="DY206"/>
          <cell r="DZ206"/>
          <cell r="EA206"/>
          <cell r="EB206"/>
          <cell r="EC206"/>
          <cell r="ED206"/>
          <cell r="EG206"/>
          <cell r="EH206"/>
          <cell r="EI206">
            <v>0</v>
          </cell>
        </row>
        <row r="207">
          <cell r="B207">
            <v>0</v>
          </cell>
          <cell r="C207"/>
          <cell r="E207"/>
          <cell r="F207"/>
          <cell r="G207">
            <v>23</v>
          </cell>
          <cell r="H207">
            <v>37</v>
          </cell>
          <cell r="I207"/>
          <cell r="J207"/>
          <cell r="L207">
            <v>120</v>
          </cell>
          <cell r="M207" t="str">
            <v>+</v>
          </cell>
          <cell r="N207">
            <v>5</v>
          </cell>
          <cell r="R207"/>
          <cell r="T207"/>
          <cell r="U207"/>
          <cell r="V207"/>
          <cell r="X207"/>
          <cell r="Z207"/>
          <cell r="AA207"/>
          <cell r="AB207"/>
          <cell r="AC207">
            <v>0</v>
          </cell>
          <cell r="AD207"/>
          <cell r="AG207"/>
          <cell r="AI207" t="str">
            <v>ระบุในSD</v>
          </cell>
          <cell r="AJ207"/>
          <cell r="AL207">
            <v>0</v>
          </cell>
          <cell r="AM207"/>
          <cell r="AN207">
            <v>0</v>
          </cell>
          <cell r="AO207" t="str">
            <v>WSWT23211125120SMFX</v>
          </cell>
          <cell r="AQ207" t="e">
            <v>#REF!</v>
          </cell>
          <cell r="AR207" t="e">
            <v>#REF!</v>
          </cell>
          <cell r="AS207" t="e">
            <v>#REF!</v>
          </cell>
          <cell r="AT207" t="e">
            <v>#REF!</v>
          </cell>
          <cell r="AU207" t="e">
            <v>#REF!</v>
          </cell>
          <cell r="BZ207" t="str">
            <v>WROP2301125/WRBR21940</v>
          </cell>
          <cell r="CA207">
            <v>0</v>
          </cell>
          <cell r="DL207"/>
          <cell r="DM207" t="str">
            <v>Lead time</v>
          </cell>
          <cell r="DN207"/>
          <cell r="DP207"/>
          <cell r="DQ207"/>
          <cell r="DR207"/>
          <cell r="DS207"/>
          <cell r="DT207"/>
          <cell r="DU207"/>
          <cell r="DW207"/>
          <cell r="DX207"/>
          <cell r="DY207"/>
          <cell r="DZ207"/>
          <cell r="EA207"/>
          <cell r="EB207"/>
          <cell r="EC207"/>
          <cell r="ED207"/>
          <cell r="EG207"/>
          <cell r="EH207"/>
          <cell r="EI207">
            <v>0</v>
          </cell>
        </row>
        <row r="208">
          <cell r="B208">
            <v>0</v>
          </cell>
          <cell r="C208"/>
          <cell r="E208"/>
          <cell r="F208" t="str">
            <v xml:space="preserve">  </v>
          </cell>
          <cell r="G208">
            <v>23</v>
          </cell>
          <cell r="H208">
            <v>37</v>
          </cell>
          <cell r="I208" t="str">
            <v>ขาว</v>
          </cell>
          <cell r="J208"/>
          <cell r="L208">
            <v>130</v>
          </cell>
          <cell r="M208" t="str">
            <v>+</v>
          </cell>
          <cell r="N208">
            <v>3</v>
          </cell>
          <cell r="R208"/>
          <cell r="T208"/>
          <cell r="U208"/>
          <cell r="V208"/>
          <cell r="X208"/>
          <cell r="Z208"/>
          <cell r="AA208"/>
          <cell r="AB208">
            <v>0</v>
          </cell>
          <cell r="AC208">
            <v>0</v>
          </cell>
          <cell r="AD208"/>
          <cell r="AG208"/>
          <cell r="AI208" t="str">
            <v>ระบุในSD</v>
          </cell>
          <cell r="AJ208"/>
          <cell r="AL208">
            <v>0</v>
          </cell>
          <cell r="AM208"/>
          <cell r="AN208">
            <v>0</v>
          </cell>
          <cell r="AO208" t="str">
            <v>WSWT23211125130</v>
          </cell>
          <cell r="AQ208" t="e">
            <v>#REF!</v>
          </cell>
          <cell r="AR208" t="e">
            <v>#REF!</v>
          </cell>
          <cell r="AS208" t="e">
            <v>#REF!</v>
          </cell>
          <cell r="AT208" t="e">
            <v>#REF!</v>
          </cell>
          <cell r="AU208" t="e">
            <v>#REF!</v>
          </cell>
          <cell r="BZ208" t="str">
            <v>WRWT211125/WRWT251080</v>
          </cell>
          <cell r="CA208">
            <v>0</v>
          </cell>
          <cell r="DL208"/>
          <cell r="DM208" t="str">
            <v>Lead time</v>
          </cell>
          <cell r="DN208"/>
          <cell r="DP208"/>
          <cell r="DQ208"/>
          <cell r="DR208"/>
          <cell r="DS208"/>
          <cell r="DT208"/>
          <cell r="DU208"/>
          <cell r="DW208"/>
          <cell r="DX208"/>
          <cell r="DY208"/>
          <cell r="DZ208"/>
          <cell r="EA208"/>
          <cell r="EB208"/>
          <cell r="EC208"/>
          <cell r="ED208"/>
          <cell r="EG208"/>
          <cell r="EH208"/>
          <cell r="EI208">
            <v>0</v>
          </cell>
        </row>
        <row r="209">
          <cell r="B209">
            <v>0</v>
          </cell>
          <cell r="C209"/>
          <cell r="E209"/>
          <cell r="F209"/>
          <cell r="G209">
            <v>23</v>
          </cell>
          <cell r="H209">
            <v>37</v>
          </cell>
          <cell r="I209"/>
          <cell r="J209"/>
          <cell r="L209">
            <v>120</v>
          </cell>
          <cell r="M209" t="str">
            <v>±</v>
          </cell>
          <cell r="N209">
            <v>3</v>
          </cell>
          <cell r="R209"/>
          <cell r="T209"/>
          <cell r="U209"/>
          <cell r="V209"/>
          <cell r="X209"/>
          <cell r="Z209"/>
          <cell r="AA209"/>
          <cell r="AB209">
            <v>0</v>
          </cell>
          <cell r="AC209">
            <v>0</v>
          </cell>
          <cell r="AD209"/>
          <cell r="AG209"/>
          <cell r="AI209" t="str">
            <v>ระบุในSD</v>
          </cell>
          <cell r="AJ209"/>
          <cell r="AL209">
            <v>0</v>
          </cell>
          <cell r="AM209"/>
          <cell r="AN209">
            <v>0</v>
          </cell>
          <cell r="AO209" t="str">
            <v>WSWT2321112512051</v>
          </cell>
          <cell r="AQ209" t="e">
            <v>#REF!</v>
          </cell>
          <cell r="AR209" t="e">
            <v>#REF!</v>
          </cell>
          <cell r="AS209" t="e">
            <v>#REF!</v>
          </cell>
          <cell r="AT209" t="e">
            <v>#REF!</v>
          </cell>
          <cell r="AU209" t="e">
            <v>#REF!</v>
          </cell>
          <cell r="BZ209" t="str">
            <v>WRWT211125/WRWT21900</v>
          </cell>
          <cell r="CA209">
            <v>0</v>
          </cell>
          <cell r="DL209"/>
          <cell r="DM209" t="str">
            <v>Lead time</v>
          </cell>
          <cell r="DN209"/>
          <cell r="DP209"/>
          <cell r="DQ209"/>
          <cell r="DR209"/>
          <cell r="DS209"/>
          <cell r="DT209"/>
          <cell r="DU209"/>
          <cell r="DW209"/>
          <cell r="DX209"/>
          <cell r="DY209"/>
          <cell r="DZ209"/>
          <cell r="EA209"/>
          <cell r="EB209"/>
          <cell r="EC209"/>
          <cell r="ED209"/>
          <cell r="EG209"/>
          <cell r="EH209"/>
          <cell r="EI209">
            <v>0</v>
          </cell>
        </row>
        <row r="210">
          <cell r="B210" t="str">
            <v>MK67-001490</v>
          </cell>
          <cell r="C210">
            <v>45601</v>
          </cell>
          <cell r="E210" t="str">
            <v>บจก.น้ำตาลทิพย์สุโขทัย</v>
          </cell>
          <cell r="F210" t="str">
            <v>Green for white sugar</v>
          </cell>
          <cell r="G210">
            <v>23</v>
          </cell>
          <cell r="H210">
            <v>37</v>
          </cell>
          <cell r="I210" t="str">
            <v>ขาว</v>
          </cell>
          <cell r="J210"/>
          <cell r="L210">
            <v>130</v>
          </cell>
          <cell r="M210" t="str">
            <v>±</v>
          </cell>
          <cell r="N210">
            <v>5</v>
          </cell>
          <cell r="R210" t="str">
            <v>บิด</v>
          </cell>
          <cell r="T210">
            <v>24</v>
          </cell>
          <cell r="U210">
            <v>40</v>
          </cell>
          <cell r="V210">
            <v>55</v>
          </cell>
          <cell r="X210">
            <v>45883</v>
          </cell>
          <cell r="Z210" t="str">
            <v>300แบน</v>
          </cell>
          <cell r="AA210">
            <v>50000</v>
          </cell>
          <cell r="AB210">
            <v>23.642634521087999</v>
          </cell>
          <cell r="AC210">
            <v>0</v>
          </cell>
          <cell r="AD210">
            <v>23.642634521087999</v>
          </cell>
          <cell r="AG210" t="str">
            <v>14/8 เย็น  รอสวม 11600</v>
          </cell>
          <cell r="AI210"/>
          <cell r="AJ210">
            <v>49274</v>
          </cell>
          <cell r="AL210">
            <v>726</v>
          </cell>
          <cell r="AM210">
            <v>54279</v>
          </cell>
          <cell r="AN210">
            <v>0</v>
          </cell>
          <cell r="AO210" t="str">
            <v>WSWT2321112512551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BZ210" t="str">
            <v>WRWT211125/WRWT251030</v>
          </cell>
          <cell r="CA210">
            <v>0</v>
          </cell>
          <cell r="DL210" t="str">
            <v>P9</v>
          </cell>
          <cell r="DM210">
            <v>3</v>
          </cell>
          <cell r="DN210">
            <v>45883</v>
          </cell>
          <cell r="DP210">
            <v>45878</v>
          </cell>
          <cell r="DQ210"/>
          <cell r="DR210">
            <v>45873</v>
          </cell>
          <cell r="DS210">
            <v>45880</v>
          </cell>
          <cell r="DT210">
            <v>45881</v>
          </cell>
          <cell r="DU210">
            <v>45881</v>
          </cell>
          <cell r="DW210">
            <v>45882</v>
          </cell>
          <cell r="DX210"/>
          <cell r="DY210"/>
          <cell r="DZ210"/>
          <cell r="EA210"/>
          <cell r="EB210"/>
          <cell r="EC210" t="str">
            <v>งานพิมพ์</v>
          </cell>
          <cell r="ED210" t="str">
            <v xml:space="preserve"> /</v>
          </cell>
          <cell r="EG210"/>
          <cell r="EH210"/>
          <cell r="EI210"/>
        </row>
        <row r="211">
          <cell r="B211" t="str">
            <v>MK67-001490</v>
          </cell>
          <cell r="C211">
            <v>45601</v>
          </cell>
          <cell r="E211" t="str">
            <v>บจก.น้ำตาลทิพย์สุโขทัย</v>
          </cell>
          <cell r="F211" t="str">
            <v>Green for white sugar</v>
          </cell>
          <cell r="G211">
            <v>23</v>
          </cell>
          <cell r="H211">
            <v>37</v>
          </cell>
          <cell r="I211" t="str">
            <v>ขาว</v>
          </cell>
          <cell r="J211"/>
          <cell r="L211">
            <v>130</v>
          </cell>
          <cell r="M211" t="str">
            <v>±</v>
          </cell>
          <cell r="N211">
            <v>5</v>
          </cell>
          <cell r="R211" t="str">
            <v>บิด</v>
          </cell>
          <cell r="T211">
            <v>24</v>
          </cell>
          <cell r="U211">
            <v>40</v>
          </cell>
          <cell r="V211">
            <v>55</v>
          </cell>
          <cell r="X211">
            <v>45887</v>
          </cell>
          <cell r="Z211" t="str">
            <v>300แบน</v>
          </cell>
          <cell r="AA211">
            <v>50000</v>
          </cell>
          <cell r="AB211">
            <v>1628.2806143999999</v>
          </cell>
          <cell r="AC211">
            <v>0</v>
          </cell>
          <cell r="AD211">
            <v>1628.2806143999999</v>
          </cell>
          <cell r="AG211" t="str">
            <v>18/8 เย็น</v>
          </cell>
          <cell r="AI211"/>
          <cell r="AJ211"/>
          <cell r="AL211">
            <v>50000</v>
          </cell>
          <cell r="AM211"/>
          <cell r="AN211">
            <v>52500</v>
          </cell>
          <cell r="AO211" t="str">
            <v>WSWT2321112512551</v>
          </cell>
          <cell r="AQ211">
            <v>53784.500000000007</v>
          </cell>
          <cell r="AR211">
            <v>31767</v>
          </cell>
          <cell r="AS211">
            <v>22017.500000000007</v>
          </cell>
          <cell r="AT211">
            <v>0</v>
          </cell>
          <cell r="AU211">
            <v>0</v>
          </cell>
          <cell r="BZ211" t="str">
            <v>WRWT211125/WRWT251030</v>
          </cell>
          <cell r="CA211">
            <v>2820.5212576388899</v>
          </cell>
          <cell r="DL211" t="str">
            <v>P9</v>
          </cell>
          <cell r="DM211">
            <v>3</v>
          </cell>
          <cell r="DN211">
            <v>45887</v>
          </cell>
          <cell r="DP211">
            <v>45882</v>
          </cell>
          <cell r="DQ211"/>
          <cell r="DR211">
            <v>45877</v>
          </cell>
          <cell r="DS211">
            <v>45884</v>
          </cell>
          <cell r="DT211">
            <v>45885</v>
          </cell>
          <cell r="DU211">
            <v>45885</v>
          </cell>
          <cell r="DW211">
            <v>45886</v>
          </cell>
          <cell r="DX211"/>
          <cell r="DY211"/>
          <cell r="DZ211"/>
          <cell r="EA211"/>
          <cell r="EB211"/>
          <cell r="EC211" t="str">
            <v>งานพิมพ์</v>
          </cell>
          <cell r="ED211" t="str">
            <v xml:space="preserve"> /</v>
          </cell>
          <cell r="EG211"/>
          <cell r="EH211"/>
          <cell r="EI211"/>
        </row>
        <row r="212">
          <cell r="B212" t="str">
            <v>MK67-001490</v>
          </cell>
          <cell r="C212">
            <v>45601</v>
          </cell>
          <cell r="E212" t="str">
            <v>บจก.น้ำตาลทิพย์สุโขทัย</v>
          </cell>
          <cell r="F212" t="str">
            <v>Green for white sugar</v>
          </cell>
          <cell r="G212">
            <v>23</v>
          </cell>
          <cell r="H212">
            <v>37</v>
          </cell>
          <cell r="I212" t="str">
            <v>ขาว</v>
          </cell>
          <cell r="J212"/>
          <cell r="L212">
            <v>130</v>
          </cell>
          <cell r="M212" t="str">
            <v>±</v>
          </cell>
          <cell r="N212">
            <v>5</v>
          </cell>
          <cell r="R212" t="str">
            <v>บิด</v>
          </cell>
          <cell r="T212">
            <v>24</v>
          </cell>
          <cell r="U212">
            <v>40</v>
          </cell>
          <cell r="V212">
            <v>55</v>
          </cell>
          <cell r="X212">
            <v>45920</v>
          </cell>
          <cell r="Z212" t="str">
            <v>300แบน</v>
          </cell>
          <cell r="AA212">
            <v>100000</v>
          </cell>
          <cell r="AB212">
            <v>3256.5612287999998</v>
          </cell>
          <cell r="AC212">
            <v>0</v>
          </cell>
          <cell r="AD212">
            <v>3256.5612287999998</v>
          </cell>
          <cell r="AG212"/>
          <cell r="AI212"/>
          <cell r="AJ212">
            <v>0</v>
          </cell>
          <cell r="AL212">
            <v>100000</v>
          </cell>
          <cell r="AM212"/>
          <cell r="AN212">
            <v>105000</v>
          </cell>
          <cell r="AO212" t="str">
            <v>WSWT2321112512551</v>
          </cell>
          <cell r="AQ212">
            <v>107569.00000000001</v>
          </cell>
          <cell r="AR212">
            <v>0</v>
          </cell>
          <cell r="AS212">
            <v>107569.00000000001</v>
          </cell>
          <cell r="AT212">
            <v>0</v>
          </cell>
          <cell r="AU212">
            <v>0</v>
          </cell>
          <cell r="BZ212" t="str">
            <v>WRWT211125/WRWT251030</v>
          </cell>
          <cell r="CA212">
            <v>13779.977343611114</v>
          </cell>
          <cell r="DL212" t="str">
            <v>P9</v>
          </cell>
          <cell r="DM212">
            <v>3</v>
          </cell>
          <cell r="DN212">
            <v>45920</v>
          </cell>
          <cell r="DP212">
            <v>45915</v>
          </cell>
          <cell r="DQ212"/>
          <cell r="DR212">
            <v>45910</v>
          </cell>
          <cell r="DS212">
            <v>45917</v>
          </cell>
          <cell r="DT212">
            <v>45918</v>
          </cell>
          <cell r="DU212">
            <v>45918</v>
          </cell>
          <cell r="DW212">
            <v>45919</v>
          </cell>
          <cell r="DX212"/>
          <cell r="DY212"/>
          <cell r="DZ212"/>
          <cell r="EA212"/>
          <cell r="EB212"/>
          <cell r="EC212" t="str">
            <v>งานพิมพ์</v>
          </cell>
          <cell r="ED212" t="str">
            <v xml:space="preserve"> /</v>
          </cell>
          <cell r="EG212"/>
          <cell r="EH212"/>
          <cell r="EI212"/>
        </row>
        <row r="213">
          <cell r="B213" t="str">
            <v>MK67-001490</v>
          </cell>
          <cell r="C213">
            <v>45601</v>
          </cell>
          <cell r="E213" t="str">
            <v>บจก.น้ำตาลทิพย์สุโขทัย</v>
          </cell>
          <cell r="F213" t="str">
            <v>Green for white sugar</v>
          </cell>
          <cell r="G213">
            <v>23</v>
          </cell>
          <cell r="H213">
            <v>37</v>
          </cell>
          <cell r="I213" t="str">
            <v>ขาว</v>
          </cell>
          <cell r="J213"/>
          <cell r="L213">
            <v>130</v>
          </cell>
          <cell r="M213" t="str">
            <v>±</v>
          </cell>
          <cell r="N213">
            <v>5</v>
          </cell>
          <cell r="R213" t="str">
            <v>บิด</v>
          </cell>
          <cell r="T213">
            <v>24</v>
          </cell>
          <cell r="U213">
            <v>40</v>
          </cell>
          <cell r="V213">
            <v>55</v>
          </cell>
          <cell r="X213" t="str">
            <v>รอแจ้ง</v>
          </cell>
          <cell r="Z213" t="str">
            <v>300แบน</v>
          </cell>
          <cell r="AA213">
            <v>337878</v>
          </cell>
          <cell r="AB213">
            <v>11003.203948644863</v>
          </cell>
          <cell r="AC213">
            <v>0</v>
          </cell>
          <cell r="AD213">
            <v>11003.203948644863</v>
          </cell>
          <cell r="AG213"/>
          <cell r="AI213"/>
          <cell r="AJ213">
            <v>0</v>
          </cell>
          <cell r="AL213">
            <v>337878</v>
          </cell>
          <cell r="AM213"/>
          <cell r="AN213">
            <v>354771.9</v>
          </cell>
          <cell r="AO213" t="str">
            <v>WSWT2321112512551</v>
          </cell>
          <cell r="AQ213">
            <v>363451.98582000006</v>
          </cell>
          <cell r="AR213">
            <v>0</v>
          </cell>
          <cell r="AS213">
            <v>363451.98582000006</v>
          </cell>
          <cell r="AT213">
            <v>0</v>
          </cell>
          <cell r="AU213">
            <v>0</v>
          </cell>
          <cell r="BZ213" t="str">
            <v>WRWT211125/WRWT251030</v>
          </cell>
          <cell r="CA213">
            <v>46559.511849046357</v>
          </cell>
          <cell r="DL213" t="str">
            <v>P9</v>
          </cell>
          <cell r="DM213">
            <v>3</v>
          </cell>
          <cell r="DN213" t="str">
            <v>รอแจ้ง</v>
          </cell>
          <cell r="DP213" t="e">
            <v>#VALUE!</v>
          </cell>
          <cell r="DQ213"/>
          <cell r="DR213" t="e">
            <v>#VALUE!</v>
          </cell>
          <cell r="DS213" t="e">
            <v>#VALUE!</v>
          </cell>
          <cell r="DT213" t="e">
            <v>#VALUE!</v>
          </cell>
          <cell r="DU213" t="e">
            <v>#VALUE!</v>
          </cell>
          <cell r="DW213" t="e">
            <v>#VALUE!</v>
          </cell>
          <cell r="DX213"/>
          <cell r="DY213"/>
          <cell r="DZ213"/>
          <cell r="EA213"/>
          <cell r="EB213"/>
          <cell r="EC213" t="str">
            <v>งานพิมพ์</v>
          </cell>
          <cell r="ED213" t="str">
            <v xml:space="preserve"> /</v>
          </cell>
          <cell r="EG213"/>
          <cell r="EH213"/>
          <cell r="EI213"/>
        </row>
        <row r="214">
          <cell r="B214">
            <v>0</v>
          </cell>
          <cell r="C214"/>
          <cell r="E214"/>
          <cell r="F214"/>
          <cell r="G214">
            <v>23</v>
          </cell>
          <cell r="H214">
            <v>37</v>
          </cell>
          <cell r="I214"/>
          <cell r="J214"/>
          <cell r="L214">
            <v>128</v>
          </cell>
          <cell r="M214" t="str">
            <v>±</v>
          </cell>
          <cell r="N214">
            <v>5</v>
          </cell>
          <cell r="R214"/>
          <cell r="T214"/>
          <cell r="U214"/>
          <cell r="V214"/>
          <cell r="X214"/>
          <cell r="Z214"/>
          <cell r="AA214"/>
          <cell r="AB214"/>
          <cell r="AC214">
            <v>0</v>
          </cell>
          <cell r="AD214"/>
          <cell r="AG214"/>
          <cell r="AI214" t="str">
            <v>ระบุในSD</v>
          </cell>
          <cell r="AJ214"/>
          <cell r="AL214">
            <v>0</v>
          </cell>
          <cell r="AM214"/>
          <cell r="AN214">
            <v>0</v>
          </cell>
          <cell r="AO214" t="str">
            <v>WSWT2321112512551</v>
          </cell>
          <cell r="AQ214">
            <v>524805.48582000006</v>
          </cell>
          <cell r="AR214">
            <v>31767</v>
          </cell>
          <cell r="AS214">
            <v>493038.48582000006</v>
          </cell>
          <cell r="AT214">
            <v>0</v>
          </cell>
          <cell r="AU214">
            <v>0</v>
          </cell>
          <cell r="BZ214" t="str">
            <v>WRWT2301125/WRWT251030</v>
          </cell>
          <cell r="CA214">
            <v>0</v>
          </cell>
          <cell r="DL214"/>
          <cell r="DM214"/>
          <cell r="DN214"/>
          <cell r="DP214"/>
          <cell r="DQ214"/>
          <cell r="DR214"/>
          <cell r="DS214"/>
          <cell r="DT214"/>
          <cell r="DU214"/>
          <cell r="DW214"/>
          <cell r="DX214"/>
          <cell r="DY214"/>
          <cell r="DZ214"/>
          <cell r="EA214"/>
          <cell r="EB214"/>
          <cell r="EC214"/>
          <cell r="ED214"/>
          <cell r="EG214"/>
          <cell r="EH214">
            <v>0</v>
          </cell>
          <cell r="EI214">
            <v>0</v>
          </cell>
        </row>
        <row r="215">
          <cell r="B215">
            <v>0</v>
          </cell>
          <cell r="C215"/>
          <cell r="E215"/>
          <cell r="F215"/>
          <cell r="G215">
            <v>24</v>
          </cell>
          <cell r="H215">
            <v>37</v>
          </cell>
          <cell r="I215"/>
          <cell r="J215"/>
          <cell r="L215">
            <v>120</v>
          </cell>
          <cell r="M215" t="str">
            <v>+</v>
          </cell>
          <cell r="N215">
            <v>3</v>
          </cell>
          <cell r="R215"/>
          <cell r="T215"/>
          <cell r="U215"/>
          <cell r="V215"/>
          <cell r="X215"/>
          <cell r="Z215"/>
          <cell r="AA215"/>
          <cell r="AB215"/>
          <cell r="AC215">
            <v>0</v>
          </cell>
          <cell r="AD215"/>
          <cell r="AG215"/>
          <cell r="AI215" t="str">
            <v>ระบุในSD</v>
          </cell>
          <cell r="AJ215"/>
          <cell r="AL215">
            <v>0</v>
          </cell>
          <cell r="AM215"/>
          <cell r="AN215">
            <v>0</v>
          </cell>
          <cell r="AO215" t="str">
            <v>WSWT24211125120</v>
          </cell>
          <cell r="AQ215" t="e">
            <v>#REF!</v>
          </cell>
          <cell r="AR215" t="e">
            <v>#REF!</v>
          </cell>
          <cell r="AS215" t="e">
            <v>#REF!</v>
          </cell>
          <cell r="AT215" t="e">
            <v>#REF!</v>
          </cell>
          <cell r="AU215" t="e">
            <v>#REF!</v>
          </cell>
          <cell r="BZ215" t="str">
            <v>WRWT2401125/WRWT25850</v>
          </cell>
          <cell r="CA215">
            <v>0</v>
          </cell>
          <cell r="DL215"/>
          <cell r="DM215"/>
          <cell r="DN215"/>
          <cell r="DP215"/>
          <cell r="DQ215"/>
          <cell r="DR215"/>
          <cell r="DS215"/>
          <cell r="DT215"/>
          <cell r="DU215"/>
          <cell r="DW215"/>
          <cell r="DX215"/>
          <cell r="DY215"/>
          <cell r="DZ215"/>
          <cell r="EA215"/>
          <cell r="EB215"/>
          <cell r="EC215"/>
          <cell r="ED215"/>
          <cell r="EG215"/>
          <cell r="EH215">
            <v>0</v>
          </cell>
          <cell r="EI215">
            <v>0</v>
          </cell>
        </row>
        <row r="216">
          <cell r="B216">
            <v>0</v>
          </cell>
          <cell r="C216"/>
          <cell r="E216"/>
          <cell r="F216" t="str">
            <v xml:space="preserve"> </v>
          </cell>
          <cell r="G216">
            <v>24</v>
          </cell>
          <cell r="H216">
            <v>37</v>
          </cell>
          <cell r="I216"/>
          <cell r="J216"/>
          <cell r="L216">
            <v>125</v>
          </cell>
          <cell r="M216" t="str">
            <v>+</v>
          </cell>
          <cell r="N216">
            <v>3</v>
          </cell>
          <cell r="R216"/>
          <cell r="T216"/>
          <cell r="U216"/>
          <cell r="V216"/>
          <cell r="X216"/>
          <cell r="Z216"/>
          <cell r="AA216"/>
          <cell r="AB216"/>
          <cell r="AC216">
            <v>0</v>
          </cell>
          <cell r="AD216"/>
          <cell r="AG216"/>
          <cell r="AI216" t="str">
            <v>ระบุในSD</v>
          </cell>
          <cell r="AJ216"/>
          <cell r="AL216">
            <v>0</v>
          </cell>
          <cell r="AM216"/>
          <cell r="AN216">
            <v>0</v>
          </cell>
          <cell r="AO216" t="str">
            <v>WSWT2421112512551</v>
          </cell>
          <cell r="AQ216" t="e">
            <v>#REF!</v>
          </cell>
          <cell r="AR216" t="e">
            <v>#REF!</v>
          </cell>
          <cell r="AS216" t="e">
            <v>#REF!</v>
          </cell>
          <cell r="AT216" t="e">
            <v>#REF!</v>
          </cell>
          <cell r="AU216" t="e">
            <v>#REF!</v>
          </cell>
          <cell r="BZ216" t="str">
            <v>WRWT2401125/WRWT25960</v>
          </cell>
          <cell r="CA216">
            <v>0</v>
          </cell>
          <cell r="DL216"/>
          <cell r="DM216" t="str">
            <v>Lead time</v>
          </cell>
          <cell r="DN216"/>
          <cell r="DP216"/>
          <cell r="DQ216"/>
          <cell r="DR216"/>
          <cell r="DS216"/>
          <cell r="DT216"/>
          <cell r="DU216"/>
          <cell r="DW216"/>
          <cell r="DX216"/>
          <cell r="DY216"/>
          <cell r="DZ216"/>
          <cell r="EA216"/>
          <cell r="EB216"/>
          <cell r="EC216"/>
          <cell r="ED216"/>
          <cell r="EG216"/>
          <cell r="EH216">
            <v>0</v>
          </cell>
          <cell r="EI216">
            <v>0</v>
          </cell>
        </row>
        <row r="217">
          <cell r="B217">
            <v>0</v>
          </cell>
          <cell r="C217"/>
          <cell r="E217"/>
          <cell r="F217"/>
          <cell r="G217">
            <v>26</v>
          </cell>
          <cell r="H217">
            <v>38</v>
          </cell>
          <cell r="I217" t="str">
            <v>เหลือง</v>
          </cell>
          <cell r="J217"/>
          <cell r="L217">
            <v>105</v>
          </cell>
          <cell r="M217" t="str">
            <v>±</v>
          </cell>
          <cell r="N217">
            <v>5</v>
          </cell>
          <cell r="R217"/>
          <cell r="T217"/>
          <cell r="U217"/>
          <cell r="V217"/>
          <cell r="X217"/>
          <cell r="Z217"/>
          <cell r="AA217"/>
          <cell r="AB217">
            <v>0</v>
          </cell>
          <cell r="AC217">
            <v>0</v>
          </cell>
          <cell r="AD217"/>
          <cell r="AG217"/>
          <cell r="AI217" t="str">
            <v>ระบุในSD</v>
          </cell>
          <cell r="AJ217"/>
          <cell r="AL217">
            <v>0</v>
          </cell>
          <cell r="AM217"/>
          <cell r="AN217">
            <v>0</v>
          </cell>
          <cell r="AO217" t="str">
            <v>WSYL2625850</v>
          </cell>
          <cell r="AQ217" t="e">
            <v>#REF!</v>
          </cell>
          <cell r="AR217" t="e">
            <v>#REF!</v>
          </cell>
          <cell r="AS217" t="e">
            <v>#REF!</v>
          </cell>
          <cell r="AT217" t="e">
            <v>#REF!</v>
          </cell>
          <cell r="AU217" t="e">
            <v>#REF!</v>
          </cell>
          <cell r="BZ217" t="str">
            <v>WRYL25850/WRYL25850</v>
          </cell>
          <cell r="CA217">
            <v>0</v>
          </cell>
          <cell r="DL217"/>
          <cell r="DM217" t="str">
            <v>Lead time</v>
          </cell>
          <cell r="DN217"/>
          <cell r="DP217"/>
          <cell r="DQ217"/>
          <cell r="DR217"/>
          <cell r="DS217"/>
          <cell r="DT217"/>
          <cell r="DU217"/>
          <cell r="DW217"/>
          <cell r="DX217"/>
          <cell r="DY217"/>
          <cell r="DZ217"/>
          <cell r="EA217"/>
          <cell r="EB217"/>
          <cell r="EC217"/>
          <cell r="ED217"/>
          <cell r="EG217"/>
          <cell r="EH217"/>
          <cell r="EI217">
            <v>0</v>
          </cell>
        </row>
        <row r="218">
          <cell r="B218" t="str">
            <v>ประมาณการ</v>
          </cell>
          <cell r="C218" t="str">
            <v>ประมาณการ</v>
          </cell>
          <cell r="E218" t="str">
            <v>บจก.กบินทร์อินทรีย์</v>
          </cell>
          <cell r="F218" t="str">
            <v>รอแบบ</v>
          </cell>
          <cell r="G218">
            <v>26</v>
          </cell>
          <cell r="H218">
            <v>41</v>
          </cell>
          <cell r="I218" t="str">
            <v>ขาว</v>
          </cell>
          <cell r="J218"/>
          <cell r="L218">
            <v>97</v>
          </cell>
          <cell r="M218" t="str">
            <v>±</v>
          </cell>
          <cell r="N218">
            <v>5</v>
          </cell>
          <cell r="R218" t="str">
            <v>บิด</v>
          </cell>
          <cell r="T218">
            <v>27</v>
          </cell>
          <cell r="U218">
            <v>43</v>
          </cell>
          <cell r="V218">
            <v>40</v>
          </cell>
          <cell r="X218">
            <v>45899</v>
          </cell>
          <cell r="Z218" t="str">
            <v>300กระสอบ</v>
          </cell>
          <cell r="AA218">
            <v>8000</v>
          </cell>
          <cell r="AB218">
            <v>229.14349009919997</v>
          </cell>
          <cell r="AC218">
            <v>0</v>
          </cell>
          <cell r="AD218">
            <v>229.14349009919997</v>
          </cell>
          <cell r="AG218"/>
          <cell r="AI218"/>
          <cell r="AJ218">
            <v>0</v>
          </cell>
          <cell r="AL218">
            <v>8000</v>
          </cell>
          <cell r="AM218"/>
          <cell r="AN218">
            <v>8400</v>
          </cell>
          <cell r="AO218" t="str">
            <v>WSWT2625650</v>
          </cell>
          <cell r="AQ218">
            <v>9499.6</v>
          </cell>
          <cell r="AR218">
            <v>1765</v>
          </cell>
          <cell r="AS218">
            <v>7734.6</v>
          </cell>
          <cell r="AT218">
            <v>0</v>
          </cell>
          <cell r="AU218">
            <v>0</v>
          </cell>
          <cell r="BZ218" t="str">
            <v>WRWT25650/WRWT25650</v>
          </cell>
          <cell r="CA218">
            <v>624.52598</v>
          </cell>
          <cell r="DL218" t="str">
            <v>P9</v>
          </cell>
          <cell r="DM218">
            <v>3</v>
          </cell>
          <cell r="DN218">
            <v>45899</v>
          </cell>
          <cell r="DP218">
            <v>45894</v>
          </cell>
          <cell r="DQ218"/>
          <cell r="DR218">
            <v>45889</v>
          </cell>
          <cell r="DS218">
            <v>45896</v>
          </cell>
          <cell r="DT218">
            <v>45897</v>
          </cell>
          <cell r="DU218">
            <v>45897</v>
          </cell>
          <cell r="DW218">
            <v>45898</v>
          </cell>
          <cell r="DX218"/>
          <cell r="DY218"/>
          <cell r="DZ218"/>
          <cell r="EA218"/>
          <cell r="EB218"/>
          <cell r="EC218" t="str">
            <v>งานพิมพ์</v>
          </cell>
          <cell r="ED218" t="str">
            <v>รอART</v>
          </cell>
          <cell r="EG218"/>
          <cell r="EH218"/>
          <cell r="EI218"/>
        </row>
        <row r="219">
          <cell r="B219">
            <v>0</v>
          </cell>
          <cell r="C219"/>
          <cell r="E219"/>
          <cell r="F219"/>
          <cell r="G219">
            <v>26</v>
          </cell>
          <cell r="H219">
            <v>43</v>
          </cell>
          <cell r="I219" t="str">
            <v>ขาว</v>
          </cell>
          <cell r="J219"/>
          <cell r="L219">
            <v>102</v>
          </cell>
          <cell r="M219" t="str">
            <v>±</v>
          </cell>
          <cell r="N219">
            <v>5</v>
          </cell>
          <cell r="R219"/>
          <cell r="T219"/>
          <cell r="U219"/>
          <cell r="V219"/>
          <cell r="X219"/>
          <cell r="Z219"/>
          <cell r="AA219"/>
          <cell r="AB219">
            <v>0</v>
          </cell>
          <cell r="AC219">
            <v>0</v>
          </cell>
          <cell r="AD219"/>
          <cell r="AG219"/>
          <cell r="AI219" t="str">
            <v>ระบุในSD</v>
          </cell>
          <cell r="AJ219"/>
          <cell r="AL219">
            <v>0</v>
          </cell>
          <cell r="AM219"/>
          <cell r="AN219">
            <v>0</v>
          </cell>
          <cell r="AO219" t="str">
            <v>WSWT2625650</v>
          </cell>
          <cell r="AQ219">
            <v>9499.6</v>
          </cell>
          <cell r="AR219">
            <v>1765</v>
          </cell>
          <cell r="AS219">
            <v>7734.6</v>
          </cell>
          <cell r="AT219">
            <v>0</v>
          </cell>
          <cell r="AU219">
            <v>0</v>
          </cell>
          <cell r="BZ219" t="str">
            <v>WRWT25650/WRWT25650</v>
          </cell>
          <cell r="CA219">
            <v>0</v>
          </cell>
          <cell r="DL219"/>
          <cell r="DM219" t="str">
            <v>Lead time</v>
          </cell>
          <cell r="DN219"/>
          <cell r="DP219"/>
          <cell r="DQ219"/>
          <cell r="DR219"/>
          <cell r="DS219"/>
          <cell r="DT219"/>
          <cell r="DU219"/>
          <cell r="DW219"/>
          <cell r="DX219"/>
          <cell r="DY219"/>
          <cell r="DZ219"/>
          <cell r="EA219"/>
          <cell r="EB219"/>
          <cell r="EC219"/>
          <cell r="ED219"/>
          <cell r="EG219"/>
          <cell r="EH219"/>
          <cell r="EI219">
            <v>0</v>
          </cell>
        </row>
        <row r="220">
          <cell r="B220" t="str">
            <v>MK68-000969</v>
          </cell>
          <cell r="C220">
            <v>45874</v>
          </cell>
          <cell r="E220" t="str">
            <v>บจก.ทีพีเค แอ็ดวานซ์ สตาร์ซ</v>
          </cell>
          <cell r="F220" t="str">
            <v>MASTER CHEF</v>
          </cell>
          <cell r="G220">
            <v>26</v>
          </cell>
          <cell r="H220">
            <v>43</v>
          </cell>
          <cell r="I220" t="str">
            <v>ขาว</v>
          </cell>
          <cell r="J220" t="str">
            <v>ใส</v>
          </cell>
          <cell r="L220">
            <v>140</v>
          </cell>
          <cell r="M220" t="str">
            <v>±</v>
          </cell>
          <cell r="N220">
            <v>5</v>
          </cell>
          <cell r="R220" t="str">
            <v>ไม่</v>
          </cell>
          <cell r="T220" t="str">
            <v>ไม่สวมถุงใน</v>
          </cell>
          <cell r="U220"/>
          <cell r="V220"/>
          <cell r="X220">
            <v>45883</v>
          </cell>
          <cell r="Z220" t="str">
            <v xml:space="preserve">300กระสอบแบน  </v>
          </cell>
          <cell r="AA220">
            <v>10000</v>
          </cell>
          <cell r="AB220">
            <v>0</v>
          </cell>
          <cell r="AC220">
            <v>0</v>
          </cell>
          <cell r="AD220">
            <v>0</v>
          </cell>
          <cell r="AG220" t="str">
            <v>13/8เย็น</v>
          </cell>
          <cell r="AI220" t="str">
            <v>ห้ามเกิน-ขาดได้5%</v>
          </cell>
          <cell r="AJ220">
            <v>192</v>
          </cell>
          <cell r="AL220">
            <v>9808</v>
          </cell>
          <cell r="AM220"/>
          <cell r="AN220">
            <v>10298.4</v>
          </cell>
          <cell r="AO220" t="str">
            <v>WSWT262575051</v>
          </cell>
          <cell r="AQ220">
            <v>12194.58064</v>
          </cell>
          <cell r="AR220">
            <v>12194.58064</v>
          </cell>
          <cell r="AS220">
            <v>0</v>
          </cell>
          <cell r="AT220">
            <v>12194.58064</v>
          </cell>
          <cell r="AU220">
            <v>0</v>
          </cell>
          <cell r="BZ220" t="str">
            <v>WRWT25800/WRWT25650</v>
          </cell>
          <cell r="CA220">
            <v>0</v>
          </cell>
          <cell r="DL220" t="str">
            <v>P6</v>
          </cell>
          <cell r="DM220">
            <v>4</v>
          </cell>
          <cell r="DN220">
            <v>45883</v>
          </cell>
          <cell r="DP220">
            <v>45878</v>
          </cell>
          <cell r="DQ220">
            <v>45879</v>
          </cell>
          <cell r="DR220">
            <v>45872</v>
          </cell>
          <cell r="DS220">
            <v>45880</v>
          </cell>
          <cell r="DT220">
            <v>45881</v>
          </cell>
          <cell r="DU220">
            <v>45882</v>
          </cell>
          <cell r="DW220"/>
          <cell r="DX220"/>
          <cell r="DY220"/>
          <cell r="DZ220"/>
          <cell r="EA220"/>
          <cell r="EB220"/>
          <cell r="EC220" t="str">
            <v>งานเคลือบ+พิมพ์</v>
          </cell>
          <cell r="ED220" t="str">
            <v>รอART</v>
          </cell>
          <cell r="EG220"/>
          <cell r="EH220"/>
          <cell r="EI220"/>
        </row>
        <row r="221">
          <cell r="B221" t="str">
            <v>MK68-000955</v>
          </cell>
          <cell r="C221">
            <v>45873</v>
          </cell>
          <cell r="E221" t="str">
            <v>คุณธนนท์ อุทัยไพศาลวงศ์</v>
          </cell>
          <cell r="F221" t="str">
            <v>ไม่พิมพ์</v>
          </cell>
          <cell r="G221">
            <v>26</v>
          </cell>
          <cell r="H221">
            <v>39</v>
          </cell>
          <cell r="I221" t="str">
            <v>ขาว</v>
          </cell>
          <cell r="J221"/>
          <cell r="L221">
            <v>93</v>
          </cell>
          <cell r="M221" t="str">
            <v>±</v>
          </cell>
          <cell r="N221">
            <v>5</v>
          </cell>
          <cell r="R221" t="str">
            <v>ไม่</v>
          </cell>
          <cell r="T221" t="str">
            <v>ไม่สวมถุงใน</v>
          </cell>
          <cell r="U221"/>
          <cell r="V221"/>
          <cell r="X221">
            <v>45880</v>
          </cell>
          <cell r="Z221" t="str">
            <v>มัด100</v>
          </cell>
          <cell r="AA221">
            <v>10000</v>
          </cell>
          <cell r="AB221">
            <v>0</v>
          </cell>
          <cell r="AC221">
            <v>0</v>
          </cell>
          <cell r="AD221">
            <v>0</v>
          </cell>
          <cell r="AG221"/>
          <cell r="AI221"/>
          <cell r="AJ221">
            <v>10500</v>
          </cell>
          <cell r="AL221">
            <v>0</v>
          </cell>
          <cell r="AM221"/>
          <cell r="AN221">
            <v>0</v>
          </cell>
          <cell r="AO221" t="str">
            <v>WSWT262575051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BZ221" t="str">
            <v>WRWT25800/WRWT25650</v>
          </cell>
          <cell r="CA221">
            <v>0</v>
          </cell>
          <cell r="DL221" t="str">
            <v>P3</v>
          </cell>
          <cell r="DM221">
            <v>1</v>
          </cell>
          <cell r="DN221">
            <v>45880</v>
          </cell>
          <cell r="DP221">
            <v>45875</v>
          </cell>
          <cell r="DQ221"/>
          <cell r="DR221"/>
          <cell r="DS221"/>
          <cell r="DT221"/>
          <cell r="DU221">
            <v>45879</v>
          </cell>
          <cell r="DW221"/>
          <cell r="DX221"/>
          <cell r="DY221"/>
          <cell r="DZ221"/>
          <cell r="EA221"/>
          <cell r="EB221"/>
          <cell r="EC221" t="str">
            <v>ตัด</v>
          </cell>
          <cell r="ED221"/>
          <cell r="EG221"/>
          <cell r="EH221"/>
          <cell r="EI221"/>
        </row>
        <row r="222">
          <cell r="B222">
            <v>0</v>
          </cell>
          <cell r="C222"/>
          <cell r="E222"/>
          <cell r="F222"/>
          <cell r="G222">
            <v>26</v>
          </cell>
          <cell r="H222">
            <v>43</v>
          </cell>
          <cell r="I222"/>
          <cell r="J222"/>
          <cell r="L222">
            <v>100</v>
          </cell>
          <cell r="M222" t="str">
            <v>±</v>
          </cell>
          <cell r="N222">
            <v>5</v>
          </cell>
          <cell r="R222"/>
          <cell r="T222"/>
          <cell r="U222"/>
          <cell r="V222"/>
          <cell r="X222"/>
          <cell r="Z222"/>
          <cell r="AA222"/>
          <cell r="AB222"/>
          <cell r="AC222">
            <v>0</v>
          </cell>
          <cell r="AD222"/>
          <cell r="AG222"/>
          <cell r="AI222" t="str">
            <v>ระบุในSD</v>
          </cell>
          <cell r="AJ222"/>
          <cell r="AL222">
            <v>0</v>
          </cell>
          <cell r="AM222"/>
          <cell r="AN222">
            <v>0</v>
          </cell>
          <cell r="AO222" t="str">
            <v>WSWT262575051</v>
          </cell>
          <cell r="AQ222">
            <v>12194.58064</v>
          </cell>
          <cell r="AR222">
            <v>12194.58064</v>
          </cell>
          <cell r="AS222">
            <v>0</v>
          </cell>
          <cell r="AT222">
            <v>12194.58064</v>
          </cell>
          <cell r="AU222">
            <v>0</v>
          </cell>
          <cell r="BZ222" t="str">
            <v>WRWT25800/WRWT25650</v>
          </cell>
          <cell r="CA222">
            <v>0</v>
          </cell>
          <cell r="DL222"/>
          <cell r="DM222" t="str">
            <v>Lead time</v>
          </cell>
          <cell r="DN222"/>
          <cell r="DP222"/>
          <cell r="DQ222"/>
          <cell r="DR222"/>
          <cell r="DS222"/>
          <cell r="DT222"/>
          <cell r="DU222"/>
          <cell r="DW222"/>
          <cell r="DX222"/>
          <cell r="DY222"/>
          <cell r="DZ222"/>
          <cell r="EA222"/>
          <cell r="EB222"/>
          <cell r="EC222"/>
          <cell r="ED222"/>
          <cell r="EG222"/>
          <cell r="EH222">
            <v>0</v>
          </cell>
          <cell r="EI222">
            <v>0</v>
          </cell>
        </row>
        <row r="223">
          <cell r="B223">
            <v>0</v>
          </cell>
          <cell r="C223"/>
          <cell r="E223"/>
          <cell r="F223"/>
          <cell r="G223">
            <v>26</v>
          </cell>
          <cell r="H223">
            <v>43</v>
          </cell>
          <cell r="I223"/>
          <cell r="J223"/>
          <cell r="L223">
            <v>113</v>
          </cell>
          <cell r="M223" t="str">
            <v>±</v>
          </cell>
          <cell r="N223">
            <v>5</v>
          </cell>
          <cell r="R223"/>
          <cell r="T223"/>
          <cell r="U223"/>
          <cell r="V223"/>
          <cell r="X223"/>
          <cell r="Z223"/>
          <cell r="AA223"/>
          <cell r="AB223"/>
          <cell r="AC223">
            <v>0</v>
          </cell>
          <cell r="AD223"/>
          <cell r="AG223"/>
          <cell r="AI223" t="str">
            <v>ระบุในSD</v>
          </cell>
          <cell r="AJ223"/>
          <cell r="AL223">
            <v>0</v>
          </cell>
          <cell r="AM223"/>
          <cell r="AN223">
            <v>0</v>
          </cell>
          <cell r="AO223" t="str">
            <v>WSWT2625700</v>
          </cell>
          <cell r="AQ223" t="e">
            <v>#REF!</v>
          </cell>
          <cell r="AR223" t="e">
            <v>#REF!</v>
          </cell>
          <cell r="AS223" t="e">
            <v>#REF!</v>
          </cell>
          <cell r="AT223" t="e">
            <v>#REF!</v>
          </cell>
          <cell r="AU223" t="e">
            <v>#REF!</v>
          </cell>
          <cell r="BZ223" t="str">
            <v>WRWT260800/WRWT25650</v>
          </cell>
          <cell r="CA223">
            <v>0</v>
          </cell>
          <cell r="DL223"/>
          <cell r="DM223" t="str">
            <v>Lead time</v>
          </cell>
          <cell r="DN223"/>
          <cell r="DP223"/>
          <cell r="DQ223"/>
          <cell r="DR223"/>
          <cell r="DS223"/>
          <cell r="DT223"/>
          <cell r="DU223"/>
          <cell r="DW223"/>
          <cell r="DX223"/>
          <cell r="DY223"/>
          <cell r="DZ223"/>
          <cell r="EA223"/>
          <cell r="EB223"/>
          <cell r="EC223"/>
          <cell r="ED223"/>
          <cell r="EG223"/>
          <cell r="EH223">
            <v>0</v>
          </cell>
          <cell r="EI223">
            <v>0</v>
          </cell>
        </row>
        <row r="224">
          <cell r="B224">
            <v>0</v>
          </cell>
          <cell r="C224"/>
          <cell r="E224"/>
          <cell r="F224"/>
          <cell r="G224">
            <v>26</v>
          </cell>
          <cell r="H224">
            <v>41</v>
          </cell>
          <cell r="I224"/>
          <cell r="J224"/>
          <cell r="L224">
            <v>90</v>
          </cell>
          <cell r="M224" t="str">
            <v>±</v>
          </cell>
          <cell r="N224">
            <v>5</v>
          </cell>
          <cell r="R224"/>
          <cell r="T224"/>
          <cell r="U224"/>
          <cell r="V224"/>
          <cell r="X224"/>
          <cell r="Z224"/>
          <cell r="AA224"/>
          <cell r="AB224"/>
          <cell r="AC224">
            <v>0</v>
          </cell>
          <cell r="AD224"/>
          <cell r="AG224"/>
          <cell r="AI224" t="str">
            <v>ระบุในSD</v>
          </cell>
          <cell r="AJ224"/>
          <cell r="AL224">
            <v>0</v>
          </cell>
          <cell r="AM224"/>
          <cell r="AN224">
            <v>0</v>
          </cell>
          <cell r="AO224" t="str">
            <v>WSWT2625800SM</v>
          </cell>
          <cell r="AQ224" t="e">
            <v>#REF!</v>
          </cell>
          <cell r="AR224" t="e">
            <v>#REF!</v>
          </cell>
          <cell r="AS224" t="e">
            <v>#REF!</v>
          </cell>
          <cell r="AT224" t="e">
            <v>#REF!</v>
          </cell>
          <cell r="AU224" t="e">
            <v>#REF!</v>
          </cell>
          <cell r="BZ224" t="str">
            <v>WRWT260800/WRWT25650</v>
          </cell>
          <cell r="CA224">
            <v>0</v>
          </cell>
          <cell r="DL224"/>
          <cell r="DM224" t="str">
            <v>Lead time</v>
          </cell>
          <cell r="DN224"/>
          <cell r="DP224"/>
          <cell r="DQ224"/>
          <cell r="DR224"/>
          <cell r="DS224"/>
          <cell r="DT224"/>
          <cell r="DU224"/>
          <cell r="DW224"/>
          <cell r="DX224"/>
          <cell r="DY224"/>
          <cell r="DZ224"/>
          <cell r="EA224"/>
          <cell r="EB224"/>
          <cell r="EC224"/>
          <cell r="ED224"/>
          <cell r="EG224"/>
          <cell r="EH224">
            <v>0</v>
          </cell>
          <cell r="EI224">
            <v>0</v>
          </cell>
        </row>
        <row r="225">
          <cell r="B225" t="str">
            <v>ประมาณการ</v>
          </cell>
          <cell r="C225" t="str">
            <v>ประมาณการ</v>
          </cell>
          <cell r="E225" t="str">
            <v>บจก.ที.ซี.ยูเนี่ยน อโกรเทค</v>
          </cell>
          <cell r="F225" t="str">
            <v>ไม่พิมพ์</v>
          </cell>
          <cell r="G225">
            <v>26</v>
          </cell>
          <cell r="H225">
            <v>43</v>
          </cell>
          <cell r="I225" t="str">
            <v>ขาว</v>
          </cell>
          <cell r="J225"/>
          <cell r="L225">
            <v>116</v>
          </cell>
          <cell r="M225" t="str">
            <v>±</v>
          </cell>
          <cell r="N225">
            <v>5</v>
          </cell>
          <cell r="R225" t="str">
            <v>ไม่</v>
          </cell>
          <cell r="T225" t="str">
            <v>ไม่สวมถุงใน</v>
          </cell>
          <cell r="U225"/>
          <cell r="V225"/>
          <cell r="X225">
            <v>45925</v>
          </cell>
          <cell r="Z225" t="str">
            <v xml:space="preserve">300กระสอบแบนเต็มใบ </v>
          </cell>
          <cell r="AA225">
            <v>10000</v>
          </cell>
          <cell r="AB225">
            <v>0</v>
          </cell>
          <cell r="AC225">
            <v>0</v>
          </cell>
          <cell r="AD225">
            <v>0</v>
          </cell>
          <cell r="AG225"/>
          <cell r="AI225"/>
          <cell r="AJ225">
            <v>0</v>
          </cell>
          <cell r="AL225">
            <v>10000</v>
          </cell>
          <cell r="AM225"/>
          <cell r="AN225">
            <v>0</v>
          </cell>
          <cell r="AO225" t="str">
            <v xml:space="preserve">WSWT2625800 </v>
          </cell>
          <cell r="AQ225">
            <v>12433.3</v>
          </cell>
          <cell r="AR225">
            <v>12433.3</v>
          </cell>
          <cell r="AS225">
            <v>0</v>
          </cell>
          <cell r="AT225">
            <v>0</v>
          </cell>
          <cell r="AU225">
            <v>0</v>
          </cell>
          <cell r="BZ225" t="str">
            <v>WRWT25800/WRWT25800</v>
          </cell>
          <cell r="CA225">
            <v>0</v>
          </cell>
          <cell r="DL225" t="str">
            <v>P3</v>
          </cell>
          <cell r="DM225">
            <v>1</v>
          </cell>
          <cell r="DN225">
            <v>45925</v>
          </cell>
          <cell r="DP225">
            <v>45920</v>
          </cell>
          <cell r="DQ225"/>
          <cell r="DR225"/>
          <cell r="DS225"/>
          <cell r="DT225"/>
          <cell r="DU225">
            <v>45924</v>
          </cell>
          <cell r="DW225"/>
          <cell r="DX225"/>
          <cell r="DY225"/>
          <cell r="DZ225"/>
          <cell r="EA225"/>
          <cell r="EB225"/>
          <cell r="EC225" t="str">
            <v>ตัด</v>
          </cell>
          <cell r="ED225"/>
          <cell r="EG225"/>
          <cell r="EH225"/>
          <cell r="EI225"/>
        </row>
        <row r="226">
          <cell r="B226">
            <v>0</v>
          </cell>
          <cell r="C226"/>
          <cell r="E226"/>
          <cell r="F226"/>
          <cell r="G226">
            <v>26</v>
          </cell>
          <cell r="H226">
            <v>43</v>
          </cell>
          <cell r="I226"/>
          <cell r="J226"/>
          <cell r="L226">
            <v>116</v>
          </cell>
          <cell r="M226" t="str">
            <v>±</v>
          </cell>
          <cell r="N226">
            <v>5</v>
          </cell>
          <cell r="R226"/>
          <cell r="T226"/>
          <cell r="U226"/>
          <cell r="V226"/>
          <cell r="X226"/>
          <cell r="Z226"/>
          <cell r="AA226"/>
          <cell r="AB226"/>
          <cell r="AC226">
            <v>0</v>
          </cell>
          <cell r="AD226"/>
          <cell r="AG226"/>
          <cell r="AI226" t="str">
            <v>ระบุในSD</v>
          </cell>
          <cell r="AJ226"/>
          <cell r="AL226">
            <v>0</v>
          </cell>
          <cell r="AM226"/>
          <cell r="AN226">
            <v>0</v>
          </cell>
          <cell r="AO226" t="str">
            <v xml:space="preserve">WSWT2625800 </v>
          </cell>
          <cell r="AQ226">
            <v>12433.3</v>
          </cell>
          <cell r="AR226">
            <v>12433.3</v>
          </cell>
          <cell r="AS226">
            <v>0</v>
          </cell>
          <cell r="AT226">
            <v>0</v>
          </cell>
          <cell r="AU226">
            <v>0</v>
          </cell>
          <cell r="BZ226" t="str">
            <v>WRWT260800/WRWT25800</v>
          </cell>
          <cell r="CA226">
            <v>0</v>
          </cell>
          <cell r="DL226"/>
          <cell r="DM226" t="str">
            <v>Lead time</v>
          </cell>
          <cell r="DN226"/>
          <cell r="DP226"/>
          <cell r="DQ226"/>
          <cell r="DR226"/>
          <cell r="DS226"/>
          <cell r="DT226"/>
          <cell r="DU226"/>
          <cell r="DW226"/>
          <cell r="DX226"/>
          <cell r="DY226"/>
          <cell r="DZ226"/>
          <cell r="EA226"/>
          <cell r="EB226"/>
          <cell r="EC226"/>
          <cell r="ED226"/>
          <cell r="EG226"/>
          <cell r="EH226">
            <v>0</v>
          </cell>
          <cell r="EI226">
            <v>0</v>
          </cell>
        </row>
        <row r="227">
          <cell r="B227" t="str">
            <v>MK68-000820</v>
          </cell>
          <cell r="C227">
            <v>45832</v>
          </cell>
          <cell r="E227" t="str">
            <v>บจก.ที.ซี.ยูเนี่ยน อโกรเทค</v>
          </cell>
          <cell r="F227" t="str">
            <v>Zhejiang UN</v>
          </cell>
          <cell r="G227">
            <v>26</v>
          </cell>
          <cell r="H227">
            <v>43</v>
          </cell>
          <cell r="I227" t="str">
            <v>ขาว</v>
          </cell>
          <cell r="J227" t="str">
            <v>ใส</v>
          </cell>
          <cell r="L227">
            <v>150</v>
          </cell>
          <cell r="M227" t="str">
            <v>±</v>
          </cell>
          <cell r="N227">
            <v>5</v>
          </cell>
          <cell r="R227" t="str">
            <v>บิด</v>
          </cell>
          <cell r="T227" t="str">
            <v>ไม่สวมถุงใน</v>
          </cell>
          <cell r="U227"/>
          <cell r="V227"/>
          <cell r="X227">
            <v>45883</v>
          </cell>
          <cell r="Z227" t="str">
            <v xml:space="preserve">300กระสอบแบนเต็มใบ </v>
          </cell>
          <cell r="AA227">
            <v>20000</v>
          </cell>
          <cell r="AB227">
            <v>0</v>
          </cell>
          <cell r="AC227">
            <v>0</v>
          </cell>
          <cell r="AD227">
            <v>0</v>
          </cell>
          <cell r="AG227" t="str">
            <v>ลบสีจำนวนมาก รอผสม 1000</v>
          </cell>
          <cell r="AI227" t="str">
            <v>ห้ามขาด-เกินได้5%</v>
          </cell>
          <cell r="AJ227">
            <v>20000</v>
          </cell>
          <cell r="AL227">
            <v>0</v>
          </cell>
          <cell r="AM227">
            <v>21970</v>
          </cell>
          <cell r="AN227">
            <v>0</v>
          </cell>
          <cell r="AO227" t="str">
            <v>WSWT2625850SM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BZ227" t="str">
            <v>WRWT25850/WRWT25850</v>
          </cell>
          <cell r="CA227">
            <v>0</v>
          </cell>
          <cell r="DL227" t="str">
            <v>P6</v>
          </cell>
          <cell r="DM227">
            <v>4</v>
          </cell>
          <cell r="DN227">
            <v>45883</v>
          </cell>
          <cell r="DP227">
            <v>45878</v>
          </cell>
          <cell r="DQ227">
            <v>45879</v>
          </cell>
          <cell r="DR227">
            <v>45872</v>
          </cell>
          <cell r="DS227">
            <v>45880</v>
          </cell>
          <cell r="DT227">
            <v>45881</v>
          </cell>
          <cell r="DU227">
            <v>45882</v>
          </cell>
          <cell r="DW227"/>
          <cell r="DX227"/>
          <cell r="DY227"/>
          <cell r="DZ227"/>
          <cell r="EA227"/>
          <cell r="EB227"/>
          <cell r="EC227" t="str">
            <v>งานเคลือบ+พิมพ์</v>
          </cell>
          <cell r="ED227" t="str">
            <v xml:space="preserve"> /</v>
          </cell>
          <cell r="EG227"/>
          <cell r="EH227"/>
          <cell r="EI227"/>
        </row>
        <row r="228">
          <cell r="B228" t="str">
            <v>MK68-000923</v>
          </cell>
          <cell r="C228">
            <v>45861</v>
          </cell>
          <cell r="E228" t="str">
            <v>บจก.ที.ซี.ยูเนี่ยน อโกรเทค</v>
          </cell>
          <cell r="F228" t="str">
            <v>ไม่พิมพ์</v>
          </cell>
          <cell r="G228">
            <v>26</v>
          </cell>
          <cell r="H228">
            <v>43</v>
          </cell>
          <cell r="I228" t="str">
            <v>ขาว</v>
          </cell>
          <cell r="J228" t="str">
            <v>ใส</v>
          </cell>
          <cell r="L228">
            <v>150</v>
          </cell>
          <cell r="M228" t="str">
            <v>±</v>
          </cell>
          <cell r="N228">
            <v>5</v>
          </cell>
          <cell r="R228" t="str">
            <v>บิด</v>
          </cell>
          <cell r="T228" t="str">
            <v>ไม่สวมถุงใน</v>
          </cell>
          <cell r="U228"/>
          <cell r="V228"/>
          <cell r="X228">
            <v>45887</v>
          </cell>
          <cell r="Z228" t="str">
            <v xml:space="preserve">300กระสอบแบนเต็มใบ </v>
          </cell>
          <cell r="AA228">
            <v>15000</v>
          </cell>
          <cell r="AB228">
            <v>0</v>
          </cell>
          <cell r="AC228">
            <v>0</v>
          </cell>
          <cell r="AD228">
            <v>0</v>
          </cell>
          <cell r="AG228"/>
          <cell r="AI228" t="str">
            <v>ห้ามขาด-เกินได้5%</v>
          </cell>
          <cell r="AJ228">
            <v>8828</v>
          </cell>
          <cell r="AL228">
            <v>6172</v>
          </cell>
          <cell r="AM228"/>
          <cell r="AN228">
            <v>0</v>
          </cell>
          <cell r="AO228" t="str">
            <v>WSWT2625850SM</v>
          </cell>
          <cell r="AQ228">
            <v>7673.8327599999993</v>
          </cell>
          <cell r="AR228">
            <v>7673.8327599999993</v>
          </cell>
          <cell r="AS228">
            <v>0</v>
          </cell>
          <cell r="AT228">
            <v>7673.8327599999993</v>
          </cell>
          <cell r="AU228">
            <v>0</v>
          </cell>
          <cell r="BZ228" t="str">
            <v>WRWT25850/WRWT25850</v>
          </cell>
          <cell r="CA228">
            <v>0</v>
          </cell>
          <cell r="DL228" t="str">
            <v>P11</v>
          </cell>
          <cell r="DM228">
            <v>2</v>
          </cell>
          <cell r="DN228">
            <v>45887</v>
          </cell>
          <cell r="DP228">
            <v>45882</v>
          </cell>
          <cell r="DQ228">
            <v>45885</v>
          </cell>
          <cell r="DR228"/>
          <cell r="DS228"/>
          <cell r="DT228"/>
          <cell r="DU228">
            <v>45886</v>
          </cell>
          <cell r="DW228"/>
          <cell r="DX228"/>
          <cell r="DY228"/>
          <cell r="DZ228"/>
          <cell r="EA228"/>
          <cell r="EB228"/>
          <cell r="EC228" t="str">
            <v>งานเคลือบ+ตัด</v>
          </cell>
          <cell r="ED228"/>
          <cell r="EG228"/>
          <cell r="EH228"/>
          <cell r="EI228"/>
        </row>
        <row r="229">
          <cell r="B229" t="str">
            <v>ประมาณการ</v>
          </cell>
          <cell r="C229" t="str">
            <v>ประมาณการ</v>
          </cell>
          <cell r="E229" t="str">
            <v>บจก.ที.ซี.ยูเนี่ยน อโกรเทค</v>
          </cell>
          <cell r="F229" t="str">
            <v>รอแบบ</v>
          </cell>
          <cell r="G229">
            <v>26</v>
          </cell>
          <cell r="H229">
            <v>43</v>
          </cell>
          <cell r="I229" t="str">
            <v>ขาว</v>
          </cell>
          <cell r="J229" t="str">
            <v>ใส</v>
          </cell>
          <cell r="L229">
            <v>150</v>
          </cell>
          <cell r="M229" t="str">
            <v>±</v>
          </cell>
          <cell r="N229">
            <v>5</v>
          </cell>
          <cell r="R229" t="str">
            <v>บิด</v>
          </cell>
          <cell r="T229" t="str">
            <v>ไม่สวมถุงใน</v>
          </cell>
          <cell r="U229"/>
          <cell r="V229"/>
          <cell r="X229">
            <v>45925</v>
          </cell>
          <cell r="Z229" t="str">
            <v xml:space="preserve">300กระสอบแบนเต็มใบ </v>
          </cell>
          <cell r="AA229">
            <v>30000</v>
          </cell>
          <cell r="AB229">
            <v>0</v>
          </cell>
          <cell r="AC229">
            <v>0</v>
          </cell>
          <cell r="AD229">
            <v>0</v>
          </cell>
          <cell r="AG229"/>
          <cell r="AI229"/>
          <cell r="AJ229">
            <v>0</v>
          </cell>
          <cell r="AL229">
            <v>30000</v>
          </cell>
          <cell r="AM229"/>
          <cell r="AN229">
            <v>31500</v>
          </cell>
          <cell r="AO229" t="str">
            <v>WSWT2625850SM</v>
          </cell>
          <cell r="AQ229">
            <v>37299.899999999994</v>
          </cell>
          <cell r="AR229">
            <v>37299.899999999994</v>
          </cell>
          <cell r="AS229">
            <v>0</v>
          </cell>
          <cell r="AT229">
            <v>0</v>
          </cell>
          <cell r="AU229">
            <v>37299.899999999994</v>
          </cell>
          <cell r="BZ229" t="str">
            <v>WRWT25850/WRWT25850</v>
          </cell>
          <cell r="CA229">
            <v>0</v>
          </cell>
          <cell r="DL229" t="str">
            <v>P6</v>
          </cell>
          <cell r="DM229">
            <v>4</v>
          </cell>
          <cell r="DN229">
            <v>45925</v>
          </cell>
          <cell r="DP229">
            <v>45920</v>
          </cell>
          <cell r="DQ229">
            <v>45921</v>
          </cell>
          <cell r="DR229">
            <v>45914</v>
          </cell>
          <cell r="DS229">
            <v>45922</v>
          </cell>
          <cell r="DT229">
            <v>45923</v>
          </cell>
          <cell r="DU229">
            <v>45924</v>
          </cell>
          <cell r="DW229"/>
          <cell r="DX229"/>
          <cell r="DY229"/>
          <cell r="DZ229"/>
          <cell r="EA229"/>
          <cell r="EB229"/>
          <cell r="EC229" t="str">
            <v>งานเคลือบ+พิมพ์</v>
          </cell>
          <cell r="ED229"/>
          <cell r="EG229"/>
          <cell r="EH229"/>
          <cell r="EI229"/>
        </row>
        <row r="230">
          <cell r="B230">
            <v>0</v>
          </cell>
          <cell r="C230"/>
          <cell r="E230"/>
          <cell r="F230"/>
          <cell r="G230">
            <v>26</v>
          </cell>
          <cell r="H230">
            <v>43</v>
          </cell>
          <cell r="I230"/>
          <cell r="J230"/>
          <cell r="L230">
            <v>120</v>
          </cell>
          <cell r="M230" t="str">
            <v>±</v>
          </cell>
          <cell r="N230">
            <v>5</v>
          </cell>
          <cell r="R230"/>
          <cell r="T230"/>
          <cell r="U230"/>
          <cell r="V230"/>
          <cell r="X230"/>
          <cell r="Z230"/>
          <cell r="AA230"/>
          <cell r="AB230"/>
          <cell r="AC230">
            <v>0</v>
          </cell>
          <cell r="AD230"/>
          <cell r="AG230"/>
          <cell r="AI230" t="str">
            <v>ระบุในSD</v>
          </cell>
          <cell r="AJ230"/>
          <cell r="AL230">
            <v>0</v>
          </cell>
          <cell r="AM230"/>
          <cell r="AN230">
            <v>0</v>
          </cell>
          <cell r="AO230" t="str">
            <v>WSWT2625850SM</v>
          </cell>
          <cell r="AQ230">
            <v>44973.732759999992</v>
          </cell>
          <cell r="AR230">
            <v>44973.732759999992</v>
          </cell>
          <cell r="AS230">
            <v>0</v>
          </cell>
          <cell r="AT230">
            <v>7673.8327599999993</v>
          </cell>
          <cell r="AU230">
            <v>37299.899999999994</v>
          </cell>
          <cell r="BZ230" t="str">
            <v>WRWT260850/WRWT25850</v>
          </cell>
          <cell r="CA230">
            <v>0</v>
          </cell>
          <cell r="DL230"/>
          <cell r="DM230" t="str">
            <v>Lead time</v>
          </cell>
          <cell r="DN230"/>
          <cell r="DP230"/>
          <cell r="DQ230"/>
          <cell r="DR230"/>
          <cell r="DS230"/>
          <cell r="DT230"/>
          <cell r="DU230"/>
          <cell r="DW230"/>
          <cell r="DX230"/>
          <cell r="DY230"/>
          <cell r="DZ230"/>
          <cell r="EA230"/>
          <cell r="EB230"/>
          <cell r="EC230"/>
          <cell r="ED230"/>
          <cell r="EG230"/>
          <cell r="EH230">
            <v>0</v>
          </cell>
          <cell r="EI230">
            <v>0</v>
          </cell>
        </row>
        <row r="231">
          <cell r="B231">
            <v>0</v>
          </cell>
          <cell r="C231"/>
          <cell r="E231"/>
          <cell r="F231"/>
          <cell r="G231">
            <v>28</v>
          </cell>
          <cell r="H231">
            <v>41</v>
          </cell>
          <cell r="I231" t="str">
            <v>ขาว</v>
          </cell>
          <cell r="J231"/>
          <cell r="L231">
            <v>122</v>
          </cell>
          <cell r="M231" t="str">
            <v>+</v>
          </cell>
          <cell r="N231">
            <v>3</v>
          </cell>
          <cell r="R231"/>
          <cell r="T231"/>
          <cell r="U231"/>
          <cell r="V231"/>
          <cell r="X231"/>
          <cell r="Z231"/>
          <cell r="AA231"/>
          <cell r="AB231">
            <v>0</v>
          </cell>
          <cell r="AC231">
            <v>0</v>
          </cell>
          <cell r="AD231"/>
          <cell r="AG231"/>
          <cell r="AI231" t="str">
            <v>ระบุในSD</v>
          </cell>
          <cell r="AJ231"/>
          <cell r="AL231">
            <v>0</v>
          </cell>
          <cell r="AM231"/>
          <cell r="AN231">
            <v>0</v>
          </cell>
          <cell r="AO231" t="str">
            <v>WSWT2825800</v>
          </cell>
          <cell r="AQ231" t="e">
            <v>#REF!</v>
          </cell>
          <cell r="AR231" t="e">
            <v>#REF!</v>
          </cell>
          <cell r="AS231" t="e">
            <v>#REF!</v>
          </cell>
          <cell r="AT231" t="e">
            <v>#REF!</v>
          </cell>
          <cell r="AU231" t="e">
            <v>#REF!</v>
          </cell>
          <cell r="BZ231" t="str">
            <v>WRWT25850/WRWT25800</v>
          </cell>
          <cell r="CA231">
            <v>0</v>
          </cell>
          <cell r="DL231"/>
          <cell r="DM231" t="str">
            <v>Lead time</v>
          </cell>
          <cell r="DN231"/>
          <cell r="DP231"/>
          <cell r="DQ231"/>
          <cell r="DR231"/>
          <cell r="DS231"/>
          <cell r="DT231"/>
          <cell r="DU231"/>
          <cell r="DW231"/>
          <cell r="DX231"/>
          <cell r="DY231"/>
          <cell r="DZ231"/>
          <cell r="EA231"/>
          <cell r="EB231"/>
          <cell r="EC231"/>
          <cell r="ED231"/>
          <cell r="EG231"/>
          <cell r="EH231"/>
          <cell r="EI231">
            <v>0</v>
          </cell>
        </row>
        <row r="232">
          <cell r="B232" t="str">
            <v>MK68-000913</v>
          </cell>
          <cell r="C232">
            <v>45857</v>
          </cell>
          <cell r="E232" t="str">
            <v>บจก.ไทยร่วมใจน้ำมันพืช</v>
          </cell>
          <cell r="F232" t="str">
            <v>TRJ</v>
          </cell>
          <cell r="G232">
            <v>28</v>
          </cell>
          <cell r="H232">
            <v>41</v>
          </cell>
          <cell r="I232" t="str">
            <v>ขาว</v>
          </cell>
          <cell r="J232"/>
          <cell r="L232">
            <v>120</v>
          </cell>
          <cell r="M232" t="str">
            <v>+</v>
          </cell>
          <cell r="N232">
            <v>3</v>
          </cell>
          <cell r="R232" t="str">
            <v>ไม่</v>
          </cell>
          <cell r="T232" t="str">
            <v>ไม่สวมถุงใน</v>
          </cell>
          <cell r="U232"/>
          <cell r="V232"/>
          <cell r="X232">
            <v>45883</v>
          </cell>
          <cell r="Z232" t="str">
            <v>500กระสอบ</v>
          </cell>
          <cell r="AA232">
            <v>34000</v>
          </cell>
          <cell r="AB232">
            <v>0</v>
          </cell>
          <cell r="AC232">
            <v>0</v>
          </cell>
          <cell r="AD232">
            <v>0</v>
          </cell>
          <cell r="AG232"/>
          <cell r="AI232"/>
          <cell r="AJ232">
            <v>32500</v>
          </cell>
          <cell r="AL232">
            <v>1500</v>
          </cell>
          <cell r="AM232">
            <v>34283</v>
          </cell>
          <cell r="AN232">
            <v>0</v>
          </cell>
          <cell r="AO232" t="str">
            <v>WSWT2825850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BZ232" t="str">
            <v>WRWT25850/WRWT25850</v>
          </cell>
          <cell r="CA232">
            <v>0</v>
          </cell>
          <cell r="DL232" t="str">
            <v>P7</v>
          </cell>
          <cell r="DM232">
            <v>2</v>
          </cell>
          <cell r="DN232">
            <v>45883</v>
          </cell>
          <cell r="DP232">
            <v>45878</v>
          </cell>
          <cell r="DQ232"/>
          <cell r="DR232">
            <v>45874</v>
          </cell>
          <cell r="DS232">
            <v>45881</v>
          </cell>
          <cell r="DT232">
            <v>45882</v>
          </cell>
          <cell r="DU232">
            <v>45882</v>
          </cell>
          <cell r="DW232"/>
          <cell r="DX232"/>
          <cell r="DY232"/>
          <cell r="DZ232"/>
          <cell r="EA232"/>
          <cell r="EB232"/>
          <cell r="EC232" t="str">
            <v>งานพิมพ์</v>
          </cell>
          <cell r="ED232" t="str">
            <v xml:space="preserve"> /</v>
          </cell>
          <cell r="EG232"/>
          <cell r="EH232"/>
          <cell r="EI232"/>
        </row>
        <row r="233">
          <cell r="B233" t="str">
            <v>ใบรับคำสั่งซื้อ</v>
          </cell>
          <cell r="C233"/>
          <cell r="E233" t="str">
            <v>บจก.ไทยร่วมใจน้ำมันพืช</v>
          </cell>
          <cell r="F233" t="str">
            <v>TRJ</v>
          </cell>
          <cell r="G233">
            <v>28</v>
          </cell>
          <cell r="H233">
            <v>41</v>
          </cell>
          <cell r="I233" t="str">
            <v>ขาว</v>
          </cell>
          <cell r="J233"/>
          <cell r="L233">
            <v>120</v>
          </cell>
          <cell r="M233" t="str">
            <v>+</v>
          </cell>
          <cell r="N233">
            <v>3</v>
          </cell>
          <cell r="R233" t="str">
            <v>ไม่</v>
          </cell>
          <cell r="T233" t="str">
            <v>ไม่สวมถุงใน</v>
          </cell>
          <cell r="U233"/>
          <cell r="V233"/>
          <cell r="X233">
            <v>45897</v>
          </cell>
          <cell r="Z233" t="str">
            <v>500กระสอบ</v>
          </cell>
          <cell r="AA233">
            <v>50000</v>
          </cell>
          <cell r="AB233">
            <v>0</v>
          </cell>
          <cell r="AC233">
            <v>0</v>
          </cell>
          <cell r="AD233">
            <v>0</v>
          </cell>
          <cell r="AG233"/>
          <cell r="AI233"/>
          <cell r="AJ233">
            <v>0</v>
          </cell>
          <cell r="AL233">
            <v>50000</v>
          </cell>
          <cell r="AM233"/>
          <cell r="AN233">
            <v>52500</v>
          </cell>
          <cell r="AO233" t="str">
            <v>WSWT2825850</v>
          </cell>
          <cell r="AQ233">
            <v>59372.5</v>
          </cell>
          <cell r="AR233">
            <v>14023</v>
          </cell>
          <cell r="AS233">
            <v>45349.5</v>
          </cell>
          <cell r="AT233">
            <v>0</v>
          </cell>
          <cell r="AU233">
            <v>0</v>
          </cell>
          <cell r="BZ233" t="str">
            <v>WRWT25850/WRWT25850</v>
          </cell>
          <cell r="CA233">
            <v>5096.7799166666673</v>
          </cell>
          <cell r="DL233" t="str">
            <v>P7</v>
          </cell>
          <cell r="DM233">
            <v>2</v>
          </cell>
          <cell r="DN233">
            <v>45897</v>
          </cell>
          <cell r="DP233">
            <v>45892</v>
          </cell>
          <cell r="DQ233"/>
          <cell r="DR233">
            <v>45888</v>
          </cell>
          <cell r="DS233">
            <v>45895</v>
          </cell>
          <cell r="DT233">
            <v>45896</v>
          </cell>
          <cell r="DU233">
            <v>45896</v>
          </cell>
          <cell r="DW233"/>
          <cell r="DX233"/>
          <cell r="DY233"/>
          <cell r="DZ233"/>
          <cell r="EA233"/>
          <cell r="EB233"/>
          <cell r="EC233" t="str">
            <v>งานพิมพ์</v>
          </cell>
          <cell r="ED233" t="str">
            <v>รอART</v>
          </cell>
          <cell r="EG233"/>
          <cell r="EH233"/>
          <cell r="EI233"/>
        </row>
        <row r="234">
          <cell r="B234" t="str">
            <v>ประมาณการ</v>
          </cell>
          <cell r="C234" t="str">
            <v>ประมาณการ</v>
          </cell>
          <cell r="E234" t="str">
            <v>บจก.ที.ซี.ยูเนี่ยน อโกรเทค</v>
          </cell>
          <cell r="F234" t="str">
            <v>ไม่พิมพ์</v>
          </cell>
          <cell r="G234">
            <v>28</v>
          </cell>
          <cell r="H234">
            <v>47</v>
          </cell>
          <cell r="I234" t="str">
            <v>ขาว</v>
          </cell>
          <cell r="J234" t="str">
            <v>ใส</v>
          </cell>
          <cell r="L234">
            <v>180</v>
          </cell>
          <cell r="M234" t="str">
            <v>±</v>
          </cell>
          <cell r="N234">
            <v>5</v>
          </cell>
          <cell r="R234" t="str">
            <v>ไม่</v>
          </cell>
          <cell r="T234" t="str">
            <v>ไม่สวมถุงใน</v>
          </cell>
          <cell r="U234"/>
          <cell r="V234"/>
          <cell r="X234">
            <v>45925</v>
          </cell>
          <cell r="Z234" t="str">
            <v xml:space="preserve">300กระสอบแบนเต็มใบ </v>
          </cell>
          <cell r="AA234">
            <v>5000</v>
          </cell>
          <cell r="AB234">
            <v>0</v>
          </cell>
          <cell r="AC234">
            <v>0</v>
          </cell>
          <cell r="AD234">
            <v>0</v>
          </cell>
          <cell r="AG234"/>
          <cell r="AI234"/>
          <cell r="AJ234">
            <v>0</v>
          </cell>
          <cell r="AL234">
            <v>5000</v>
          </cell>
          <cell r="AM234"/>
          <cell r="AN234">
            <v>0</v>
          </cell>
          <cell r="AO234" t="str">
            <v>WSWT2825850</v>
          </cell>
          <cell r="AQ234">
            <v>6775.4500000000007</v>
          </cell>
          <cell r="AR234">
            <v>0</v>
          </cell>
          <cell r="AS234">
            <v>6775.4500000000007</v>
          </cell>
          <cell r="AT234">
            <v>0</v>
          </cell>
          <cell r="AU234">
            <v>6775.4500000000007</v>
          </cell>
          <cell r="BZ234" t="str">
            <v>WRWT25850/WRWT25850</v>
          </cell>
          <cell r="CA234">
            <v>761.48529722222236</v>
          </cell>
          <cell r="DL234" t="str">
            <v>P11</v>
          </cell>
          <cell r="DM234">
            <v>2</v>
          </cell>
          <cell r="DN234">
            <v>45925</v>
          </cell>
          <cell r="DP234">
            <v>45920</v>
          </cell>
          <cell r="DQ234">
            <v>45923</v>
          </cell>
          <cell r="DR234"/>
          <cell r="DS234"/>
          <cell r="DT234"/>
          <cell r="DU234">
            <v>45924</v>
          </cell>
          <cell r="DW234"/>
          <cell r="DX234"/>
          <cell r="DY234"/>
          <cell r="DZ234"/>
          <cell r="EA234"/>
          <cell r="EB234"/>
          <cell r="EC234" t="str">
            <v>งานเคลือบ+ตัด</v>
          </cell>
          <cell r="ED234"/>
          <cell r="EG234"/>
          <cell r="EH234"/>
          <cell r="EI234"/>
        </row>
        <row r="235">
          <cell r="B235">
            <v>0</v>
          </cell>
          <cell r="C235"/>
          <cell r="E235"/>
          <cell r="F235"/>
          <cell r="G235">
            <v>28</v>
          </cell>
          <cell r="H235">
            <v>43</v>
          </cell>
          <cell r="I235"/>
          <cell r="J235"/>
          <cell r="L235">
            <v>130</v>
          </cell>
          <cell r="M235" t="str">
            <v>±</v>
          </cell>
          <cell r="N235">
            <v>3</v>
          </cell>
          <cell r="R235"/>
          <cell r="T235"/>
          <cell r="U235"/>
          <cell r="V235"/>
          <cell r="X235"/>
          <cell r="Z235"/>
          <cell r="AA235"/>
          <cell r="AB235"/>
          <cell r="AC235">
            <v>0</v>
          </cell>
          <cell r="AD235"/>
          <cell r="AG235"/>
          <cell r="AI235" t="str">
            <v>ระบุในSD</v>
          </cell>
          <cell r="AJ235"/>
          <cell r="AL235">
            <v>0</v>
          </cell>
          <cell r="AM235"/>
          <cell r="AN235">
            <v>0</v>
          </cell>
          <cell r="AO235" t="str">
            <v>WSWT2825850</v>
          </cell>
          <cell r="AQ235">
            <v>66147.95</v>
          </cell>
          <cell r="AR235">
            <v>14023</v>
          </cell>
          <cell r="AS235">
            <v>52124.95</v>
          </cell>
          <cell r="AT235">
            <v>0</v>
          </cell>
          <cell r="AU235">
            <v>6775.4500000000007</v>
          </cell>
          <cell r="BZ235" t="str">
            <v>WRWT280850/WRWT25850</v>
          </cell>
          <cell r="CA235">
            <v>0</v>
          </cell>
          <cell r="DL235"/>
          <cell r="DM235"/>
          <cell r="DN235"/>
          <cell r="DP235"/>
          <cell r="DQ235"/>
          <cell r="DR235"/>
          <cell r="DS235"/>
          <cell r="DT235"/>
          <cell r="DU235"/>
          <cell r="DW235"/>
          <cell r="DX235"/>
          <cell r="DY235"/>
          <cell r="DZ235"/>
          <cell r="EA235"/>
          <cell r="EB235"/>
          <cell r="EC235"/>
          <cell r="ED235"/>
          <cell r="EG235"/>
          <cell r="EH235"/>
          <cell r="EI235"/>
        </row>
        <row r="236">
          <cell r="B236">
            <v>0</v>
          </cell>
          <cell r="C236"/>
          <cell r="E236"/>
          <cell r="F236"/>
          <cell r="G236">
            <v>30</v>
          </cell>
          <cell r="H236">
            <v>41</v>
          </cell>
          <cell r="I236"/>
          <cell r="J236"/>
          <cell r="L236">
            <v>122</v>
          </cell>
          <cell r="M236" t="str">
            <v>±</v>
          </cell>
          <cell r="N236">
            <v>5</v>
          </cell>
          <cell r="R236"/>
          <cell r="T236"/>
          <cell r="U236"/>
          <cell r="V236"/>
          <cell r="X236"/>
          <cell r="Z236"/>
          <cell r="AA236"/>
          <cell r="AB236">
            <v>0</v>
          </cell>
          <cell r="AC236">
            <v>0</v>
          </cell>
          <cell r="AD236"/>
          <cell r="AG236"/>
          <cell r="AI236" t="str">
            <v>ระบุในSD</v>
          </cell>
          <cell r="AJ236"/>
          <cell r="AL236">
            <v>0</v>
          </cell>
          <cell r="AM236"/>
          <cell r="AN236">
            <v>0</v>
          </cell>
          <cell r="AO236" t="str">
            <v>WSWT3025800</v>
          </cell>
          <cell r="AQ236" t="e">
            <v>#REF!</v>
          </cell>
          <cell r="AR236" t="e">
            <v>#REF!</v>
          </cell>
          <cell r="AS236" t="e">
            <v>#REF!</v>
          </cell>
          <cell r="AT236" t="e">
            <v>#REF!</v>
          </cell>
          <cell r="AU236" t="e">
            <v>#REF!</v>
          </cell>
          <cell r="BZ236" t="str">
            <v>WRWT25800/WRWT28750</v>
          </cell>
          <cell r="CA236">
            <v>0</v>
          </cell>
          <cell r="DL236"/>
          <cell r="DM236" t="str">
            <v>Lead time</v>
          </cell>
          <cell r="DN236"/>
          <cell r="DP236"/>
          <cell r="DQ236"/>
          <cell r="DR236"/>
          <cell r="DS236"/>
          <cell r="DT236"/>
          <cell r="DU236"/>
          <cell r="DW236"/>
          <cell r="DX236"/>
          <cell r="DY236"/>
          <cell r="DZ236"/>
          <cell r="EA236"/>
          <cell r="EB236"/>
          <cell r="EC236"/>
          <cell r="ED236"/>
          <cell r="EG236"/>
          <cell r="EH236"/>
          <cell r="EI236">
            <v>0</v>
          </cell>
        </row>
        <row r="237">
          <cell r="B237"/>
          <cell r="C237"/>
          <cell r="E237"/>
          <cell r="F237"/>
          <cell r="G237"/>
          <cell r="H237"/>
          <cell r="I237"/>
          <cell r="J237"/>
          <cell r="L237"/>
          <cell r="M237"/>
          <cell r="N237"/>
          <cell r="R237"/>
          <cell r="T237"/>
          <cell r="U237"/>
          <cell r="V237"/>
          <cell r="X237" t="str">
            <v>ค้างส่งทั้งหมด</v>
          </cell>
          <cell r="Z237"/>
          <cell r="AA237">
            <v>2675337</v>
          </cell>
          <cell r="AB237"/>
          <cell r="AC237"/>
          <cell r="AD237"/>
          <cell r="AG237"/>
          <cell r="AI237"/>
          <cell r="AJ237">
            <v>339463</v>
          </cell>
          <cell r="AL237"/>
          <cell r="AM237"/>
          <cell r="AN237"/>
          <cell r="AO237"/>
          <cell r="AQ237" t="e">
            <v>#REF!</v>
          </cell>
          <cell r="AR237" t="e">
            <v>#REF!</v>
          </cell>
          <cell r="AS237" t="e">
            <v>#REF!</v>
          </cell>
          <cell r="AT237"/>
          <cell r="AU237"/>
          <cell r="BZ237"/>
          <cell r="CA237">
            <v>142736.18937179036</v>
          </cell>
          <cell r="DL237"/>
          <cell r="DM237" t="str">
            <v>Lead time</v>
          </cell>
          <cell r="DN237"/>
          <cell r="DP237">
            <v>-5</v>
          </cell>
          <cell r="DQ237"/>
          <cell r="DR237"/>
          <cell r="DS237"/>
          <cell r="DT237"/>
          <cell r="DU237"/>
          <cell r="DW237"/>
          <cell r="DX237"/>
          <cell r="DY237"/>
          <cell r="DZ237"/>
          <cell r="EA237"/>
          <cell r="EB237"/>
          <cell r="EC237"/>
          <cell r="ED237"/>
          <cell r="EG237"/>
          <cell r="EH237"/>
          <cell r="EI237"/>
        </row>
        <row r="238">
          <cell r="B238"/>
          <cell r="C238"/>
          <cell r="E238"/>
          <cell r="F238"/>
          <cell r="G238"/>
          <cell r="H238"/>
          <cell r="I238"/>
          <cell r="J238"/>
          <cell r="L238"/>
          <cell r="M238"/>
          <cell r="N238"/>
          <cell r="R238"/>
          <cell r="T238"/>
          <cell r="U238"/>
          <cell r="V238"/>
          <cell r="X238"/>
          <cell r="Z238">
            <v>140000</v>
          </cell>
          <cell r="AA238">
            <v>19.109549999999999</v>
          </cell>
          <cell r="AB238"/>
          <cell r="AC238"/>
          <cell r="AD238"/>
          <cell r="AG238"/>
          <cell r="AI238"/>
          <cell r="AJ238"/>
          <cell r="AL238">
            <v>0</v>
          </cell>
          <cell r="AM238"/>
          <cell r="AN238">
            <v>0</v>
          </cell>
          <cell r="AO238"/>
          <cell r="AQ238" t="e">
            <v>#REF!</v>
          </cell>
          <cell r="AR238"/>
          <cell r="AS238" t="e">
            <v>#REF!</v>
          </cell>
          <cell r="AT238"/>
          <cell r="AU238"/>
          <cell r="BZ238"/>
          <cell r="CA238" t="str">
            <v>ห้ามลบ</v>
          </cell>
          <cell r="DL238" t="str">
            <v>P1</v>
          </cell>
          <cell r="DM238">
            <v>2</v>
          </cell>
          <cell r="DN238">
            <v>0</v>
          </cell>
          <cell r="DP238">
            <v>-5</v>
          </cell>
          <cell r="DQ238"/>
          <cell r="DR238">
            <v>-9</v>
          </cell>
          <cell r="DS238">
            <v>-2</v>
          </cell>
          <cell r="DT238"/>
          <cell r="DU238">
            <v>-1</v>
          </cell>
          <cell r="DW238"/>
          <cell r="DX238"/>
          <cell r="DY238"/>
          <cell r="DZ238"/>
          <cell r="EA238"/>
          <cell r="EB238"/>
          <cell r="EC238" t="str">
            <v>งานพิมพ์</v>
          </cell>
          <cell r="ED238" t="str">
            <v>รอART</v>
          </cell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/>
          <cell r="I239"/>
          <cell r="J239"/>
          <cell r="L239"/>
          <cell r="M239"/>
          <cell r="N239"/>
          <cell r="R239"/>
          <cell r="T239"/>
          <cell r="U239"/>
          <cell r="V239"/>
          <cell r="X239" t="str">
            <v>ประมาณการ</v>
          </cell>
          <cell r="Z239"/>
          <cell r="AA239">
            <v>943000</v>
          </cell>
          <cell r="AB239"/>
          <cell r="AC239"/>
          <cell r="AD239"/>
          <cell r="AG239"/>
          <cell r="AI239"/>
          <cell r="AJ239"/>
          <cell r="AL239"/>
          <cell r="AM239"/>
          <cell r="AN239"/>
          <cell r="AO239"/>
          <cell r="AQ239"/>
          <cell r="AR239"/>
          <cell r="AS239">
            <v>0</v>
          </cell>
          <cell r="AT239"/>
          <cell r="AU239"/>
          <cell r="BZ239"/>
          <cell r="CA239"/>
          <cell r="DL239" t="str">
            <v>P3</v>
          </cell>
          <cell r="DM239">
            <v>1</v>
          </cell>
          <cell r="DN239" t="str">
            <v>ประมาณการ</v>
          </cell>
          <cell r="DP239" t="e">
            <v>#VALUE!</v>
          </cell>
          <cell r="DQ239"/>
          <cell r="DR239"/>
          <cell r="DS239"/>
          <cell r="DT239"/>
          <cell r="DU239" t="e">
            <v>#VALUE!</v>
          </cell>
          <cell r="DW239"/>
          <cell r="DX239"/>
          <cell r="DY239"/>
          <cell r="DZ239"/>
          <cell r="EA239"/>
          <cell r="EB239"/>
          <cell r="EC239" t="str">
            <v>ตัด</v>
          </cell>
          <cell r="ED239"/>
          <cell r="EG239"/>
          <cell r="EH239"/>
          <cell r="EI239"/>
        </row>
        <row r="240">
          <cell r="B240"/>
          <cell r="C240"/>
          <cell r="E240"/>
          <cell r="F240"/>
          <cell r="G240"/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 t="str">
            <v>รอแจ้ง</v>
          </cell>
          <cell r="Z240"/>
          <cell r="AA240">
            <v>691368</v>
          </cell>
          <cell r="AB240"/>
          <cell r="AC240"/>
          <cell r="AD240"/>
          <cell r="AG240"/>
          <cell r="AI240"/>
          <cell r="AJ240"/>
          <cell r="AL240"/>
          <cell r="AM240"/>
          <cell r="AN240"/>
          <cell r="AO240"/>
          <cell r="AQ240"/>
          <cell r="AR240"/>
          <cell r="AS240">
            <v>710701.87972000008</v>
          </cell>
          <cell r="AT240"/>
          <cell r="AU240"/>
          <cell r="BZ240"/>
          <cell r="CA240"/>
          <cell r="DL240" t="str">
            <v>P2</v>
          </cell>
          <cell r="DM240">
            <v>3</v>
          </cell>
          <cell r="DN240" t="str">
            <v>รอแจ้ง</v>
          </cell>
          <cell r="DP240" t="e">
            <v>#VALUE!</v>
          </cell>
          <cell r="DQ240" t="e">
            <v>#VALUE!</v>
          </cell>
          <cell r="DR240" t="e">
            <v>#VALUE!</v>
          </cell>
          <cell r="DS240" t="e">
            <v>#VALUE!</v>
          </cell>
          <cell r="DT240"/>
          <cell r="DU240" t="e">
            <v>#VALUE!</v>
          </cell>
          <cell r="DW240"/>
          <cell r="DX240"/>
          <cell r="DY240"/>
          <cell r="DZ240"/>
          <cell r="EA240"/>
          <cell r="EB240"/>
          <cell r="EC240" t="str">
            <v>งานเคลือบ+พิมพ์</v>
          </cell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/>
          <cell r="I241"/>
          <cell r="J241"/>
          <cell r="L241"/>
          <cell r="M241"/>
          <cell r="N241"/>
          <cell r="R241"/>
          <cell r="T241"/>
          <cell r="U241"/>
          <cell r="V241"/>
          <cell r="X241" t="str">
            <v>รอส่ง</v>
          </cell>
          <cell r="Z241"/>
          <cell r="AA241">
            <v>23500</v>
          </cell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>
            <v>0</v>
          </cell>
          <cell r="AT241"/>
          <cell r="AU241"/>
          <cell r="BZ241"/>
          <cell r="CA241"/>
          <cell r="DL241" t="str">
            <v>P6</v>
          </cell>
          <cell r="DM241">
            <v>4</v>
          </cell>
          <cell r="DN241" t="str">
            <v>รอส่ง</v>
          </cell>
          <cell r="DP241" t="e">
            <v>#VALUE!</v>
          </cell>
          <cell r="DQ241" t="e">
            <v>#VALUE!</v>
          </cell>
          <cell r="DR241" t="e">
            <v>#VALUE!</v>
          </cell>
          <cell r="DS241" t="e">
            <v>#VALUE!</v>
          </cell>
          <cell r="DT241" t="e">
            <v>#VALUE!</v>
          </cell>
          <cell r="DU241" t="e">
            <v>#VALUE!</v>
          </cell>
          <cell r="DW241"/>
          <cell r="DX241"/>
          <cell r="DY241"/>
          <cell r="DZ241"/>
          <cell r="EA241"/>
          <cell r="EB241"/>
          <cell r="EC241" t="str">
            <v>งานเคลือบ+พิมพ์</v>
          </cell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 t="str">
            <v>มีกำหนดส่ง</v>
          </cell>
          <cell r="Z242"/>
          <cell r="AA242">
            <v>1017469</v>
          </cell>
          <cell r="AB242"/>
          <cell r="AC242"/>
          <cell r="AD242"/>
          <cell r="AG242"/>
          <cell r="AI242"/>
          <cell r="AJ242"/>
          <cell r="AL242"/>
          <cell r="AM242"/>
          <cell r="AN242"/>
          <cell r="AO242"/>
          <cell r="AQ242"/>
          <cell r="AR242"/>
          <cell r="AS242" t="e">
            <v>#REF!</v>
          </cell>
          <cell r="AT242" t="e">
            <v>#REF!</v>
          </cell>
          <cell r="AU242"/>
          <cell r="BZ242"/>
          <cell r="CA242"/>
          <cell r="DL242" t="str">
            <v>P11</v>
          </cell>
          <cell r="DM242">
            <v>2</v>
          </cell>
          <cell r="DN242" t="str">
            <v>มีกำหนดส่ง</v>
          </cell>
          <cell r="DP242" t="e">
            <v>#VALUE!</v>
          </cell>
          <cell r="DQ242" t="e">
            <v>#VALUE!</v>
          </cell>
          <cell r="DR242"/>
          <cell r="DS242"/>
          <cell r="DT242"/>
          <cell r="DU242" t="e">
            <v>#VALUE!</v>
          </cell>
          <cell r="DW242"/>
          <cell r="DX242"/>
          <cell r="DY242"/>
          <cell r="DZ242"/>
          <cell r="EA242"/>
          <cell r="EB242"/>
          <cell r="EC242" t="str">
            <v>งานเคลือบ+ตัด</v>
          </cell>
          <cell r="ED242"/>
          <cell r="EG242"/>
          <cell r="EH242"/>
          <cell r="EI242"/>
        </row>
        <row r="243">
          <cell r="B243"/>
          <cell r="C243"/>
          <cell r="E243" t="str">
            <v>ผู้สั่งผลิต..................................................</v>
          </cell>
          <cell r="F243"/>
          <cell r="G243"/>
          <cell r="H243"/>
          <cell r="I243" t="str">
            <v xml:space="preserve"> </v>
          </cell>
          <cell r="J243"/>
          <cell r="L243"/>
          <cell r="M243" t="str">
            <v xml:space="preserve"> </v>
          </cell>
          <cell r="N243"/>
          <cell r="R243"/>
          <cell r="T243"/>
          <cell r="U243"/>
          <cell r="V243"/>
          <cell r="X243"/>
          <cell r="Z243"/>
          <cell r="AA243"/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/>
          <cell r="AT243"/>
          <cell r="AU243"/>
          <cell r="BZ243"/>
          <cell r="CA243"/>
          <cell r="DL243" t="str">
            <v>P9</v>
          </cell>
          <cell r="DM243">
            <v>3</v>
          </cell>
          <cell r="DN243">
            <v>0</v>
          </cell>
          <cell r="DP243">
            <v>-5</v>
          </cell>
          <cell r="DQ243"/>
          <cell r="DR243">
            <v>-10</v>
          </cell>
          <cell r="DS243">
            <v>-3</v>
          </cell>
          <cell r="DT243">
            <v>-2</v>
          </cell>
          <cell r="DU243">
            <v>-1</v>
          </cell>
          <cell r="DW243">
            <v>0</v>
          </cell>
          <cell r="DX243"/>
          <cell r="DY243"/>
          <cell r="DZ243"/>
          <cell r="EA243"/>
          <cell r="EB243"/>
          <cell r="EC243" t="str">
            <v>งานพิมพ์</v>
          </cell>
          <cell r="ED243"/>
          <cell r="EG243"/>
          <cell r="EH243"/>
          <cell r="EI243"/>
        </row>
        <row r="244">
          <cell r="B244"/>
          <cell r="C244"/>
          <cell r="E244" t="str">
            <v>เจ้าหน้าที่วางแผนการผลิต</v>
          </cell>
          <cell r="F244"/>
          <cell r="G244"/>
          <cell r="H244"/>
          <cell r="I244"/>
          <cell r="J244"/>
          <cell r="L244"/>
          <cell r="M244" t="str">
            <v>ผู้อนุมัติ..................................................</v>
          </cell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 t="str">
            <v xml:space="preserve"> </v>
          </cell>
          <cell r="AU244"/>
          <cell r="BZ244"/>
          <cell r="CA244"/>
          <cell r="DL244" t="str">
            <v>P4</v>
          </cell>
          <cell r="DM244">
            <v>3</v>
          </cell>
          <cell r="DN244">
            <v>0</v>
          </cell>
          <cell r="DP244">
            <v>-5</v>
          </cell>
          <cell r="DQ244"/>
          <cell r="DR244">
            <v>-10</v>
          </cell>
          <cell r="DS244">
            <v>-3</v>
          </cell>
          <cell r="DT244"/>
          <cell r="DU244">
            <v>-2</v>
          </cell>
          <cell r="DW244">
            <v>-1</v>
          </cell>
          <cell r="DX244"/>
          <cell r="DY244"/>
          <cell r="DZ244"/>
          <cell r="EA244"/>
          <cell r="EB244"/>
          <cell r="EC244" t="str">
            <v>งานพิมพ์</v>
          </cell>
          <cell r="ED244"/>
          <cell r="EG244"/>
          <cell r="EH244"/>
          <cell r="EI244"/>
        </row>
        <row r="245">
          <cell r="B245"/>
          <cell r="C245"/>
          <cell r="E245" t="str">
            <v xml:space="preserve">        /         /        .</v>
          </cell>
          <cell r="F245"/>
          <cell r="G245"/>
          <cell r="H245"/>
          <cell r="I245"/>
          <cell r="J245"/>
          <cell r="L245"/>
          <cell r="M245" t="str">
            <v>ผู้จัดการฝ่ายผลิต</v>
          </cell>
          <cell r="N245"/>
          <cell r="R245"/>
          <cell r="T245"/>
          <cell r="U245"/>
          <cell r="V245" t="str">
            <v xml:space="preserve"> </v>
          </cell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/>
          <cell r="AU245"/>
          <cell r="BZ245"/>
          <cell r="CA245"/>
          <cell r="DL245" t="str">
            <v>P7</v>
          </cell>
          <cell r="DM245">
            <v>2</v>
          </cell>
          <cell r="DN245">
            <v>0</v>
          </cell>
          <cell r="DP245">
            <v>-5</v>
          </cell>
          <cell r="DQ245"/>
          <cell r="DR245">
            <v>-9</v>
          </cell>
          <cell r="DS245">
            <v>-2</v>
          </cell>
          <cell r="DT245">
            <v>-1</v>
          </cell>
          <cell r="DU245">
            <v>-1</v>
          </cell>
          <cell r="DW245"/>
          <cell r="DX245"/>
          <cell r="DY245"/>
          <cell r="DZ245"/>
          <cell r="EA245"/>
          <cell r="EB245"/>
          <cell r="EC245" t="str">
            <v>งานพิมพ์</v>
          </cell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 t="str">
            <v xml:space="preserve">        /         /        .</v>
          </cell>
          <cell r="N246"/>
          <cell r="R246"/>
          <cell r="T246"/>
          <cell r="U246"/>
          <cell r="V246"/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 t="str">
            <v>P8</v>
          </cell>
          <cell r="DM246">
            <v>4</v>
          </cell>
          <cell r="DN246">
            <v>0</v>
          </cell>
          <cell r="DP246">
            <v>-5</v>
          </cell>
          <cell r="DQ246">
            <v>-4</v>
          </cell>
          <cell r="DR246">
            <v>-10</v>
          </cell>
          <cell r="DS246">
            <v>-3</v>
          </cell>
          <cell r="DT246">
            <v>-2</v>
          </cell>
          <cell r="DU246">
            <v>-2</v>
          </cell>
          <cell r="DW246">
            <v>-1</v>
          </cell>
          <cell r="DX246"/>
          <cell r="DY246"/>
          <cell r="DZ246"/>
          <cell r="EA246"/>
          <cell r="EB246"/>
          <cell r="EC246" t="str">
            <v>งานเคลือบ+พิมพ์</v>
          </cell>
          <cell r="ED246"/>
          <cell r="EG246"/>
          <cell r="EH246"/>
          <cell r="EI246"/>
        </row>
        <row r="247">
          <cell r="B247"/>
          <cell r="C247"/>
          <cell r="E247"/>
          <cell r="F247" t="str">
            <v xml:space="preserve"> </v>
          </cell>
          <cell r="G247" t="str">
            <v xml:space="preserve"> </v>
          </cell>
          <cell r="H247"/>
          <cell r="I247"/>
          <cell r="J247"/>
          <cell r="L247"/>
          <cell r="M247"/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 t="str">
            <v>P13</v>
          </cell>
          <cell r="DM247">
            <v>2</v>
          </cell>
          <cell r="DN247">
            <v>0</v>
          </cell>
          <cell r="DP247">
            <v>-5</v>
          </cell>
          <cell r="DQ247"/>
          <cell r="DR247"/>
          <cell r="DS247"/>
          <cell r="DT247"/>
          <cell r="DU247">
            <v>-2</v>
          </cell>
          <cell r="DW247">
            <v>-1</v>
          </cell>
          <cell r="DX247"/>
          <cell r="DY247"/>
          <cell r="DZ247"/>
          <cell r="EA247"/>
          <cell r="EB247"/>
          <cell r="EC247" t="str">
            <v>ตัด</v>
          </cell>
          <cell r="ED247"/>
          <cell r="EG247"/>
          <cell r="EH247"/>
          <cell r="EI247"/>
        </row>
        <row r="248">
          <cell r="B248"/>
          <cell r="C248"/>
          <cell r="E248"/>
          <cell r="F248"/>
          <cell r="G248"/>
          <cell r="H248"/>
          <cell r="I248"/>
          <cell r="J248"/>
          <cell r="L248"/>
          <cell r="M248"/>
          <cell r="N248"/>
          <cell r="R248"/>
          <cell r="T248"/>
          <cell r="U248"/>
          <cell r="V248" t="str">
            <v xml:space="preserve"> </v>
          </cell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 t="str">
            <v>P10</v>
          </cell>
          <cell r="DM248">
            <v>3</v>
          </cell>
          <cell r="DN248">
            <v>0</v>
          </cell>
          <cell r="DP248">
            <v>-5</v>
          </cell>
          <cell r="DQ248">
            <v>-3</v>
          </cell>
          <cell r="DR248">
            <v>-9</v>
          </cell>
          <cell r="DS248">
            <v>-2</v>
          </cell>
          <cell r="DT248"/>
          <cell r="DU248">
            <v>-1</v>
          </cell>
          <cell r="DW248">
            <v>0</v>
          </cell>
          <cell r="DX248"/>
          <cell r="DY248"/>
          <cell r="DZ248"/>
          <cell r="EA248"/>
          <cell r="EB248"/>
          <cell r="EC248" t="str">
            <v>งานเคลือบ+พิมพ์</v>
          </cell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/>
          <cell r="X249"/>
          <cell r="Z249"/>
          <cell r="AA249" t="str">
            <v xml:space="preserve"> </v>
          </cell>
          <cell r="AB249"/>
          <cell r="AC249"/>
          <cell r="AD249"/>
          <cell r="AG249"/>
          <cell r="AI249"/>
          <cell r="AJ249" t="str">
            <v>.</v>
          </cell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/>
          <cell r="DM249" t="str">
            <v>Lead time</v>
          </cell>
          <cell r="DN249"/>
          <cell r="DP249">
            <v>-5</v>
          </cell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 t="str">
            <v>P5.2</v>
          </cell>
          <cell r="DM250">
            <v>4</v>
          </cell>
          <cell r="DN250">
            <v>0</v>
          </cell>
          <cell r="DP250">
            <v>-15</v>
          </cell>
          <cell r="DQ250"/>
          <cell r="DR250">
            <v>-11</v>
          </cell>
          <cell r="DS250">
            <v>-4</v>
          </cell>
          <cell r="DT250">
            <v>-3</v>
          </cell>
          <cell r="DU250">
            <v>-3</v>
          </cell>
          <cell r="DW250">
            <v>-2</v>
          </cell>
          <cell r="DX250">
            <v>-1</v>
          </cell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 t="str">
            <v>P5.3</v>
          </cell>
          <cell r="DM251">
            <v>6</v>
          </cell>
          <cell r="DN251">
            <v>0</v>
          </cell>
          <cell r="DP251">
            <v>-15</v>
          </cell>
          <cell r="DQ251">
            <v>-6</v>
          </cell>
          <cell r="DR251">
            <v>-12</v>
          </cell>
          <cell r="DS251">
            <v>-5</v>
          </cell>
          <cell r="DT251">
            <v>-4</v>
          </cell>
          <cell r="DU251">
            <v>-3</v>
          </cell>
          <cell r="DW251">
            <v>-2</v>
          </cell>
          <cell r="DX251">
            <v>-1</v>
          </cell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/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/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 t="str">
            <v xml:space="preserve"> </v>
          </cell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Sheet1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ยอดผลิตเดือน2 ส่ง เดือน 3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ยังไม่ได้พิมพ์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พร้อมส่ง</v>
          </cell>
        </row>
        <row r="24">
          <cell r="DC24" t="str">
            <v>พร้อมส่ง</v>
          </cell>
        </row>
        <row r="25">
          <cell r="DC25" t="str">
            <v>ยังไม่ได้พิมพ์</v>
          </cell>
        </row>
        <row r="26">
          <cell r="DC26" t="str">
            <v>ยังไม่ได้พิมพ์</v>
          </cell>
        </row>
        <row r="27">
          <cell r="DC27" t="str">
            <v>พร้อมส่ง</v>
          </cell>
        </row>
        <row r="28">
          <cell r="DC28" t="str">
            <v>รอตัด</v>
          </cell>
        </row>
        <row r="29">
          <cell r="DC29" t="str">
            <v>พร้อมส่ง</v>
          </cell>
        </row>
        <row r="30">
          <cell r="DC30" t="str">
            <v>ยังไม่ได้พิมพ์</v>
          </cell>
        </row>
        <row r="31">
          <cell r="DC31" t="str">
            <v>ยังไม่ได้พิมพ์</v>
          </cell>
        </row>
        <row r="32">
          <cell r="DC32" t="str">
            <v>ยังไม่ได้พิมพ์</v>
          </cell>
        </row>
        <row r="33">
          <cell r="DC33" t="str">
            <v>ยังไม่ได้พิมพ์</v>
          </cell>
        </row>
        <row r="34">
          <cell r="DC34" t="str">
            <v>ยังไม่ได้พิมพ์</v>
          </cell>
        </row>
        <row r="35">
          <cell r="DC35" t="str">
            <v>ยังไม่ได้พิมพ์</v>
          </cell>
        </row>
        <row r="36">
          <cell r="DC36" t="str">
            <v>ยังไม่ได้พิมพ์</v>
          </cell>
        </row>
        <row r="37">
          <cell r="DC37" t="str">
            <v>รอแบบ</v>
          </cell>
        </row>
        <row r="38">
          <cell r="DC38" t="str">
            <v>ยังไม่ได้พิมพ์</v>
          </cell>
        </row>
        <row r="39">
          <cell r="DC39" t="str">
            <v>พร้อมส่ง</v>
          </cell>
        </row>
        <row r="40">
          <cell r="DC40" t="str">
            <v>พร้อมส่ง</v>
          </cell>
        </row>
        <row r="41">
          <cell r="DC41" t="str">
            <v>พร้อมส่ง</v>
          </cell>
        </row>
        <row r="42">
          <cell r="DC42" t="str">
            <v>พร้อมส่ง</v>
          </cell>
        </row>
        <row r="43">
          <cell r="DC43" t="str">
            <v>รอตัด</v>
          </cell>
        </row>
        <row r="44">
          <cell r="DC44" t="str">
            <v>รอตัด</v>
          </cell>
        </row>
        <row r="45">
          <cell r="DC45" t="str">
            <v>พร้อมส่ง</v>
          </cell>
        </row>
        <row r="46">
          <cell r="DC46" t="str">
            <v>พร้อมส่ง</v>
          </cell>
        </row>
        <row r="47">
          <cell r="DC47" t="str">
            <v>พร้อมส่ง</v>
          </cell>
        </row>
        <row r="48">
          <cell r="DC48" t="str">
            <v>ยังไม่ได้พิมพ์</v>
          </cell>
        </row>
        <row r="49">
          <cell r="DC49" t="str">
            <v>ยังไม่ได้พิมพ์</v>
          </cell>
        </row>
        <row r="50">
          <cell r="DC50" t="str">
            <v>ยังไม่ได้พิมพ์</v>
          </cell>
        </row>
        <row r="51">
          <cell r="DC51" t="str">
            <v>พร้อมส่ง</v>
          </cell>
        </row>
        <row r="52">
          <cell r="DC52" t="str">
            <v>ยังไม่ได้พิมพ์</v>
          </cell>
        </row>
        <row r="53">
          <cell r="DC53" t="str">
            <v>ยังไม่ได้พิมพ์</v>
          </cell>
        </row>
        <row r="54">
          <cell r="DC54" t="str">
            <v>ยังไม่ได้พิมพ์</v>
          </cell>
        </row>
        <row r="55">
          <cell r="DC55" t="str">
            <v>ยังไม่ได้พิมพ์</v>
          </cell>
        </row>
        <row r="56">
          <cell r="DC56" t="str">
            <v>ผ้าขาว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ยังไม่ได้พิมพ์</v>
          </cell>
        </row>
        <row r="62">
          <cell r="DC62" t="str">
            <v>ยังไม่ได้พิมพ์</v>
          </cell>
        </row>
        <row r="63">
          <cell r="DC63" t="str">
            <v>ยังไม่ได้พิมพ์</v>
          </cell>
        </row>
        <row r="64">
          <cell r="DC64" t="str">
            <v>ยังไม่ได้พิมพ์</v>
          </cell>
        </row>
        <row r="65">
          <cell r="DC65" t="str">
            <v>ยังไม่ได้พิมพ์</v>
          </cell>
        </row>
        <row r="66">
          <cell r="DC66" t="str">
            <v>ยังไม่ได้พิมพ์</v>
          </cell>
        </row>
        <row r="67">
          <cell r="DC67" t="str">
            <v>ยังไม่ได้พิมพ์</v>
          </cell>
        </row>
        <row r="68">
          <cell r="DC68" t="str">
            <v>ยังไม่ได้พิมพ์</v>
          </cell>
        </row>
        <row r="69">
          <cell r="DC69" t="str">
            <v>ยังไม่ได้พิมพ์</v>
          </cell>
        </row>
        <row r="70">
          <cell r="DC70" t="str">
            <v>ยังไม่ได้พิมพ์</v>
          </cell>
        </row>
        <row r="71">
          <cell r="DC71" t="str">
            <v>ผ้าขาว</v>
          </cell>
        </row>
        <row r="72">
          <cell r="DC72" t="str">
            <v>ผ้าขาว</v>
          </cell>
        </row>
        <row r="73">
          <cell r="DC73" t="str">
            <v>ผ้าขาว</v>
          </cell>
        </row>
        <row r="74">
          <cell r="DC74" t="str">
            <v>พร้อมส่ง</v>
          </cell>
        </row>
        <row r="75">
          <cell r="DC75" t="str">
            <v>ยังไม่ได้พิมพ์</v>
          </cell>
        </row>
        <row r="76">
          <cell r="DC76" t="str">
            <v>พร้อมส่ง</v>
          </cell>
        </row>
        <row r="77">
          <cell r="DC77" t="str">
            <v>ยังไม่ได้พิมพ์</v>
          </cell>
        </row>
        <row r="78">
          <cell r="DC78" t="str">
            <v>พร้อมส่ง</v>
          </cell>
        </row>
        <row r="79">
          <cell r="DC79" t="str">
            <v>พร้อมส่ง</v>
          </cell>
        </row>
        <row r="80">
          <cell r="DC80" t="str">
            <v>พร้อมส่ง</v>
          </cell>
        </row>
        <row r="81">
          <cell r="DC81" t="str">
            <v>ยังไม่ได้พิมพ์</v>
          </cell>
        </row>
        <row r="82">
          <cell r="DC82" t="str">
            <v>พร้อมส่ง</v>
          </cell>
        </row>
        <row r="83">
          <cell r="DC83" t="str">
            <v>ยังไม่ได้พิมพ์</v>
          </cell>
        </row>
        <row r="84">
          <cell r="DC84" t="str">
            <v>ยังไม่ได้พิมพ์</v>
          </cell>
        </row>
        <row r="85">
          <cell r="DC85" t="str">
            <v>ยังไม่ได้พิมพ์</v>
          </cell>
        </row>
        <row r="86">
          <cell r="DC86" t="str">
            <v>ยังไม่ได้พิมพ์</v>
          </cell>
        </row>
        <row r="87">
          <cell r="DC87" t="str">
            <v>ยังไม่ได้พิมพ์</v>
          </cell>
        </row>
        <row r="88">
          <cell r="DC88" t="str">
            <v>พร้อมส่ง</v>
          </cell>
        </row>
        <row r="89">
          <cell r="DC89" t="str">
            <v>ยังไม่ได้พิมพ์</v>
          </cell>
        </row>
        <row r="90">
          <cell r="DC90" t="str">
            <v>พร้อมส่ง</v>
          </cell>
        </row>
        <row r="91">
          <cell r="DC91" t="str">
            <v>ยังไม่ได้พิมพ์</v>
          </cell>
        </row>
        <row r="92">
          <cell r="DC92" t="str">
            <v>ยังไม่ได้พิมพ์</v>
          </cell>
        </row>
        <row r="93">
          <cell r="DC93" t="str">
            <v>ยังไม่ได้พิมพ์</v>
          </cell>
        </row>
        <row r="94">
          <cell r="DC94" t="str">
            <v>พร้อมส่ง</v>
          </cell>
        </row>
        <row r="95">
          <cell r="DC95" t="str">
            <v>พร้อมส่ง</v>
          </cell>
        </row>
        <row r="96">
          <cell r="DC96" t="str">
            <v>พร้อมส่ง</v>
          </cell>
        </row>
        <row r="97">
          <cell r="DC97" t="str">
            <v>พร้อมส่ง</v>
          </cell>
        </row>
        <row r="98">
          <cell r="DC98" t="str">
            <v>ยังไม่ได้พิมพ์</v>
          </cell>
        </row>
        <row r="99">
          <cell r="DC99" t="str">
            <v>ยังไม่ได้พิมพ์</v>
          </cell>
        </row>
        <row r="100">
          <cell r="DC100" t="str">
            <v>ยังไม่ได้พิมพ์</v>
          </cell>
        </row>
        <row r="101">
          <cell r="DC101" t="str">
            <v>ยังไม่ได้พิมพ์</v>
          </cell>
        </row>
        <row r="102">
          <cell r="DC102" t="str">
            <v>พร้อมส่ง</v>
          </cell>
        </row>
        <row r="103">
          <cell r="DC103" t="str">
            <v>ยังไม่ได้พิมพ์</v>
          </cell>
        </row>
        <row r="104">
          <cell r="DC104" t="str">
            <v>ยังไม่ได้พิมพ์</v>
          </cell>
        </row>
        <row r="105">
          <cell r="DC105" t="str">
            <v>รอแบบ</v>
          </cell>
        </row>
        <row r="106">
          <cell r="DC106" t="str">
            <v>รอแบบ</v>
          </cell>
        </row>
        <row r="107">
          <cell r="DC107" t="str">
            <v>รอแบบ</v>
          </cell>
        </row>
        <row r="108">
          <cell r="DC108" t="str">
            <v>ยังไม่ได้พิมพ์</v>
          </cell>
        </row>
        <row r="109">
          <cell r="DC109" t="str">
            <v>พร้อมส่ง</v>
          </cell>
        </row>
        <row r="110">
          <cell r="DC110" t="str">
            <v>ยังไม่ได้พิมพ์</v>
          </cell>
        </row>
        <row r="111">
          <cell r="DC111" t="str">
            <v>รอแบบ</v>
          </cell>
        </row>
        <row r="112">
          <cell r="DC112" t="str">
            <v>พร้อมส่ง</v>
          </cell>
        </row>
        <row r="113">
          <cell r="DC113" t="str">
            <v>พร้อมส่ง</v>
          </cell>
        </row>
        <row r="114">
          <cell r="DC114" t="str">
            <v>รอตัด</v>
          </cell>
        </row>
        <row r="115">
          <cell r="DC115" t="str">
            <v>พร้อมส่ง</v>
          </cell>
        </row>
        <row r="116">
          <cell r="DC116" t="str">
            <v>พร้อมส่ง</v>
          </cell>
        </row>
        <row r="117">
          <cell r="DC117" t="str">
            <v>รอตัด</v>
          </cell>
        </row>
        <row r="118">
          <cell r="DC118" t="str">
            <v>ยังไม่ได้พิมพ์</v>
          </cell>
        </row>
        <row r="119">
          <cell r="DC119" t="str">
            <v>ยังไม่ได้พิมพ์</v>
          </cell>
        </row>
        <row r="120">
          <cell r="DC120" t="str">
            <v>ยังไม่ได้พิมพ์</v>
          </cell>
        </row>
        <row r="121">
          <cell r="DC121" t="str">
            <v>พร้อมส่ง</v>
          </cell>
        </row>
        <row r="122">
          <cell r="DC122" t="str">
            <v>พร้อมส่ง</v>
          </cell>
        </row>
        <row r="123">
          <cell r="DC123" t="str">
            <v>รอตัด</v>
          </cell>
        </row>
        <row r="124">
          <cell r="DC124" t="str">
            <v>พร้อมส่ง</v>
          </cell>
        </row>
        <row r="125">
          <cell r="DC125" t="str">
            <v>พร้อมส่ง</v>
          </cell>
        </row>
        <row r="126">
          <cell r="DC126" t="str">
            <v>พร้อมส่ง</v>
          </cell>
        </row>
        <row r="127">
          <cell r="DC127" t="str">
            <v>พร้อมส่ง</v>
          </cell>
        </row>
        <row r="128">
          <cell r="DC128" t="str">
            <v>พร้อมส่ง</v>
          </cell>
        </row>
        <row r="129">
          <cell r="DC129" t="str">
            <v>พร้อมส่ง</v>
          </cell>
        </row>
        <row r="130">
          <cell r="DC130" t="str">
            <v>พร้อมส่ง</v>
          </cell>
        </row>
        <row r="131">
          <cell r="DC131" t="str">
            <v>พร้อมส่ง</v>
          </cell>
        </row>
        <row r="132">
          <cell r="DC132" t="str">
            <v>พร้อมส่ง</v>
          </cell>
        </row>
        <row r="133">
          <cell r="DC133" t="str">
            <v>รอแบบ</v>
          </cell>
        </row>
        <row r="134">
          <cell r="DC134" t="str">
            <v>พร้อมส่ง</v>
          </cell>
        </row>
        <row r="135">
          <cell r="DC135" t="str">
            <v>พร้อมส่ง</v>
          </cell>
        </row>
        <row r="136">
          <cell r="DC136" t="str">
            <v>รอตัด</v>
          </cell>
        </row>
        <row r="137">
          <cell r="DC137" t="str">
            <v>รอตัด</v>
          </cell>
        </row>
        <row r="138">
          <cell r="DC138" t="str">
            <v>พิมพ์ไม่ครบ</v>
          </cell>
        </row>
        <row r="139">
          <cell r="DC139" t="str">
            <v>ยังไม่ได้พิมพ์</v>
          </cell>
        </row>
        <row r="140">
          <cell r="DC140" t="str">
            <v>ยังไม่ได้พิมพ์</v>
          </cell>
        </row>
        <row r="141">
          <cell r="DC141" t="str">
            <v>ยังไม่ได้พิมพ์</v>
          </cell>
        </row>
        <row r="142">
          <cell r="DC142" t="str">
            <v>ยังไม่ได้พิมพ์</v>
          </cell>
        </row>
        <row r="143">
          <cell r="DC143" t="str">
            <v>ยังไม่ได้พิมพ์</v>
          </cell>
        </row>
        <row r="144">
          <cell r="DC144" t="str">
            <v>ยังไม่ได้พิมพ์</v>
          </cell>
        </row>
        <row r="145">
          <cell r="DC145" t="str">
            <v>ยังไม่ได้พิมพ์</v>
          </cell>
        </row>
        <row r="146">
          <cell r="DC146" t="str">
            <v>ยังไม่ได้พิมพ์</v>
          </cell>
        </row>
        <row r="147">
          <cell r="DC147" t="str">
            <v>รอแบบ</v>
          </cell>
        </row>
        <row r="148">
          <cell r="DC148" t="str">
            <v>พร้อมส่ง</v>
          </cell>
        </row>
        <row r="149">
          <cell r="DC149" t="str">
            <v>พร้อมส่ง</v>
          </cell>
        </row>
        <row r="150">
          <cell r="DC150" t="str">
            <v>พร้อมส่ง</v>
          </cell>
        </row>
        <row r="151">
          <cell r="DC151" t="str">
            <v>พร้อมส่ง</v>
          </cell>
        </row>
        <row r="152">
          <cell r="DC152" t="str">
            <v>พร้อมส่ง</v>
          </cell>
        </row>
        <row r="153">
          <cell r="DC153" t="str">
            <v>พร้อมส่ง</v>
          </cell>
        </row>
        <row r="154">
          <cell r="DC154" t="str">
            <v>พร้อมส่ง</v>
          </cell>
        </row>
        <row r="155">
          <cell r="DC155" t="str">
            <v>พร้อมส่ง</v>
          </cell>
        </row>
        <row r="156">
          <cell r="DC156" t="str">
            <v>พร้อมส่ง</v>
          </cell>
        </row>
        <row r="157">
          <cell r="DC157" t="str">
            <v>ผ้าขาว</v>
          </cell>
        </row>
        <row r="158">
          <cell r="DC158" t="str">
            <v>ผ้าขาว</v>
          </cell>
        </row>
        <row r="159">
          <cell r="DC159" t="str">
            <v>ยังไม่ได้พิมพ์</v>
          </cell>
        </row>
        <row r="160">
          <cell r="DC160" t="str">
            <v>พร้อมส่ง</v>
          </cell>
        </row>
        <row r="161">
          <cell r="DC161" t="str">
            <v>พร้อมส่ง</v>
          </cell>
        </row>
        <row r="162">
          <cell r="DC162" t="str">
            <v>พร้อมส่ง</v>
          </cell>
        </row>
        <row r="163">
          <cell r="DC163" t="str">
            <v>พร้อมส่ง</v>
          </cell>
        </row>
        <row r="164">
          <cell r="DC164" t="str">
            <v>พร้อมส่ง</v>
          </cell>
        </row>
        <row r="165">
          <cell r="DC165" t="str">
            <v>ยังไม่ได้พิมพ์</v>
          </cell>
        </row>
        <row r="166">
          <cell r="DC166" t="str">
            <v>ยังไม่ได้พิมพ์</v>
          </cell>
        </row>
        <row r="167">
          <cell r="DC167" t="str">
            <v>รอตัด</v>
          </cell>
        </row>
        <row r="168">
          <cell r="DC168" t="str">
            <v>พิมพ์ไม่ครบ</v>
          </cell>
        </row>
        <row r="169">
          <cell r="DC169" t="str">
            <v>พร้อมส่ง</v>
          </cell>
        </row>
        <row r="170">
          <cell r="DC170" t="str">
            <v>พร้อมส่ง</v>
          </cell>
        </row>
        <row r="171">
          <cell r="DC171" t="str">
            <v>พร้อมส่ง</v>
          </cell>
        </row>
        <row r="172">
          <cell r="DC172" t="str">
            <v>พร้อมส่ง</v>
          </cell>
        </row>
        <row r="173">
          <cell r="DC173" t="str">
            <v>พร้อมส่ง</v>
          </cell>
        </row>
        <row r="174">
          <cell r="DC174" t="str">
            <v>ยังไม่ได้พิมพ์</v>
          </cell>
        </row>
        <row r="175">
          <cell r="DC175" t="str">
            <v>ยังไม่ได้พิมพ์</v>
          </cell>
        </row>
        <row r="176">
          <cell r="DC176" t="str">
            <v>ยังไม่ได้พิมพ์</v>
          </cell>
        </row>
        <row r="177">
          <cell r="DC177" t="str">
            <v>ยังไม่ได้พิมพ์</v>
          </cell>
        </row>
        <row r="178">
          <cell r="DC178" t="str">
            <v>ยังไม่ได้พิมพ์</v>
          </cell>
        </row>
        <row r="179">
          <cell r="DC179" t="str">
            <v>รอแบบ</v>
          </cell>
        </row>
        <row r="180">
          <cell r="DC180" t="str">
            <v>ยังไม่ได้พิมพ์</v>
          </cell>
        </row>
        <row r="181">
          <cell r="DC181" t="str">
            <v>ยังไม่ได้พิมพ์</v>
          </cell>
        </row>
        <row r="182">
          <cell r="DC182" t="str">
            <v>ยังไม่ได้พิมพ์</v>
          </cell>
        </row>
        <row r="183">
          <cell r="DC183" t="str">
            <v>ยังไม่ได้พิมพ์</v>
          </cell>
        </row>
        <row r="184">
          <cell r="DC184" t="str">
            <v>ยังไม่ได้พิมพ์</v>
          </cell>
        </row>
        <row r="185">
          <cell r="DC185" t="str">
            <v>ยังไม่ได้พิมพ์</v>
          </cell>
        </row>
        <row r="186">
          <cell r="DC186" t="str">
            <v>ยังไม่ได้พิมพ์</v>
          </cell>
        </row>
        <row r="187">
          <cell r="DC187" t="str">
            <v>ยังไม่ได้พิมพ์</v>
          </cell>
        </row>
        <row r="188">
          <cell r="DC188" t="str">
            <v>พร้อมส่ง</v>
          </cell>
        </row>
        <row r="189">
          <cell r="DC189" t="str">
            <v>พร้อมส่ง</v>
          </cell>
        </row>
        <row r="190">
          <cell r="DC190" t="str">
            <v>ยังไม่ได้พิมพ์</v>
          </cell>
        </row>
        <row r="191">
          <cell r="DC191" t="str">
            <v>ยังไม่ได้พิมพ์</v>
          </cell>
        </row>
        <row r="192">
          <cell r="DC192" t="str">
            <v>ยังไม่ได้พิมพ์</v>
          </cell>
        </row>
        <row r="193">
          <cell r="DC193" t="str">
            <v>ยังไม่ได้พิมพ์</v>
          </cell>
        </row>
        <row r="194">
          <cell r="DC194" t="str">
            <v>ยังไม่ได้พิมพ์</v>
          </cell>
        </row>
        <row r="195">
          <cell r="DC195" t="str">
            <v>ยังไม่ได้พิมพ์</v>
          </cell>
        </row>
        <row r="196">
          <cell r="DC196" t="str">
            <v>รอแบบ</v>
          </cell>
        </row>
        <row r="197">
          <cell r="DC197" t="str">
            <v>พร้อมส่ง</v>
          </cell>
        </row>
        <row r="198">
          <cell r="DC198" t="str">
            <v>ยังไม่ได้พิมพ์</v>
          </cell>
        </row>
        <row r="199">
          <cell r="DC199" t="str">
            <v>พร้อมส่ง</v>
          </cell>
        </row>
        <row r="200">
          <cell r="DC200" t="str">
            <v>รอแบบ</v>
          </cell>
        </row>
        <row r="201">
          <cell r="DC201" t="str">
            <v>พร้อมส่ง</v>
          </cell>
        </row>
        <row r="202">
          <cell r="DC202" t="str">
            <v>พร้อมส่ง</v>
          </cell>
        </row>
        <row r="203">
          <cell r="DC203" t="str">
            <v>ผ้าขาว</v>
          </cell>
        </row>
        <row r="204">
          <cell r="DC204" t="str">
            <v>พร้อมส่ง</v>
          </cell>
        </row>
        <row r="205">
          <cell r="DC205" t="str">
            <v>พร้อมส่ง</v>
          </cell>
        </row>
        <row r="206">
          <cell r="DC206" t="str">
            <v>พร้อมส่ง</v>
          </cell>
        </row>
        <row r="207">
          <cell r="DC207" t="str">
            <v>พร้อมส่ง</v>
          </cell>
        </row>
        <row r="208">
          <cell r="DC208" t="str">
            <v>พร้อมส่ง</v>
          </cell>
        </row>
        <row r="209">
          <cell r="DC209" t="str">
            <v>พร้อมส่ง</v>
          </cell>
        </row>
        <row r="210">
          <cell r="DC210" t="str">
            <v>พร้อมส่ง</v>
          </cell>
        </row>
        <row r="211">
          <cell r="DC211" t="str">
            <v>ยังไม่ได้พิมพ์</v>
          </cell>
        </row>
        <row r="212">
          <cell r="DC212" t="str">
            <v>ยังไม่ได้พิมพ์</v>
          </cell>
        </row>
        <row r="213">
          <cell r="DC213" t="str">
            <v>ยังไม่ได้พิมพ์</v>
          </cell>
        </row>
        <row r="214">
          <cell r="DC214" t="str">
            <v>พร้อมส่ง</v>
          </cell>
        </row>
        <row r="215">
          <cell r="DC215" t="str">
            <v>พร้อมส่ง</v>
          </cell>
        </row>
        <row r="216">
          <cell r="DC216" t="str">
            <v>พร้อมส่ง</v>
          </cell>
        </row>
        <row r="217">
          <cell r="DC217" t="str">
            <v>พร้อมส่ง</v>
          </cell>
        </row>
        <row r="218">
          <cell r="DC218" t="str">
            <v>รอแบบ</v>
          </cell>
        </row>
        <row r="219">
          <cell r="DC219" t="str">
            <v>พร้อมส่ง</v>
          </cell>
        </row>
        <row r="220">
          <cell r="DC220" t="str">
            <v>ยังไม่ได้พิมพ์</v>
          </cell>
        </row>
        <row r="221">
          <cell r="DC221" t="str">
            <v>ผ้าขาว</v>
          </cell>
        </row>
        <row r="222">
          <cell r="DC222" t="str">
            <v>พร้อมส่ง</v>
          </cell>
        </row>
        <row r="223">
          <cell r="DC223" t="str">
            <v>พร้อมส่ง</v>
          </cell>
        </row>
        <row r="224">
          <cell r="DC224" t="str">
            <v>พร้อมส่ง</v>
          </cell>
        </row>
        <row r="225">
          <cell r="DC225" t="str">
            <v>ผ้าขาว</v>
          </cell>
        </row>
        <row r="226">
          <cell r="DC226" t="str">
            <v>พร้อมส่ง</v>
          </cell>
        </row>
        <row r="227">
          <cell r="DC227" t="str">
            <v>พร้อมส่ง</v>
          </cell>
        </row>
        <row r="228">
          <cell r="DC228" t="str">
            <v>ผ้าขาว</v>
          </cell>
        </row>
        <row r="229">
          <cell r="DC229" t="str">
            <v>รอแบบ</v>
          </cell>
        </row>
        <row r="230">
          <cell r="DC230" t="str">
            <v>พร้อมส่ง</v>
          </cell>
        </row>
        <row r="231">
          <cell r="DC231" t="str">
            <v>พร้อมส่ง</v>
          </cell>
        </row>
        <row r="232">
          <cell r="DC232" t="str">
            <v>รอตัด</v>
          </cell>
        </row>
        <row r="233">
          <cell r="DC233" t="str">
            <v>ยังไม่ได้พิมพ์</v>
          </cell>
        </row>
        <row r="234">
          <cell r="DC234" t="str">
            <v>ผ้าขาว</v>
          </cell>
        </row>
        <row r="235">
          <cell r="DC235" t="str">
            <v>พร้อมส่ง</v>
          </cell>
        </row>
        <row r="236">
          <cell r="DC236" t="str">
            <v>พร้อมส่ง</v>
          </cell>
        </row>
        <row r="237">
          <cell r="DC237"/>
        </row>
        <row r="238">
          <cell r="DC238"/>
        </row>
        <row r="239">
          <cell r="DC239"/>
        </row>
        <row r="240">
          <cell r="DC240" t="str">
            <v xml:space="preserve"> </v>
          </cell>
        </row>
        <row r="241">
          <cell r="DC241"/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5-8-68%2011.24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5-8-68%2011.24&#3609;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5-8-68%2011.24&#3609;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1.355664467592" createdVersion="8" refreshedVersion="8" minRefreshableVersion="3" recordCount="157" xr:uid="{1000E26F-4235-46AA-87DD-98EE3E3C4788}">
  <cacheSource type="worksheet">
    <worksheetSource ref="B5:AF162" sheet="2-7-68" r:id="rId2"/>
  </cacheSource>
  <cacheFields count="31">
    <cacheField name="เลขที่ SO" numFmtId="0">
      <sharedItems containsMixedTypes="1" containsNumber="1" containsInteger="1" minValue="0" maxValue="0" count="69">
        <s v="MK68-000834"/>
        <n v="0"/>
        <s v="ประมาณการ"/>
        <s v="MK68-000830"/>
        <s v="MK68-000811"/>
        <s v="MK68-000812"/>
        <s v="MK68-000837"/>
        <s v="MK68-000807"/>
        <s v="MK68-000808"/>
        <s v="MK68-000831"/>
        <s v="ใบรับคำสั่งซื้อ"/>
        <s v="MK68-000800"/>
        <s v="MK68-000680"/>
        <s v="MK68-000801"/>
        <s v="MK68-000671"/>
        <s v="MK68-000796"/>
        <s v="MK68-000334"/>
        <s v="MK68-000810"/>
        <s v="MK68-000609"/>
        <s v="MK68-000741"/>
        <s v="MK68-000806"/>
        <s v="MK68-000694"/>
        <s v="MK68-000672"/>
        <s v="MK68-000675"/>
        <s v="MK68-000676"/>
        <s v="MK68-000673"/>
        <s v="MK68-000674"/>
        <s v="MK68-000693"/>
        <s v="MK68-000742"/>
        <s v="MK67-001533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38"/>
        <s v="MK68-000835"/>
        <s v="MK68-000836"/>
        <s v="MK68-000828"/>
        <s v="MK68-000804"/>
        <s v="MK68-000833"/>
        <s v="MK68-000805"/>
        <s v="MK67-001617"/>
        <s v="MK67-001642"/>
        <s v="MK67-001643"/>
        <s v="MK66-000701"/>
        <s v="MK68-000703"/>
        <s v="MK68-000840"/>
        <s v="MK68-000640"/>
        <s v="MK68-000784"/>
        <s v="MK68-000378"/>
        <s v="MK67-001490"/>
        <s v="MK68-000839"/>
        <s v="MK68-000817"/>
        <s v="MK68-000816"/>
        <s v="MK68-000818"/>
        <s v="MK68-000819"/>
        <s v="MK68-000820"/>
        <s v="MK68-000823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หจก.เอ็มทีเอส เทรดดิ้ง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ซันฟีด"/>
        <s v="บจก.เอ.เจ.ฟาร์ม่าแล็บ"/>
        <s v="บจก.เบทาโกร"/>
        <s v="บจก.แอมโก้เวท"/>
        <s v="บจก.เอ็นบี"/>
        <s v="บจก.ที.ซี.ยูเนี่ยน อโกรเทค"/>
        <s v="คุณนพวินทร์ รัตนเศรษฐ์เมธา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207.660197784062"/>
    </cacheField>
    <cacheField name="Stock(กก.)" numFmtId="41">
      <sharedItems containsMixedTypes="1" containsNumber="1" containsInteger="1" minValue="0" maxValue="264"/>
    </cacheField>
    <cacheField name="ผลิต(กก.)" numFmtId="41">
      <sharedItems containsSemiMixedTypes="0" containsString="0" containsNumber="1" minValue="0" maxValue="14207.660197784062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2T00:00:00" maxDate="2025-08-29T00:00:00" count="22">
        <d v="2025-07-10T00:00:00"/>
        <m/>
        <s v="รอแจ้ง"/>
        <d v="2025-07-30T00:00:00"/>
        <d v="2025-07-08T00:00:00"/>
        <d v="2025-07-03T00:00:00"/>
        <d v="2025-07-09T00:00:00"/>
        <d v="2025-07-17T00:00:00"/>
        <d v="2025-07-04T00:00:00"/>
        <d v="2025-07-07T00:00:00"/>
        <d v="2025-07-23T00:00:00"/>
        <d v="2025-07-14T00:00:00"/>
        <s v="รอส่ง"/>
        <d v="2025-07-05T00:00:00"/>
        <d v="2025-07-11T00:00:00"/>
        <d v="2025-07-21T00:00:00"/>
        <d v="2025-07-24T00:00:00"/>
        <d v="2025-08-28T00:00:00"/>
        <d v="2025-07-02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5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20745.83176000009"/>
    </cacheField>
    <cacheField name="Stock" numFmtId="3">
      <sharedItems containsSemiMixedTypes="0" containsString="0" containsNumber="1" minValue="0" maxValue="101528.22939750002"/>
    </cacheField>
    <cacheField name="ค้างทอ" numFmtId="3">
      <sharedItems containsSemiMixedTypes="0" containsString="0" containsNumber="1" minValue="0" maxValue="499915.83176000009"/>
    </cacheField>
    <cacheField name="Stock2" numFmtId="3">
      <sharedItems containsSemiMixedTypes="0" containsString="0" containsNumber="1" minValue="0" maxValue="35000"/>
    </cacheField>
    <cacheField name="ค้างเคลือบ" numFmtId="3">
      <sharedItems containsSemiMixedTypes="0" containsString="0" containsNumber="1" minValue="0" maxValue="425218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45.368912615741" createdVersion="8" refreshedVersion="8" minRefreshableVersion="3" recordCount="153" xr:uid="{968173B2-8E98-4588-9596-2BBE9B0ECB2F}">
  <cacheSource type="worksheet">
    <worksheetSource ref="A5:AF158" sheet="5-7-68" r:id="rId2"/>
  </cacheSource>
  <cacheFields count="32">
    <cacheField name="วันรับออร์เดอร์/แบบ" numFmtId="187">
      <sharedItems containsDate="1" containsMixedTypes="1" minDate="1899-12-30T00:00:00" maxDate="2025-07-06T00:00:00"/>
    </cacheField>
    <cacheField name="เลขที่ SO" numFmtId="0">
      <sharedItems containsMixedTypes="1" containsNumber="1" containsInteger="1" minValue="0" maxValue="0" count="73">
        <s v="MK68-000834"/>
        <n v="0"/>
        <s v="ใบรับคำสั่งซื้อ"/>
        <s v="ประมาณการ"/>
        <s v="MK68-000830"/>
        <s v="MK68-000811"/>
        <s v="MK68-000812"/>
        <s v="MK68-000831"/>
        <s v="MK68-000864"/>
        <s v="MK68-000861"/>
        <s v="MK68-000862"/>
        <s v="MK68-000866"/>
        <s v="MK68-000680"/>
        <s v="MK68-000851"/>
        <s v="MK68-000796"/>
        <s v="MK68-000609"/>
        <s v="MK68-000741"/>
        <s v="MK68-000854"/>
        <s v="MK68-000853"/>
        <s v="MK68-000806"/>
        <s v="MK68-000801"/>
        <s v="MK68-000810"/>
        <s v="MK68-000694"/>
        <s v="MK68-000672"/>
        <s v="MK68-000675"/>
        <s v="MK68-000676"/>
        <s v="MK68-000671"/>
        <s v="MK68-000673"/>
        <s v="MK68-000674"/>
        <s v="MK68-000693"/>
        <s v="MK68-000742"/>
        <s v="MK68-000122"/>
        <s v="MK68-000093"/>
        <s v="MK67-001532"/>
        <s v="MK67-001153"/>
        <s v="MK68-000452"/>
        <s v="MK67-001236"/>
        <s v="MK67-001396"/>
        <s v="MK68-000798"/>
        <s v="MK68-000799"/>
        <s v="MK68-000768"/>
        <s v="MK68-000790"/>
        <s v="MK68-000770"/>
        <s v="MK68-000789"/>
        <s v="MK68-000769"/>
        <s v="MK68-000827"/>
        <s v="MK68-000867"/>
        <s v="MK68-000857"/>
        <s v="MK68-000838"/>
        <s v="MK68-000860"/>
        <s v="MK68-000865 "/>
        <s v="MK68-000859"/>
        <s v="MK68-000850"/>
        <s v="MK68-000805"/>
        <s v="MK68-000804"/>
        <s v="MK68-000833"/>
        <s v="MK68-000856"/>
        <s v="MK67-001617"/>
        <s v="MK67-001642"/>
        <s v="MK67-001643"/>
        <s v="MK66-000701"/>
        <s v="MK68-000703"/>
        <s v="MK68-000640"/>
        <s v="MK68-000784"/>
        <s v="MK68-000852"/>
        <s v="MK68-000378"/>
        <s v="MK67-001490"/>
        <s v="MK68-000839"/>
        <s v="MK68-000816"/>
        <s v="MK68-000817"/>
        <s v="MK68-000818"/>
        <s v="MK68-000819"/>
        <s v="MK68-000820"/>
      </sharedItems>
    </cacheField>
    <cacheField name="ชื่อลูกค้า" numFmtId="0">
      <sharedItems containsMixedTypes="1" containsNumber="1" containsInteger="1" minValue="0" maxValue="0" count="35">
        <s v="บจก.น้ำตาลทิพย์สุโขทัย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2เอ็ม อโกร เท็ค"/>
        <s v="บจก.เพรซิเดนท์ฟลาวมิลล์"/>
        <s v="บจก.ซีแมน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สหกรณ์โคนมพิมาย"/>
        <s v="บจก.เอสพีเอ็ม อาหารสัตว์"/>
        <s v="บจก.วีซีเอฟ"/>
        <s v="บจก.เอพีเอ็ม อะโกร"/>
        <s v="บจก.ไทยธรรมดี"/>
        <s v="บจก.ซันฟีด"/>
        <s v="บจก.เอ.เจ.ฟาร์ม่าแล็บ"/>
        <s v="บจก.เบทาโกร"/>
        <s v="ร้านสมคิดพันธุ์ข้าว"/>
        <s v="บจก.บลูฟาโล่"/>
        <s v="บจก.แอมโก้เวท"/>
        <s v="บจก.เอ็นบี"/>
        <s v="บจก.ที.ซี.ยูเนี่ยน อโกรเทค"/>
        <s v="กรมการข้าว"/>
        <s v="บจก.ซิเบลโก้(สบปราบ)"/>
        <s v="พันธุ์ข้าว"/>
        <s v="คุณวัลภา เผ่าเต็ม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0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2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4370.4882592240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4370.4882592240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04T00:00:00" maxDate="2025-08-29T00:00:00" count="26">
        <d v="2025-07-10T00:00:00"/>
        <m/>
        <d v="2025-07-17T00:00:00"/>
        <s v="รอแจ้ง"/>
        <d v="2025-07-30T00:00:00"/>
        <d v="2025-07-08T00:00:00"/>
        <d v="2025-07-09T00:00:00"/>
        <d v="2025-07-07T00:00:00"/>
        <d v="2025-07-15T00:00:00"/>
        <d v="2025-07-26T00:00:00"/>
        <d v="2025-07-29T00:00:00"/>
        <d v="2025-07-05T00:00:00"/>
        <d v="2025-07-14T00:00:00"/>
        <d v="2025-07-18T00:00:00"/>
        <d v="2025-07-23T00:00:00"/>
        <s v="รอส่ง"/>
        <d v="2025-07-11T00:00:00"/>
        <d v="2025-07-21T00:00:00"/>
        <d v="2025-07-24T00:00:00"/>
        <d v="2025-08-06T00:00:00"/>
        <d v="2025-08-28T00:00:00"/>
        <d v="2025-07-12T00:00:00"/>
        <d v="2025-07-04T00:00:00"/>
        <d v="2025-07-22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572000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572000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600600"/>
    </cacheField>
    <cacheField name="ประเภท" numFmtId="0">
      <sharedItems count="26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800SM"/>
        <s v="WSWT2025850"/>
        <s v="WSWT2025800"/>
        <s v="WSWT2125650"/>
        <s v="WSWT2125800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608030.28"/>
    </cacheField>
    <cacheField name="Stock" numFmtId="3">
      <sharedItems containsSemiMixedTypes="0" containsString="0" containsNumber="1" minValue="0" maxValue="96601.630000000019"/>
    </cacheField>
    <cacheField name="ค้างทอ" numFmtId="3">
      <sharedItems containsSemiMixedTypes="0" containsString="0" containsNumber="1" minValue="0" maxValue="540066.23"/>
    </cacheField>
    <cacheField name="Stock2" numFmtId="3">
      <sharedItems containsSemiMixedTypes="0" containsString="0" containsNumber="1" minValue="0" maxValue="10756.900000000001"/>
    </cacheField>
    <cacheField name="ค้างเคลือบ" numFmtId="3">
      <sharedItems containsSemiMixedTypes="0" containsString="0" containsNumber="1" minValue="0" maxValue="433600.8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63.435487731484" createdVersion="8" refreshedVersion="8" minRefreshableVersion="3" recordCount="183" xr:uid="{ACD252B6-443E-4356-83DE-FC40244820BB}">
  <cacheSource type="worksheet">
    <worksheetSource ref="A5:AF188" sheet="25-7-68" r:id="rId2"/>
  </cacheSource>
  <cacheFields count="32">
    <cacheField name="วันรับออร์เดอร์/แบบ" numFmtId="187">
      <sharedItems containsDate="1" containsMixedTypes="1" minDate="1899-12-30T00:00:00" maxDate="2025-07-25T00:00:00"/>
    </cacheField>
    <cacheField name="เลขที่ SO" numFmtId="0">
      <sharedItems containsMixedTypes="1" containsNumber="1" containsInteger="1" minValue="0" maxValue="0" count="67">
        <s v="MK68-000920"/>
        <n v="0"/>
        <s v="MK68-000868"/>
        <s v="ประมาณการ"/>
        <s v="MK68-000914"/>
        <s v="MK68-000917"/>
        <s v="MK68-000866"/>
        <s v="MK68-000890"/>
        <s v="MK68-000891"/>
        <s v="MK68-000909"/>
        <s v="MK68-000910"/>
        <s v="MK68-000911"/>
        <s v="MK68-000898"/>
        <s v="MK68-000680"/>
        <s v="MK68-000886"/>
        <s v="MK68-000672"/>
        <s v="MK68-000901"/>
        <s v="MK68-000902"/>
        <s v="MK68-000673"/>
        <s v="MK68-000906"/>
        <s v="MK68-000874"/>
        <s v="MK68-000122"/>
        <s v="MK68-000880"/>
        <s v="MK68-000796"/>
        <s v="MK68-000801"/>
        <s v="MK68-000810"/>
        <s v="MK68-000675"/>
        <s v="MK68-000676"/>
        <s v="MK68-000671"/>
        <s v="MK68-000674"/>
        <s v="MK68-000877"/>
        <s v="MK68-000609"/>
        <s v="MK68-000694"/>
        <s v="MK68-000879"/>
        <s v="MK68-000693"/>
        <s v="MK68-000742"/>
        <s v="MK68-000093"/>
        <s v="MK67-001532"/>
        <s v="MK67-001153"/>
        <s v="MK68-000452"/>
        <s v="ใบรับคำสั่งซื้อ"/>
        <s v="MK67-001236"/>
        <s v="MK67-001396"/>
        <s v="MK68-000912"/>
        <s v="MK68-000867"/>
        <s v="MK68-000905"/>
        <s v="MK68-000903"/>
        <s v="MK68-000904"/>
        <s v="MK68-000798"/>
        <s v="MK68-000918"/>
        <s v="MK68-000919"/>
        <s v="MK68-000892"/>
        <s v="MK68-000893"/>
        <s v="MK68-000804"/>
        <s v="MK67-001617"/>
        <s v="MK67-001642"/>
        <s v="MK67-001643"/>
        <s v="MK66-000701"/>
        <s v="MK68-000640"/>
        <s v="MK68-000378"/>
        <s v="MK67-001490"/>
        <s v="MK68-000888"/>
        <s v="MK68-000922"/>
        <s v="MK68-000921"/>
        <s v="MK68-000820"/>
        <s v="MK68-000923"/>
        <s v="MK68-000913"/>
      </sharedItems>
    </cacheField>
    <cacheField name="ชื่อลูกค้า" numFmtId="0">
      <sharedItems containsMixedTypes="1" containsNumber="1" containsInteger="1" minValue="0" maxValue="0" count="32">
        <s v="หจก.ปึงเป้งน้ำ"/>
        <n v="0"/>
        <s v="พีมินเนอร์"/>
        <s v="บจก.ซัน ซีเมนต์ โพรเซส"/>
        <s v="โรงสีข้าวธัญญาวัฒน์"/>
        <s v="บจก.ฟาร์เธอร์ส วิง ซัพพลาย"/>
        <s v="  "/>
        <s v="บจก.ซิเบลโก้(บางเลน)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วีซีเอฟ"/>
        <s v="บจก.เอสพีเอ็ม อาหารสัตว์"/>
        <s v="บจก.เอพีเอ็ม อะโกร"/>
        <s v="บจก.ไทยธรรมดี"/>
        <s v="บจก.ซันฟีด"/>
        <s v="บจก.เอ.เจ.ฟาร์ม่าแล็บ"/>
        <s v="คุณสมบัติ นิมวชิรวัฒนา"/>
        <s v="บจก.เบทาโกร"/>
        <s v="บจก.เอ็นบี ดิสทริบิวชั่น"/>
        <s v="บจก.แอมโก้เวท"/>
        <s v="บจก.ที.ซี.ยูเนี่ยน อโกรเทค"/>
        <s v="กรมการข้าว"/>
        <s v="บจก.ซิเบลโก้(สบปราบ)"/>
        <s v="พันธุ์ข้าว"/>
        <s v="บจก.น้ำตาลทิพย์สุโขทัย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4259.765177444862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4259.765177444862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26T00:00:00" maxDate="2025-08-31T00:00:00" count="20">
        <d v="2025-08-15T00:00:00"/>
        <m/>
        <d v="2025-07-30T00:00:00"/>
        <s v="รอแจ้ง"/>
        <d v="2025-08-14T00:00:00"/>
        <d v="2025-08-25T00:00:00"/>
        <d v="2025-07-26T00:00:00"/>
        <d v="2025-07-29T00:00:00"/>
        <d v="2025-07-31T00:00:00"/>
        <d v="2025-08-02T00:00:00"/>
        <d v="2025-08-05T00:00:00"/>
        <d v="2025-08-07T00:00:00"/>
        <d v="2025-08-09T00:00:00"/>
        <d v="2025-08-16T00:00:00"/>
        <d v="2025-08-19T00:00:00"/>
        <d v="2025-08-30T00:00:00"/>
        <d v="2025-08-20T00:00:00"/>
        <s v="รอส่ง"/>
        <d v="2025-08-06T00:00:00"/>
        <d v="2025-08-18T00:00:00"/>
      </sharedItems>
    </cacheField>
    <cacheField name="จำนวนส่ง" numFmtId="188">
      <sharedItems containsSemiMixedTypes="0" containsString="0" containsNumber="1" containsInteger="1" minValue="0" maxValue="437878"/>
    </cacheField>
    <cacheField name="StockFG" numFmtId="41">
      <sharedItems containsMixedTypes="1" containsNumber="1" containsInteger="1" minValue="0" maxValue="239700"/>
    </cacheField>
    <cacheField name="ค้างตัด" numFmtId="41">
      <sharedItems containsSemiMixedTypes="0" containsString="0" containsNumber="1" containsInteger="1" minValue="0" maxValue="437878"/>
    </cacheField>
    <cacheField name="พิมพ์แล้ว" numFmtId="41">
      <sharedItems containsSemiMixedTypes="0" containsString="0" containsNumber="1" containsInteger="1" minValue="0" maxValue="251442"/>
    </cacheField>
    <cacheField name="ค้างพิมพ์" numFmtId="41">
      <sharedItems containsSemiMixedTypes="0" containsString="0" containsNumber="1" minValue="0" maxValue="459771.9"/>
    </cacheField>
    <cacheField name="ประเภท" numFmtId="0">
      <sharedItems count="25">
        <s v="WSWT1425800"/>
        <s v="WSWT1625800SM"/>
        <s v="WSWT1725800"/>
        <s v="WSWT1825800"/>
        <s v="WSWT1825800SM"/>
        <s v="WSWT1925800"/>
        <s v="WSWT1921720"/>
        <s v="WSWT1925800SM"/>
        <s v="WSWT19251000SM"/>
        <s v="WSWT2025800SM"/>
        <s v="WSWT2025850"/>
        <s v="WSWT2021750"/>
        <s v="WSWT2025800"/>
        <s v="WSWT2125800"/>
        <s v="WSWT2121670SM"/>
        <s v="WSWT2221940"/>
        <s v="WSWT2325650"/>
        <s v="WSWTSCL052325650"/>
        <s v="WSWT2321750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656751.05663750018"/>
    </cacheField>
    <cacheField name="Stock" numFmtId="3">
      <sharedItems containsSemiMixedTypes="0" containsString="0" containsNumber="1" minValue="0" maxValue="255564.89953000002"/>
    </cacheField>
    <cacheField name="ค้างทอ" numFmtId="3">
      <sharedItems containsSemiMixedTypes="0" containsString="0" containsNumber="1" minValue="0" maxValue="540647.08582000004"/>
    </cacheField>
    <cacheField name="Stock2" numFmtId="3">
      <sharedItems containsSemiMixedTypes="0" containsString="0" containsNumber="1" minValue="0" maxValue="10561.320000000002"/>
    </cacheField>
    <cacheField name="ค้างเคลือบ" numFmtId="3">
      <sharedItems containsSemiMixedTypes="0" containsString="0" containsNumber="1" minValue="0" maxValue="451564.46390000003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68.557135995368" createdVersion="8" refreshedVersion="8" minRefreshableVersion="3" recordCount="167" xr:uid="{0924D966-5457-4E10-825E-9AA59C638A79}">
  <cacheSource type="worksheet">
    <worksheetSource ref="A5:AF172" sheet="30-7-68"/>
  </cacheSource>
  <cacheFields count="32">
    <cacheField name="วันรับออร์เดอร์/แบบ" numFmtId="187">
      <sharedItems containsDate="1" containsMixedTypes="1" minDate="1899-12-30T00:00:00" maxDate="2025-07-31T00:00:00"/>
    </cacheField>
    <cacheField name="เลขที่ SO" numFmtId="0">
      <sharedItems containsMixedTypes="1" containsNumber="1" containsInteger="1" minValue="0" maxValue="0" count="63">
        <s v="MK68-000920"/>
        <n v="0"/>
        <s v="MK68-000868"/>
        <s v="ประมาณการ"/>
        <s v="MK68-000917"/>
        <s v="MK68-000890"/>
        <s v="MK68-000891"/>
        <s v="MK68-000909"/>
        <s v="MK68-000910"/>
        <s v="MK68-000911"/>
        <s v="MK68-000898"/>
        <s v="MK68-000680"/>
        <s v="MK68-000672"/>
        <s v="MK68-000901"/>
        <s v="MK68-000902"/>
        <s v="MK68-000673"/>
        <s v="MK68-000906"/>
        <s v="MK68-000874"/>
        <s v="MK68-000928"/>
        <s v="MK68-000880"/>
        <s v="ใบรับคำสั่งซื้อ"/>
        <s v="MK68-000796"/>
        <s v="MK68-000801"/>
        <s v="MK68-000810"/>
        <s v="MK68-000675"/>
        <s v="MK68-000676"/>
        <s v="MK68-000671"/>
        <s v="MK68-000674"/>
        <s v="MK68-000877"/>
        <s v="MK68-000609"/>
        <s v="MK68-000694"/>
        <s v="MK68-000879"/>
        <s v="MK68-000693"/>
        <s v="MK68-000742"/>
        <s v="MK68-000093"/>
        <s v="MK67-001532"/>
        <s v="MK67-001153"/>
        <s v="MK68-000452"/>
        <s v="MK67-001236"/>
        <s v="MK67-001396"/>
        <s v="MK68-000905"/>
        <s v="MK68-000904"/>
        <s v="MK68-000924"/>
        <s v="MK68-000925"/>
        <s v="MK68-000926"/>
        <s v="MK68-000927"/>
        <s v="MK68-000932"/>
        <s v="MK68-000930"/>
        <s v="MK68-000892"/>
        <s v="MK68-000893"/>
        <s v="MK68-000804"/>
        <s v="MK67-001617"/>
        <s v="MK67-001642"/>
        <s v="MK67-001643"/>
        <s v="MK66-000701"/>
        <s v="MK68-000378"/>
        <s v="MK67-001490"/>
        <s v="MK68-000888"/>
        <s v="MK68-000922"/>
        <s v="MK68-000921"/>
        <s v="MK68-000820"/>
        <s v="MK68-000923"/>
        <s v="MK68-000913"/>
      </sharedItems>
    </cacheField>
    <cacheField name="ชื่อลูกค้า" numFmtId="0">
      <sharedItems containsMixedTypes="1" containsNumber="1" containsInteger="1" minValue="0" maxValue="0" count="30">
        <s v="หจก.ปึงเป้งน้ำ"/>
        <n v="0"/>
        <s v="พีมินเนอร์"/>
        <s v="บจก.ซัน ซีเมนต์ โพรเซส"/>
        <s v="บจก.ฟาร์เธอร์ส วิง ซัพพลาย"/>
        <s v="  "/>
        <s v="บจก.ซิเบลโก้(บางเลน)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เอสพีเอ็ม อาหารสัตว์"/>
        <s v="บจก.เอพีเอ็ม อะโกร"/>
        <s v="บจก.วีซีเอฟ"/>
        <s v="บจก.ไทยธรรมดี"/>
        <s v="บจก.ซันฟีด"/>
        <s v="บจก.เอ.เจ.ฟาร์ม่าแล็บ"/>
        <s v="บจก.เบทาโกร"/>
        <s v="บจก.เอ็นบี ดิสทริบิวชั่น"/>
        <s v="บจก.บลูฟาโล่"/>
        <s v="บจก.แอมโก้เวท"/>
        <s v="บจก.ที.ซี.ยูเนี่ยน อโกรเทค"/>
        <s v="บจก.ซิเบลโก้(สบปราบ)"/>
        <s v="พันธุ์ข้าว"/>
        <s v="บจก.น้ำตาลทิพย์สุโขทัย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4259.765177444862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4259.765177444862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7-31T00:00:00" maxDate="2025-08-31T00:00:00" count="17">
        <d v="2025-08-15T00:00:00"/>
        <m/>
        <d v="2025-07-31T00:00:00"/>
        <s v="รอแจ้ง"/>
        <d v="2025-08-14T00:00:00"/>
        <d v="2025-08-25T00:00:00"/>
        <d v="2025-08-02T00:00:00"/>
        <d v="2025-08-05T00:00:00"/>
        <d v="2025-08-07T00:00:00"/>
        <d v="2025-08-09T00:00:00"/>
        <d v="2025-08-16T00:00:00"/>
        <d v="2025-08-19T00:00:00"/>
        <d v="2025-08-30T00:00:00"/>
        <d v="2025-08-20T00:00:00"/>
        <s v="รอส่ง"/>
        <d v="2025-08-06T00:00:00"/>
        <d v="2025-08-18T00:00:00"/>
      </sharedItems>
    </cacheField>
    <cacheField name="จำนวนส่ง" numFmtId="188">
      <sharedItems containsSemiMixedTypes="0" containsString="0" containsNumber="1" containsInteger="1" minValue="0" maxValue="437878"/>
    </cacheField>
    <cacheField name="StockFG" numFmtId="41">
      <sharedItems containsMixedTypes="1" containsNumber="1" containsInteger="1" minValue="0" maxValue="42240"/>
    </cacheField>
    <cacheField name="ค้างตัด" numFmtId="41">
      <sharedItems containsSemiMixedTypes="0" containsString="0" containsNumber="1" containsInteger="1" minValue="0" maxValue="437878"/>
    </cacheField>
    <cacheField name="พิมพ์แล้ว" numFmtId="41">
      <sharedItems containsSemiMixedTypes="0" containsString="0" containsNumber="1" containsInteger="1" minValue="0" maxValue="76256"/>
    </cacheField>
    <cacheField name="ค้างพิมพ์" numFmtId="41">
      <sharedItems containsSemiMixedTypes="0" containsString="0" containsNumber="1" minValue="0" maxValue="459771.9"/>
    </cacheField>
    <cacheField name="ประเภท" numFmtId="0">
      <sharedItems count="21">
        <s v="WSWT1425800"/>
        <s v="WSWT1625800SM"/>
        <s v="WSWT1825800"/>
        <s v="WSWT1825800SM"/>
        <s v="WSWT1925800"/>
        <s v="WSWT1921720"/>
        <s v="WSWT1925800SM"/>
        <s v="WSWT19251000SM"/>
        <s v="WSWT2025800SM"/>
        <s v="WSWT2025850"/>
        <s v="WSWT2025800"/>
        <s v="WSWT2121670SM"/>
        <s v="WSWT2325650"/>
        <s v="WSWTSCL052325650"/>
        <s v="WSWT2321750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67108.07076000003"/>
    </cacheField>
    <cacheField name="Stock" numFmtId="3">
      <sharedItems containsSemiMixedTypes="0" containsString="0" containsNumber="1" minValue="0" maxValue="253600.41390000004"/>
    </cacheField>
    <cacheField name="ค้างทอ" numFmtId="3">
      <sharedItems containsSemiMixedTypes="0" containsString="0" containsNumber="1" minValue="0" maxValue="539922.07076000003"/>
    </cacheField>
    <cacheField name="Stock2" numFmtId="3">
      <sharedItems containsSemiMixedTypes="0" containsString="0" containsNumber="1" minValue="0" maxValue="28778.358595500002"/>
    </cacheField>
    <cacheField name="ค้างเคลือบ" numFmtId="3">
      <sharedItems containsSemiMixedTypes="0" containsString="0" containsNumber="1" minValue="0" maxValue="471087.26390000008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76.551583101849" createdVersion="8" refreshedVersion="8" minRefreshableVersion="3" recordCount="193" xr:uid="{A41CFE5B-16DE-4703-B795-4BD85B7D89F2}">
  <cacheSource type="worksheet">
    <worksheetSource ref="A5:AF198" sheet="7-8-68"/>
  </cacheSource>
  <cacheFields count="32">
    <cacheField name="วันรับออร์เดอร์/แบบ" numFmtId="187">
      <sharedItems containsDate="1" containsMixedTypes="1" minDate="1899-12-30T00:00:00" maxDate="2025-08-08T00:00:00"/>
    </cacheField>
    <cacheField name="เลขที่ SO" numFmtId="0">
      <sharedItems containsMixedTypes="1" containsNumber="1" containsInteger="1" minValue="0" maxValue="0" count="82">
        <s v="MK68-000933"/>
        <s v="MK68-000920"/>
        <n v="0"/>
        <s v="MK68-000868"/>
        <s v="ประมาณการ"/>
        <s v="MK68-000958"/>
        <s v="MK68-000917"/>
        <s v="MK68-000973"/>
        <s v="MK68-000974"/>
        <s v="MK68-000951"/>
        <s v="MK68-000953"/>
        <s v="MK68-000954"/>
        <s v="MK68-000909"/>
        <s v="MK68-000890"/>
        <s v="MK68-000911"/>
        <s v="MK68-000910"/>
        <s v="MK68-000944"/>
        <s v="MK68-000945"/>
        <s v="MK68-000959"/>
        <s v="MK68-000967"/>
        <s v="MK68-000680"/>
        <s v="ใบรับคำสั่งซื้อ"/>
        <s v="MK68-000960"/>
        <s v="MK68-000957"/>
        <s v="MK68-000956"/>
        <s v="MK68-000966"/>
        <s v="MK68-000676"/>
        <s v="MK68-000810"/>
        <s v="MK68-000952"/>
        <s v="MK68-000880"/>
        <s v="MK68-000962"/>
        <s v="MK68-000879"/>
        <s v="MK68-000963"/>
        <s v="MK68-000902"/>
        <s v="MK68-000961"/>
        <s v="MK68-000796"/>
        <s v="MK68-000801"/>
        <s v="MK68-000675"/>
        <s v="MK68-000671"/>
        <s v="MK68-000673"/>
        <s v="MK68-000674"/>
        <s v="MK68-000877"/>
        <s v="MK68-000609"/>
        <s v="MK68-000693"/>
        <s v="MK68-000093"/>
        <s v="MK67-001532"/>
        <s v="MK67-001153"/>
        <s v="MK68-000742"/>
        <s v="MK68-000694"/>
        <s v="MK68-000452"/>
        <s v="MK67-001236"/>
        <s v="MK67-001396"/>
        <s v="MK68-000970"/>
        <s v="MK68-000905"/>
        <s v="MK68-000965"/>
        <s v="MK68-000924"/>
        <s v="MK68-000925"/>
        <s v="MK68-000926"/>
        <s v="MK68-000927"/>
        <s v="MK68-000946"/>
        <s v="MK68-000930"/>
        <s v="MK68-000943"/>
        <s v="MK68-000950"/>
        <s v="MK68-000949"/>
        <s v="MK68-000703"/>
        <s v="MK68-000968"/>
        <s v="MK68-000892"/>
        <s v="MK68-000893"/>
        <s v="MK68-000804"/>
        <s v="MK67-001617"/>
        <s v="MK67-001642"/>
        <s v="MK67-001643"/>
        <s v="MK66-000701"/>
        <s v="MK68-000971"/>
        <s v="MK68-000972"/>
        <s v="MK68-000964"/>
        <s v="MK68-000378"/>
        <s v="MK67-001490"/>
        <s v="MK68-000969"/>
        <s v="MK68-000820"/>
        <s v="MK68-000923"/>
        <s v="MK68-000913"/>
      </sharedItems>
    </cacheField>
    <cacheField name="ชื่อลูกค้า" numFmtId="0">
      <sharedItems containsMixedTypes="1" containsNumber="1" containsInteger="1" minValue="0" maxValue="0" count="37">
        <s v="บจก.มารีน ลีดเดอร์"/>
        <s v="หจก.ปึงเป้งน้ำ"/>
        <n v="0"/>
        <s v="พีมินเนอร์"/>
        <s v="บจก.ซัน ซีเมนต์ โพรเซส"/>
        <s v="คุณสมยศ กิตตินราภรณ์"/>
        <s v="บจก.ฟาร์เธอร์ส วิง ซัพพลาย"/>
        <s v="  "/>
        <s v="บจก.ซิเบลโก้(บางเลน)"/>
        <s v="บจก.เอ็มทีเอส"/>
        <s v="บจก.เอ็กเซลเล้นท์"/>
        <s v="บจก.ซีแมน"/>
        <s v="บจก.เพรซิเดนท์ฟลาวมิลล์"/>
        <s v="บจก.ไลม์มาสเตอร์"/>
        <s v="บจก.เคอรี่ฟลาวมิลล์"/>
        <s v="บจก.เอเชี่ยนเคมิคัล"/>
        <s v="บจก.อินเทคค์ โกลบอล"/>
        <s v="บจก.หนองบัวฟีดมิลล์"/>
        <s v="บจก.เอพีเอ็ม อะโกร"/>
        <s v="บจก.วีซีเอฟ"/>
        <s v="บจก.เอสพีเอ็ม อาหารสัตว์"/>
        <s v="บจก.ไทยธรรมดี"/>
        <s v="บจก.ซันฟีด"/>
        <s v="บจก.เอ.เจ.ฟาร์ม่าแล็บ"/>
        <s v="บจก.เบทาโกร"/>
        <s v="บจก.บลูฟาโล่"/>
        <s v="บจก.แอมโก้เวท"/>
        <s v="บจก.เอ็นบี ดิสทริบิวชั่น"/>
        <s v="บจก.ที.ซี.ยูเนี่ยน อโกรเทค"/>
        <s v="พันธุ์ข้าว"/>
        <s v="บจก.ซิเบลโก้(สบปราบ)"/>
        <s v="กลุ่มผู้ผลิตเมล็ดพันธุ์ข้าวศรีนคร"/>
        <s v="บจก.น้ำตาลทิพย์สุโขทัย"/>
        <s v="บจก.กบินทร์อินทรีย์"/>
        <s v="บจก.ทีพีเค แอ็ดวานซ์ สตาร์ซ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8-08T00:00:00" maxDate="2025-10-02T00:00:00" count="24">
        <d v="2025-08-14T00:00:00"/>
        <d v="2025-08-15T00:00:00"/>
        <m/>
        <s v="รอส่ง"/>
        <s v="รอแจ้ง"/>
        <d v="2025-08-16T00:00:00"/>
        <d v="2025-08-20T00:00:00"/>
        <d v="2025-08-25T00:00:00"/>
        <d v="2025-09-25T00:00:00"/>
        <d v="2025-08-08T00:00:00"/>
        <d v="2025-08-09T00:00:00"/>
        <d v="2025-08-19T00:00:00"/>
        <d v="2025-08-21T00:00:00"/>
        <d v="2025-08-23T00:00:00"/>
        <d v="2025-08-26T00:00:00"/>
        <d v="2025-08-28T00:00:00"/>
        <d v="2025-08-29T00:00:00"/>
        <d v="2025-08-18T00:00:00"/>
        <d v="2025-08-30T00:00:00"/>
        <d v="2025-08-13T00:00:00"/>
        <d v="2025-09-01T00:00:00"/>
        <d v="2025-10-01T00:00:00"/>
        <d v="2025-09-20T00:00:00"/>
        <d v="2025-08-11T00:00:00"/>
      </sharedItems>
    </cacheField>
    <cacheField name="จำนวนส่ง" numFmtId="188">
      <sharedItems containsSemiMixedTypes="0" containsString="0" containsNumber="1" containsInteger="1" minValue="0" maxValue="337878"/>
    </cacheField>
    <cacheField name="StockFG" numFmtId="41">
      <sharedItems containsMixedTypes="1" containsNumber="1" containsInteger="1" minValue="0" maxValue="30000"/>
    </cacheField>
    <cacheField name="ค้างตัด" numFmtId="41">
      <sharedItems containsSemiMixedTypes="0" containsString="0" containsNumber="1" containsInteger="1" minValue="0" maxValue="337878"/>
    </cacheField>
    <cacheField name="พิมพ์แล้ว" numFmtId="41">
      <sharedItems containsSemiMixedTypes="0" containsString="0" containsNumber="1" containsInteger="1" minValue="0" maxValue="152931"/>
    </cacheField>
    <cacheField name="ค้างพิมพ์" numFmtId="41">
      <sharedItems containsSemiMixedTypes="0" containsString="0" containsNumber="1" minValue="0" maxValue="354771.9"/>
    </cacheField>
    <cacheField name="ประเภท" numFmtId="0">
      <sharedItems count="25">
        <s v="WSWT1425800"/>
        <s v="WSWT1625800SM"/>
        <s v="WSWT1825800"/>
        <s v="WSWT1825800SM"/>
        <s v="WSWT1925800"/>
        <s v="WSWT1921720"/>
        <s v="WSWT1925800SM"/>
        <s v="WSWT19251000SM"/>
        <s v="WSWT2025650"/>
        <s v="WSWT2025700"/>
        <s v="WSWT2025800SM"/>
        <s v="WSWT2025850"/>
        <s v="WSWT2025800"/>
        <s v="WSWT2125650"/>
        <s v="WSWT2121670SM"/>
        <s v="WSWT2325650"/>
        <s v="WSWTSCL052325650"/>
        <s v="WSWTFCL022325650"/>
        <s v="WSWT2321750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554630.06676000007"/>
    </cacheField>
    <cacheField name="Stock" numFmtId="3">
      <sharedItems containsSemiMixedTypes="0" containsString="0" containsNumber="1" minValue="0" maxValue="201412.47500000001"/>
    </cacheField>
    <cacheField name="ค้างทอ" numFmtId="3">
      <sharedItems containsSemiMixedTypes="0" containsString="0" containsNumber="1" minValue="0" maxValue="503625.48582000006"/>
    </cacheField>
    <cacheField name="Stock2" numFmtId="3">
      <sharedItems containsSemiMixedTypes="0" containsString="0" containsNumber="1" minValue="0" maxValue="201412.47500000001"/>
    </cacheField>
    <cacheField name="ค้างเคลือบ" numFmtId="3">
      <sharedItems containsSemiMixedTypes="0" containsString="0" containsNumber="1" minValue="0" maxValue="383816.8644500000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x v="2"/>
    <x v="2"/>
    <s v="พี-มินเนอร์ นิวพลัส"/>
    <n v="16"/>
    <n v="28"/>
    <s v="ขาว"/>
    <s v="ใส"/>
    <n v="56"/>
    <s v="±"/>
    <n v="5"/>
    <s v="บิด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x v="2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x v="2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6301"/>
    <n v="6900.65"/>
    <n v="0"/>
    <n v="0"/>
    <n v="0"/>
  </r>
  <r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x v="3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4"/>
    <n v="5000"/>
    <n v="0"/>
    <n v="5000"/>
    <n v="0"/>
    <n v="5250"/>
    <x v="3"/>
    <n v="4400.55"/>
    <n v="4400.55"/>
    <n v="0"/>
    <n v="0"/>
    <n v="4400.55"/>
    <s v="ขาด-เกินได้5%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4400.55"/>
    <n v="4400.55"/>
    <n v="0"/>
    <n v="0"/>
    <n v="4400.55"/>
    <s v="ระบุในSD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52000"/>
    <n v="0"/>
    <x v="4"/>
    <n v="0"/>
    <n v="0"/>
    <n v="0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21000"/>
    <n v="0"/>
    <x v="4"/>
    <n v="0"/>
    <n v="0"/>
    <n v="0"/>
    <n v="0"/>
    <n v="0"/>
    <n v="0"/>
  </r>
  <r>
    <x v="4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0"/>
    <n v="50152.200000000004"/>
    <x v="4"/>
    <n v="42037.57404"/>
    <n v="27670"/>
    <n v="14367.57404"/>
    <n v="0"/>
    <n v="0"/>
    <n v="0"/>
  </r>
  <r>
    <x v="5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20000"/>
    <n v="314"/>
    <n v="19686"/>
    <n v="0"/>
    <n v="20670.3"/>
    <x v="4"/>
    <n v="17325.84546"/>
    <n v="0"/>
    <n v="17325.84546"/>
    <n v="0"/>
    <n v="0"/>
    <n v="0"/>
  </r>
  <r>
    <x v="6"/>
    <x v="8"/>
    <s v="มังกรเขียว MTS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10000"/>
    <n v="0"/>
    <n v="10000"/>
    <n v="10500"/>
    <n v="0"/>
    <x v="4"/>
    <n v="0"/>
    <n v="0"/>
    <n v="0"/>
    <n v="0"/>
    <n v="0"/>
    <n v="0"/>
  </r>
  <r>
    <x v="2"/>
    <x v="9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3"/>
    <n v="60000"/>
    <n v="0"/>
    <n v="60000"/>
    <n v="0"/>
    <n v="63000"/>
    <x v="4"/>
    <n v="49453.8"/>
    <n v="0"/>
    <n v="49453.8"/>
    <n v="0"/>
    <n v="0"/>
    <n v="0"/>
  </r>
  <r>
    <x v="2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4"/>
    <n v="35204.400000000001"/>
    <n v="0"/>
    <n v="35204.400000000001"/>
    <n v="0"/>
    <n v="0"/>
    <n v="0"/>
  </r>
  <r>
    <x v="2"/>
    <x v="11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3"/>
    <n v="20000"/>
    <n v="0"/>
    <n v="20000"/>
    <n v="0"/>
    <n v="21000"/>
    <x v="4"/>
    <n v="18719.800000000003"/>
    <n v="0"/>
    <n v="18719.800000000003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62741.41950000002"/>
    <n v="27670"/>
    <n v="135071.41950000002"/>
    <n v="0"/>
    <n v="0"/>
    <s v="ระบุในSD"/>
  </r>
  <r>
    <x v="7"/>
    <x v="1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4989"/>
    <n v="11"/>
    <n v="5400"/>
    <n v="0"/>
    <x v="5"/>
    <n v="0"/>
    <n v="0"/>
    <n v="0"/>
    <n v="0"/>
    <n v="0"/>
    <s v="PDR250200"/>
  </r>
  <r>
    <x v="7"/>
    <x v="12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x v="7"/>
    <x v="1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8"/>
    <x v="1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00"/>
    <n v="0"/>
    <x v="5"/>
    <n v="0"/>
    <n v="0"/>
    <n v="0"/>
    <n v="0"/>
    <n v="0"/>
    <s v="PDR250200"/>
  </r>
  <r>
    <x v="9"/>
    <x v="12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3000"/>
    <n v="0"/>
    <n v="3000"/>
    <n v="0"/>
    <n v="3150"/>
    <x v="5"/>
    <n v="2807.97"/>
    <n v="2807.97"/>
    <n v="0"/>
    <n v="0"/>
    <n v="0"/>
    <s v="PDR250207"/>
  </r>
  <r>
    <x v="10"/>
    <x v="1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800"/>
    <n v="0"/>
    <x v="5"/>
    <n v="0"/>
    <n v="0"/>
    <n v="0"/>
    <n v="0"/>
    <n v="0"/>
    <n v="0"/>
  </r>
  <r>
    <x v="2"/>
    <x v="1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72000"/>
    <n v="0"/>
    <n v="572000"/>
    <n v="0"/>
    <n v="600600"/>
    <x v="5"/>
    <n v="503422.92"/>
    <n v="17840"/>
    <n v="485582.92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506230.88999999996"/>
    <n v="20647.97"/>
    <n v="485582.92"/>
    <n v="0"/>
    <n v="0"/>
    <s v="ระบุในSD"/>
  </r>
  <r>
    <x v="2"/>
    <x v="13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3"/>
    <n v="15000"/>
    <n v="0"/>
    <n v="15000"/>
    <n v="0"/>
    <n v="15750"/>
    <x v="6"/>
    <n v="11525.250000000002"/>
    <n v="11525.250000000002"/>
    <n v="0"/>
    <n v="0"/>
    <n v="11525.250000000002"/>
    <n v="0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x v="11"/>
    <x v="14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0"/>
    <n v="5292"/>
    <x v="7"/>
    <n v="4999.0247999999992"/>
    <n v="4999.0247999999992"/>
    <n v="0"/>
    <n v="1971"/>
    <n v="3028.0247999999992"/>
    <n v="0"/>
  </r>
  <r>
    <x v="12"/>
    <x v="14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503"/>
    <n v="0"/>
    <n v="503"/>
    <n v="5250"/>
    <n v="0"/>
    <x v="7"/>
    <n v="0"/>
    <n v="0"/>
    <n v="0"/>
    <n v="0"/>
    <n v="0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4999.0247999999992"/>
    <n v="4999.0247999999992"/>
    <n v="0"/>
    <n v="1971"/>
    <n v="3028.0247999999992"/>
    <s v="ระบุในSD"/>
  </r>
  <r>
    <x v="2"/>
    <x v="15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3"/>
    <n v="20000"/>
    <n v="0"/>
    <n v="20000"/>
    <n v="0"/>
    <n v="0"/>
    <x v="8"/>
    <n v="17602.2"/>
    <n v="0"/>
    <n v="17602.2"/>
    <n v="0"/>
    <n v="0"/>
    <n v="0"/>
  </r>
  <r>
    <x v="10"/>
    <x v="16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x v="13"/>
    <x v="14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894"/>
    <n v="0"/>
    <n v="894"/>
    <n v="6000"/>
    <n v="0"/>
    <x v="9"/>
    <n v="0"/>
    <n v="0"/>
    <n v="0"/>
    <n v="0"/>
    <n v="0"/>
    <n v="0"/>
  </r>
  <r>
    <x v="14"/>
    <x v="14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33"/>
    <n v="0"/>
    <n v="833"/>
    <n v="860"/>
    <n v="0"/>
    <x v="9"/>
    <n v="0"/>
    <n v="0"/>
    <n v="0"/>
    <n v="0"/>
    <n v="0"/>
    <n v="0"/>
  </r>
  <r>
    <x v="15"/>
    <x v="14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6000"/>
    <n v="0"/>
    <x v="9"/>
    <n v="0"/>
    <n v="0"/>
    <n v="0"/>
    <n v="0"/>
    <n v="0"/>
    <n v="0"/>
  </r>
  <r>
    <x v="15"/>
    <x v="14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1410"/>
    <n v="3811.5"/>
    <x v="9"/>
    <n v="3993.4991250000003"/>
    <n v="3993.4991250000003"/>
    <n v="0"/>
    <n v="0"/>
    <n v="3993.4991250000003"/>
    <n v="0"/>
  </r>
  <r>
    <x v="15"/>
    <x v="14"/>
    <s v="เพอเฟคค์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5260"/>
    <n v="0"/>
    <x v="9"/>
    <n v="0"/>
    <n v="0"/>
    <n v="0"/>
    <n v="0"/>
    <n v="0"/>
    <n v="0"/>
  </r>
  <r>
    <x v="16"/>
    <x v="14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11"/>
    <n v="0"/>
    <n v="111"/>
    <n v="1410"/>
    <n v="0"/>
    <x v="9"/>
    <n v="0"/>
    <n v="0"/>
    <n v="0"/>
    <n v="0"/>
    <n v="0"/>
    <n v="0"/>
  </r>
  <r>
    <x v="17"/>
    <x v="14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5"/>
    <n v="455"/>
    <n v="0"/>
    <n v="455"/>
    <n v="6000"/>
    <n v="0"/>
    <x v="9"/>
    <n v="0"/>
    <n v="0"/>
    <n v="0"/>
    <n v="0"/>
    <n v="0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3318"/>
    <n v="1682"/>
    <n v="4748"/>
    <n v="264.60000000000002"/>
    <x v="9"/>
    <n v="292.02049800000003"/>
    <n v="292.02049800000003"/>
    <n v="0"/>
    <n v="0"/>
    <n v="292.02049800000003"/>
    <n v="0"/>
  </r>
  <r>
    <x v="19"/>
    <x v="17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9"/>
    <n v="3310.89"/>
    <n v="3310.89"/>
    <n v="0"/>
    <n v="0"/>
    <n v="3310.89"/>
    <n v="0"/>
  </r>
  <r>
    <x v="20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310.89"/>
    <n v="3310.89"/>
    <n v="0"/>
    <n v="0"/>
    <n v="3310.89"/>
    <n v="0"/>
  </r>
  <r>
    <x v="10"/>
    <x v="19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9"/>
    <n v="21513.800000000003"/>
    <n v="13920"/>
    <n v="7593.8000000000029"/>
    <n v="0"/>
    <n v="21513.800000000003"/>
    <n v="0"/>
  </r>
  <r>
    <x v="10"/>
    <x v="19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10000"/>
    <n v="0"/>
    <n v="10000"/>
    <n v="0"/>
    <n v="10500"/>
    <x v="9"/>
    <n v="10756.900000000001"/>
    <n v="0"/>
    <n v="10756.900000000001"/>
    <n v="0"/>
    <n v="10756.900000000001"/>
    <n v="0"/>
  </r>
  <r>
    <x v="10"/>
    <x v="19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9"/>
    <n v="5378.4500000000007"/>
    <n v="0"/>
    <n v="5378.4500000000007"/>
    <n v="0"/>
    <n v="5378.4500000000007"/>
    <n v="0"/>
  </r>
  <r>
    <x v="2"/>
    <x v="14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0000"/>
    <n v="0"/>
    <n v="100000"/>
    <n v="0"/>
    <n v="105000"/>
    <x v="9"/>
    <n v="104775.00000000001"/>
    <n v="0"/>
    <n v="104775.00000000001"/>
    <n v="0"/>
    <n v="104775.00000000001"/>
    <n v="0"/>
  </r>
  <r>
    <x v="2"/>
    <x v="17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"/>
    <n v="0"/>
    <n v="20000"/>
    <n v="0"/>
    <n v="21000"/>
    <x v="9"/>
    <n v="22072.6"/>
    <n v="0"/>
    <n v="22072.6"/>
    <n v="0"/>
    <n v="22072.6"/>
    <n v="0"/>
  </r>
  <r>
    <x v="2"/>
    <x v="20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"/>
    <n v="20000"/>
    <n v="0"/>
    <n v="20000"/>
    <n v="0"/>
    <n v="21000"/>
    <x v="9"/>
    <n v="21513.800000000003"/>
    <n v="0"/>
    <n v="21513.800000000003"/>
    <n v="0"/>
    <n v="21513.800000000003"/>
    <n v="0"/>
  </r>
  <r>
    <x v="2"/>
    <x v="21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0363"/>
    <n v="0"/>
    <n v="110363"/>
    <n v="0"/>
    <n v="110363"/>
    <n v="0"/>
  </r>
  <r>
    <x v="21"/>
    <x v="2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2"/>
    <n v="8000"/>
    <n v="7840"/>
    <n v="160"/>
    <n v="8450"/>
    <n v="0"/>
    <x v="9"/>
    <n v="0"/>
    <n v="0"/>
    <n v="0"/>
    <n v="0"/>
    <n v="0"/>
    <s v="ห้ามขาด-ห้ามเกิน"/>
  </r>
  <r>
    <x v="22"/>
    <x v="14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853"/>
    <n v="0"/>
    <n v="3853"/>
    <n v="15401"/>
    <n v="0"/>
    <x v="9"/>
    <n v="0"/>
    <n v="0"/>
    <n v="0"/>
    <n v="0"/>
    <n v="0"/>
    <n v="0"/>
  </r>
  <r>
    <x v="23"/>
    <x v="14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360"/>
    <n v="0"/>
    <n v="3360"/>
    <n v="35200"/>
    <n v="0"/>
    <x v="9"/>
    <n v="0"/>
    <n v="0"/>
    <n v="0"/>
    <n v="0"/>
    <n v="0"/>
    <n v="0"/>
  </r>
  <r>
    <x v="24"/>
    <x v="14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14"/>
    <n v="0"/>
    <n v="614"/>
    <n v="12101"/>
    <n v="0"/>
    <x v="9"/>
    <n v="0"/>
    <n v="0"/>
    <n v="0"/>
    <n v="0"/>
    <n v="0"/>
    <n v="0"/>
  </r>
  <r>
    <x v="14"/>
    <x v="14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66"/>
    <n v="0"/>
    <n v="366"/>
    <n v="5113"/>
    <n v="0"/>
    <x v="9"/>
    <n v="0"/>
    <n v="0"/>
    <n v="0"/>
    <n v="0"/>
    <n v="0"/>
    <n v="0"/>
  </r>
  <r>
    <x v="25"/>
    <x v="14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0"/>
    <n v="179"/>
    <n v="11000"/>
    <n v="0"/>
    <x v="9"/>
    <n v="0"/>
    <n v="0"/>
    <n v="0"/>
    <n v="0"/>
    <n v="0"/>
    <n v="0"/>
  </r>
  <r>
    <x v="25"/>
    <x v="14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02"/>
    <n v="0"/>
    <n v="302"/>
    <n v="5300"/>
    <n v="0"/>
    <x v="9"/>
    <n v="0"/>
    <n v="0"/>
    <n v="0"/>
    <n v="0"/>
    <n v="0"/>
    <n v="0"/>
  </r>
  <r>
    <x v="26"/>
    <x v="14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00"/>
    <n v="0"/>
    <n v="1200"/>
    <n v="10700"/>
    <n v="0"/>
    <x v="9"/>
    <n v="0"/>
    <n v="0"/>
    <n v="0"/>
    <n v="0"/>
    <n v="0"/>
    <n v="0"/>
  </r>
  <r>
    <x v="27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18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5000"/>
    <n v="0"/>
    <n v="15000"/>
    <n v="0"/>
    <n v="15750"/>
    <x v="9"/>
    <n v="16554.45"/>
    <n v="0"/>
    <n v="16554.45"/>
    <n v="0"/>
    <n v="16554.45"/>
    <n v="0"/>
  </r>
  <r>
    <x v="28"/>
    <x v="17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x v="29"/>
    <x v="14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7"/>
    <n v="67"/>
    <n v="0"/>
    <n v="80"/>
    <n v="0"/>
    <x v="9"/>
    <n v="0"/>
    <n v="0"/>
    <n v="0"/>
    <n v="0"/>
    <n v="0"/>
    <n v="0"/>
  </r>
  <r>
    <x v="30"/>
    <x v="17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9"/>
    <n v="3478.5300000000007"/>
    <n v="0"/>
    <n v="3478.5300000000007"/>
    <n v="0"/>
    <n v="3478.5300000000007"/>
    <n v="0"/>
  </r>
  <r>
    <x v="31"/>
    <x v="14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9"/>
    <n v="0"/>
    <n v="0"/>
    <n v="0"/>
    <n v="0"/>
    <n v="0"/>
    <n v="5987"/>
  </r>
  <r>
    <x v="32"/>
    <x v="14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9"/>
    <n v="0"/>
    <n v="0"/>
    <n v="0"/>
    <n v="0"/>
    <n v="0"/>
    <n v="0"/>
  </r>
  <r>
    <x v="33"/>
    <x v="14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9"/>
    <n v="0"/>
    <n v="0"/>
    <n v="0"/>
    <n v="0"/>
    <n v="0"/>
    <n v="0"/>
  </r>
  <r>
    <x v="33"/>
    <x v="14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9"/>
    <n v="0"/>
    <n v="89"/>
    <n v="11180"/>
    <n v="0"/>
    <x v="9"/>
    <n v="0"/>
    <n v="0"/>
    <n v="0"/>
    <n v="0"/>
    <n v="0"/>
    <n v="0"/>
  </r>
  <r>
    <x v="34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3857"/>
    <n v="143"/>
    <n v="4200"/>
    <n v="0"/>
    <x v="9"/>
    <n v="0"/>
    <n v="0"/>
    <n v="0"/>
    <n v="0"/>
    <n v="0"/>
    <n v="0"/>
  </r>
  <r>
    <x v="10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4010"/>
    <n v="0"/>
    <n v="4470"/>
    <n v="0"/>
    <x v="9"/>
    <n v="0"/>
    <n v="0"/>
    <n v="0"/>
    <n v="0"/>
    <n v="0"/>
    <n v="0"/>
  </r>
  <r>
    <x v="10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065"/>
    <n v="0"/>
    <n v="3300"/>
    <n v="0"/>
    <x v="9"/>
    <n v="0"/>
    <n v="0"/>
    <n v="0"/>
    <n v="0"/>
    <n v="0"/>
    <n v="0"/>
  </r>
  <r>
    <x v="35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2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x v="36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3194"/>
    <n v="0"/>
    <n v="5632"/>
    <n v="0"/>
    <x v="9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49107.02962300013"/>
    <n v="24827.299622999999"/>
    <n v="324279.7300000001"/>
    <n v="0"/>
    <n v="349107.02962300013"/>
    <s v="ระบุในSD"/>
  </r>
  <r>
    <x v="2"/>
    <x v="21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10"/>
    <n v="113157.00000000001"/>
    <n v="0"/>
    <n v="113157.00000000001"/>
    <n v="0"/>
    <n v="0"/>
    <n v="0"/>
  </r>
  <r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0"/>
    <n v="113157.00000000001"/>
    <n v="0"/>
    <n v="0"/>
    <s v="ระบุในSD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2080"/>
    <n v="0"/>
    <n v="2080"/>
    <n v="52080"/>
    <n v="0"/>
    <x v="11"/>
    <n v="0"/>
    <n v="0"/>
    <n v="0"/>
    <n v="0"/>
    <n v="0"/>
    <s v="ห้ามขาด-ห้ามเกิน"/>
  </r>
  <r>
    <x v="37"/>
    <x v="14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40000"/>
    <n v="0"/>
    <n v="40000"/>
    <n v="0"/>
    <n v="42000"/>
    <x v="11"/>
    <n v="41910"/>
    <n v="29124"/>
    <n v="12786"/>
    <n v="0"/>
    <n v="0"/>
    <s v="ห้ามขาด-ห้ามเกิน"/>
  </r>
  <r>
    <x v="38"/>
    <x v="14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90907"/>
    <n v="0"/>
    <n v="90907"/>
    <n v="28050"/>
    <n v="65999.850000000006"/>
    <x v="11"/>
    <n v="69151.342837500022"/>
    <n v="69151.342837500022"/>
    <n v="0"/>
    <n v="0"/>
    <n v="0"/>
    <s v="ห้ามขาด-ห้ามเกิน"/>
  </r>
  <r>
    <x v="39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27120"/>
    <n v="3024"/>
    <x v="11"/>
    <n v="3252.8865600000004"/>
    <n v="3252.8865600000004"/>
    <n v="0"/>
    <n v="0"/>
    <n v="0"/>
    <s v="ลพบุรี1"/>
  </r>
  <r>
    <x v="40"/>
    <x v="23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x v="40"/>
    <x v="23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x v="41"/>
    <x v="23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4"/>
    <n v="5000"/>
    <n v="5072"/>
    <n v="0"/>
    <n v="5435"/>
    <n v="0"/>
    <x v="11"/>
    <n v="0"/>
    <n v="0"/>
    <n v="0"/>
    <n v="0"/>
    <n v="0"/>
    <s v="ลำพูน"/>
  </r>
  <r>
    <x v="42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80000"/>
    <n v="0"/>
    <n v="80000"/>
    <n v="0"/>
    <n v="84000"/>
    <x v="11"/>
    <n v="86055.200000000012"/>
    <n v="0"/>
    <n v="86055.200000000012"/>
    <n v="0"/>
    <n v="0"/>
    <s v="ลพบุรี3"/>
  </r>
  <r>
    <x v="39"/>
    <x v="23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50000"/>
    <n v="0"/>
    <n v="50000"/>
    <n v="0"/>
    <n v="52500"/>
    <x v="11"/>
    <n v="53784.500000000007"/>
    <n v="0"/>
    <n v="53784.500000000007"/>
    <n v="0"/>
    <n v="0"/>
    <s v="ลพบุรี1"/>
  </r>
  <r>
    <x v="43"/>
    <x v="23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30000"/>
    <n v="0"/>
    <n v="30000"/>
    <n v="0"/>
    <n v="31500"/>
    <x v="11"/>
    <n v="32270.700000000004"/>
    <n v="0"/>
    <n v="32270.700000000004"/>
    <n v="0"/>
    <n v="0"/>
    <s v="ลพบุรี1"/>
  </r>
  <r>
    <x v="44"/>
    <x v="23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0"/>
    <n v="5000"/>
    <n v="0"/>
    <n v="5250"/>
    <x v="11"/>
    <n v="5378.4500000000007"/>
    <n v="0"/>
    <n v="5378.4500000000007"/>
    <n v="0"/>
    <n v="0"/>
    <s v="ลพบุรี3"/>
  </r>
  <r>
    <x v="44"/>
    <x v="23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40000"/>
    <n v="0"/>
    <n v="40000"/>
    <n v="0"/>
    <n v="42000"/>
    <x v="11"/>
    <n v="43027.600000000006"/>
    <n v="0"/>
    <n v="43027.600000000006"/>
    <n v="0"/>
    <n v="0"/>
    <s v="ลพบุรี3"/>
  </r>
  <r>
    <x v="45"/>
    <x v="23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45"/>
    <x v="23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0"/>
    <n v="5378.4500000000007"/>
    <n v="0"/>
    <n v="0"/>
    <s v="พระประแดง"/>
  </r>
  <r>
    <x v="2"/>
    <x v="14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403213.82939750003"/>
    <n v="101528.22939750002"/>
    <n v="301685.60000000009"/>
    <n v="0"/>
    <n v="0"/>
    <s v="ระบุในSD"/>
  </r>
  <r>
    <x v="2"/>
    <x v="1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3"/>
    <n v="15000"/>
    <n v="0"/>
    <n v="15000"/>
    <n v="0"/>
    <n v="0"/>
    <x v="12"/>
    <n v="16554.45"/>
    <n v="4212"/>
    <n v="12342.45"/>
    <n v="0"/>
    <n v="0"/>
    <n v="0"/>
  </r>
  <r>
    <x v="2"/>
    <x v="15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3"/>
    <n v="15000"/>
    <n v="0"/>
    <n v="15000"/>
    <n v="0"/>
    <n v="0"/>
    <x v="12"/>
    <n v="16554.45"/>
    <n v="0"/>
    <n v="16554.45"/>
    <n v="0"/>
    <n v="0"/>
    <n v="0"/>
  </r>
  <r>
    <x v="2"/>
    <x v="11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1"/>
    <n v="10000"/>
    <n v="0"/>
    <n v="10000"/>
    <n v="0"/>
    <n v="10500"/>
    <x v="12"/>
    <n v="9918.7000000000007"/>
    <n v="9918.7000000000007"/>
    <n v="0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43027.600000000006"/>
    <n v="14130.7"/>
    <n v="28896.9"/>
    <n v="0"/>
    <n v="0"/>
    <s v="ระบุในSD"/>
  </r>
  <r>
    <x v="46"/>
    <x v="18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0"/>
    <n v="3150"/>
    <x v="13"/>
    <n v="3310.89"/>
    <n v="3310.89"/>
    <n v="0"/>
    <n v="3310.89"/>
    <n v="0"/>
    <n v="0"/>
  </r>
  <r>
    <x v="47"/>
    <x v="18"/>
    <s v="โมโม่ 492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8"/>
    <n v="3000"/>
    <n v="0"/>
    <n v="3000"/>
    <n v="3300"/>
    <n v="0"/>
    <x v="13"/>
    <n v="0"/>
    <n v="0"/>
    <n v="0"/>
    <n v="0"/>
    <n v="0"/>
    <n v="0"/>
  </r>
  <r>
    <x v="48"/>
    <x v="15"/>
    <s v="นิค103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8"/>
    <n v="5000"/>
    <n v="0"/>
    <n v="5000"/>
    <n v="5400"/>
    <n v="0"/>
    <x v="13"/>
    <n v="0"/>
    <n v="0"/>
    <n v="0"/>
    <n v="0"/>
    <n v="0"/>
    <n v="0"/>
  </r>
  <r>
    <x v="10"/>
    <x v="18"/>
    <s v="โมโม่ 402"/>
    <n v="21"/>
    <n v="38"/>
    <s v="ขาว"/>
    <s v="ใส"/>
    <n v="100"/>
    <s v="±"/>
    <n v="5"/>
    <s v="จับจีบ"/>
    <n v="22"/>
    <n v="40"/>
    <n v="40"/>
    <n v="108.55204095999999"/>
    <n v="0"/>
    <n v="108.55204095999999"/>
    <s v="500กระสอบแบน"/>
    <x v="9"/>
    <n v="5000"/>
    <n v="0"/>
    <n v="5000"/>
    <n v="0"/>
    <n v="5250"/>
    <x v="13"/>
    <n v="5518.15"/>
    <n v="5518.15"/>
    <n v="0"/>
    <n v="0"/>
    <n v="5518.15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73.68326553599996"/>
    <n v="0"/>
    <n v="173.68326553599996"/>
    <s v="500กระสอบแบน"/>
    <x v="6"/>
    <n v="8000"/>
    <n v="0"/>
    <n v="8000"/>
    <n v="4380"/>
    <n v="3801"/>
    <x v="13"/>
    <n v="4194.8976299999995"/>
    <n v="4194.8976299999995"/>
    <n v="0"/>
    <n v="4194.8976299999995"/>
    <n v="0"/>
    <n v="0"/>
  </r>
  <r>
    <x v="50"/>
    <x v="15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10496"/>
    <n v="0"/>
    <x v="13"/>
    <n v="0"/>
    <n v="0"/>
    <n v="0"/>
    <n v="0"/>
    <n v="0"/>
    <n v="0"/>
  </r>
  <r>
    <x v="50"/>
    <x v="15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0"/>
    <n v="10500"/>
    <x v="13"/>
    <n v="10756.900000000001"/>
    <n v="10756.900000000001"/>
    <n v="0"/>
    <n v="0"/>
    <n v="10756.900000000001"/>
    <n v="0"/>
  </r>
  <r>
    <x v="51"/>
    <x v="18"/>
    <s v="ฟีล กู๊ด 801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3"/>
    <n v="3310.89"/>
    <n v="3310.89"/>
    <n v="0"/>
    <n v="0"/>
    <n v="3310.89"/>
    <n v="0"/>
  </r>
  <r>
    <x v="2"/>
    <x v="24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3"/>
    <n v="300000"/>
    <n v="0"/>
    <n v="300000"/>
    <n v="0"/>
    <n v="315000"/>
    <x v="13"/>
    <n v="322707"/>
    <n v="0"/>
    <n v="322707"/>
    <n v="0"/>
    <n v="322707"/>
    <n v="0"/>
  </r>
  <r>
    <x v="2"/>
    <x v="25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3"/>
    <n v="20000"/>
    <n v="0"/>
    <n v="20000"/>
    <n v="0"/>
    <n v="21000"/>
    <x v="13"/>
    <n v="21513.800000000003"/>
    <n v="0"/>
    <n v="21513.800000000003"/>
    <n v="0"/>
    <n v="21513.800000000003"/>
    <n v="0"/>
  </r>
  <r>
    <x v="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3"/>
    <n v="10756.900000000001"/>
    <n v="10756.900000000001"/>
    <n v="0"/>
    <n v="0"/>
    <n v="10756.900000000001"/>
    <n v="0"/>
  </r>
  <r>
    <x v="49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2"/>
    <n v="7000"/>
    <n v="0"/>
    <n v="7000"/>
    <n v="0"/>
    <n v="7350"/>
    <x v="13"/>
    <n v="7725.41"/>
    <n v="7725.41"/>
    <n v="0"/>
    <n v="0"/>
    <n v="7725.41"/>
    <n v="0"/>
  </r>
  <r>
    <x v="52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8000"/>
    <n v="0"/>
    <n v="8000"/>
    <n v="0"/>
    <n v="8400"/>
    <x v="13"/>
    <n v="8605.52"/>
    <n v="8605.52"/>
    <n v="0"/>
    <n v="0"/>
    <n v="8605.52"/>
    <n v="0"/>
  </r>
  <r>
    <x v="53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17211.04"/>
    <n v="0"/>
    <n v="0"/>
  </r>
  <r>
    <x v="54"/>
    <x v="26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3"/>
    <n v="17211.04"/>
    <n v="17211.04"/>
    <n v="0"/>
    <n v="0"/>
    <n v="17211.04"/>
    <n v="0"/>
  </r>
  <r>
    <x v="2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2"/>
    <n v="10000"/>
    <n v="0"/>
    <n v="10000"/>
    <n v="0"/>
    <n v="10500"/>
    <x v="13"/>
    <n v="11595.1"/>
    <n v="0"/>
    <n v="11595.1"/>
    <n v="0"/>
    <n v="11595.1"/>
    <n v="0"/>
  </r>
  <r>
    <x v="55"/>
    <x v="17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13"/>
    <n v="5518.15"/>
    <n v="0"/>
    <n v="5518.15"/>
    <n v="0"/>
    <n v="5518.15"/>
    <n v="0"/>
  </r>
  <r>
    <x v="56"/>
    <x v="17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2"/>
    <n v="5000"/>
    <n v="4768"/>
    <n v="232"/>
    <n v="10420"/>
    <n v="0"/>
    <x v="13"/>
    <n v="0"/>
    <n v="0"/>
    <n v="0"/>
    <n v="0"/>
    <n v="0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3"/>
    <n v="449935.68762999994"/>
    <n v="88601.637630000012"/>
    <n v="361334.05"/>
    <n v="24716.82763"/>
    <n v="425218.86"/>
    <s v="ระบุในSD"/>
  </r>
  <r>
    <x v="57"/>
    <x v="27"/>
    <s v="ไม่พิมพ์"/>
    <n v="22"/>
    <n v="37"/>
    <s v="ขาว"/>
    <s v="ใส"/>
    <n v="120"/>
    <s v="±"/>
    <n v="5"/>
    <s v="ไม่"/>
    <s v="ไม่สวมถุงใน"/>
    <n v="0"/>
    <n v="0"/>
    <n v="0"/>
    <n v="0"/>
    <n v="0"/>
    <s v="500กระสอบ"/>
    <x v="18"/>
    <n v="5000"/>
    <n v="5000"/>
    <n v="0"/>
    <n v="0"/>
    <n v="0"/>
    <x v="14"/>
    <n v="0"/>
    <n v="0"/>
    <n v="0"/>
    <n v="0"/>
    <n v="0"/>
    <n v="0"/>
  </r>
  <r>
    <x v="58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2"/>
    <n v="239700"/>
    <n v="239700"/>
    <n v="0"/>
    <n v="251442"/>
    <n v="0"/>
    <x v="14"/>
    <n v="0"/>
    <n v="0"/>
    <n v="0"/>
    <n v="0"/>
    <n v="0"/>
    <s v="ห้ามขาด-ผลิตเกิน 30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4"/>
    <n v="0"/>
    <n v="0"/>
    <n v="0"/>
    <n v="0"/>
    <n v="0"/>
    <s v="ระบุในSD"/>
  </r>
  <r>
    <x v="59"/>
    <x v="29"/>
    <s v="OPAL CA3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6700"/>
    <n v="0"/>
    <x v="15"/>
    <n v="0"/>
    <n v="0"/>
    <n v="0"/>
    <n v="0"/>
    <n v="0"/>
    <n v="0"/>
  </r>
  <r>
    <x v="59"/>
    <x v="29"/>
    <s v="EXCELBLEND S50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8"/>
    <n v="6500"/>
    <n v="0"/>
    <n v="6500"/>
    <n v="0"/>
    <n v="6825"/>
    <x v="15"/>
    <n v="6447.1549999999997"/>
    <n v="6447.1549999999997"/>
    <n v="0"/>
    <n v="0"/>
    <n v="0"/>
    <n v="0"/>
  </r>
  <r>
    <x v="59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8"/>
    <n v="7000"/>
    <n v="0"/>
    <n v="7000"/>
    <n v="0"/>
    <n v="7350"/>
    <x v="15"/>
    <n v="7725.41"/>
    <n v="7725.41"/>
    <n v="0"/>
    <n v="2921"/>
    <n v="4804.41"/>
    <n v="0"/>
  </r>
  <r>
    <x v="2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15"/>
    <n v="39674.800000000003"/>
    <n v="0"/>
    <n v="39674.800000000003"/>
    <n v="0"/>
    <n v="0"/>
    <n v="0"/>
  </r>
  <r>
    <x v="2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5"/>
    <n v="29756.100000000002"/>
    <n v="29756.100000000002"/>
    <n v="0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5"/>
    <n v="83603.465000000011"/>
    <n v="43928.665000000001"/>
    <n v="39674.800000000003"/>
    <n v="2921"/>
    <n v="4804.41"/>
    <s v="ระบุในSD"/>
  </r>
  <r>
    <x v="2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6"/>
    <n v="9918.7000000000007"/>
    <n v="0"/>
    <n v="9918.7000000000007"/>
    <n v="0"/>
    <n v="0"/>
    <n v="0"/>
  </r>
  <r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9918.7000000000007"/>
    <n v="0"/>
    <n v="9918.7000000000007"/>
    <n v="0"/>
    <n v="0"/>
    <n v="0"/>
  </r>
  <r>
    <x v="10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10000"/>
    <n v="0"/>
    <n v="10000"/>
    <n v="0"/>
    <n v="10500"/>
    <x v="17"/>
    <n v="10756.900000000001"/>
    <n v="7327"/>
    <n v="3429.9000000000015"/>
    <n v="0"/>
    <n v="0"/>
    <s v="ด้านคู่1ม้วนใช้ได้"/>
  </r>
  <r>
    <x v="10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1"/>
    <n v="5000"/>
    <n v="0"/>
    <n v="5000"/>
    <n v="0"/>
    <n v="5250"/>
    <x v="17"/>
    <n v="5378.4500000000007"/>
    <n v="0"/>
    <n v="5378.4500000000007"/>
    <n v="0"/>
    <n v="0"/>
    <n v="0"/>
  </r>
  <r>
    <x v="60"/>
    <x v="24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2"/>
    <n v="1000"/>
    <n v="0"/>
    <n v="1000"/>
    <n v="0"/>
    <n v="0"/>
    <x v="17"/>
    <n v="1159.5100000000002"/>
    <n v="1159.5100000000002"/>
    <n v="0"/>
    <n v="1159.5100000000002"/>
    <n v="0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7"/>
    <n v="17294.86"/>
    <n v="8486.51"/>
    <n v="8808.3500000000022"/>
    <n v="1159.5100000000002"/>
    <n v="0"/>
    <s v="ระบุในSD"/>
  </r>
  <r>
    <x v="61"/>
    <x v="0"/>
    <s v="Blue for Refine sugar"/>
    <n v="23"/>
    <n v="37"/>
    <s v="ขาว"/>
    <n v="0"/>
    <n v="130"/>
    <s v="±"/>
    <n v="5"/>
    <s v="บิด"/>
    <n v="24"/>
    <n v="40"/>
    <n v="55"/>
    <n v="651.31224576"/>
    <n v="0"/>
    <n v="651.31224576"/>
    <s v="400แบน"/>
    <x v="8"/>
    <n v="50000"/>
    <n v="30000"/>
    <n v="20000"/>
    <n v="51520"/>
    <n v="0"/>
    <x v="18"/>
    <n v="0"/>
    <n v="0"/>
    <n v="0"/>
    <n v="0"/>
    <n v="0"/>
    <n v="0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11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9"/>
    <n v="50000"/>
    <n v="50000"/>
    <n v="0"/>
    <n v="0"/>
    <n v="0"/>
    <x v="19"/>
    <n v="0"/>
    <n v="0"/>
    <n v="0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557.482973285888"/>
    <n v="0"/>
    <n v="1557.482973285888"/>
    <s v="400แบน"/>
    <x v="3"/>
    <n v="50000"/>
    <n v="2174"/>
    <n v="47826"/>
    <n v="0"/>
    <n v="50217.3"/>
    <x v="18"/>
    <n v="51445.949940000006"/>
    <n v="20830"/>
    <n v="30615.949940000006"/>
    <n v="0"/>
    <n v="0"/>
    <s v="สั่งเวียดนามสำเร็จรูปทั้งหมด"/>
  </r>
  <r>
    <x v="61"/>
    <x v="0"/>
    <s v="Green for white sugar"/>
    <n v="23"/>
    <n v="37"/>
    <s v="ขาว"/>
    <n v="0"/>
    <n v="130"/>
    <s v="±"/>
    <n v="5"/>
    <s v="บิด"/>
    <n v="24"/>
    <n v="40"/>
    <n v="55"/>
    <n v="14207.660197784062"/>
    <n v="0"/>
    <n v="14207.660197784062"/>
    <s v="400แบน"/>
    <x v="2"/>
    <n v="436278"/>
    <n v="0"/>
    <n v="436278"/>
    <n v="0"/>
    <n v="458091.9"/>
    <x v="18"/>
    <n v="469299.88182000007"/>
    <n v="0"/>
    <n v="469299.88182000007"/>
    <n v="0"/>
    <n v="0"/>
    <s v="สั่งเวียดนามสำเร็จรูปทั้งหมด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8"/>
    <n v="520745.83176000009"/>
    <n v="20830"/>
    <n v="499915.83176000009"/>
    <n v="0"/>
    <n v="0"/>
    <s v="ระบุในSD"/>
  </r>
  <r>
    <x v="2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3"/>
    <n v="8000"/>
    <n v="0"/>
    <n v="8000"/>
    <n v="0"/>
    <n v="8400"/>
    <x v="20"/>
    <n v="9499.6"/>
    <n v="0"/>
    <n v="9499.6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9499.6"/>
    <n v="0"/>
    <n v="9499.6"/>
    <n v="0"/>
    <n v="0"/>
    <s v="ระบุในSD"/>
  </r>
  <r>
    <x v="10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1"/>
    <n v="11315.7"/>
    <n v="1500"/>
    <n v="9815.7000000000007"/>
    <n v="0"/>
    <n v="0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11315.7"/>
    <n v="1500"/>
    <n v="9815.7000000000007"/>
    <n v="0"/>
    <n v="0"/>
    <s v="ระบุในSD"/>
  </r>
  <r>
    <x v="2"/>
    <x v="26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2"/>
    <n v="12433.3"/>
    <n v="12433.3"/>
    <n v="0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12433.3"/>
    <n v="12433.3"/>
    <n v="0"/>
    <n v="0"/>
    <n v="0"/>
    <s v="ระบุในSD"/>
  </r>
  <r>
    <x v="62"/>
    <x v="26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10000"/>
    <n v="0"/>
    <n v="10000"/>
    <n v="12414"/>
    <n v="0"/>
    <x v="23"/>
    <n v="0"/>
    <n v="0"/>
    <n v="0"/>
    <n v="0"/>
    <n v="0"/>
    <s v="ห้ามขาด-เกินได้5%"/>
  </r>
  <r>
    <x v="63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30000"/>
    <n v="0"/>
    <n v="30000"/>
    <n v="0"/>
    <n v="31500"/>
    <x v="23"/>
    <n v="37299.899999999994"/>
    <n v="37299.899999999994"/>
    <n v="0"/>
    <n v="35000"/>
    <n v="2299.8999999999942"/>
    <n v="0"/>
  </r>
  <r>
    <x v="64"/>
    <x v="26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3"/>
    <n v="18649.949999999997"/>
    <n v="1788"/>
    <n v="16861.949999999997"/>
    <n v="0"/>
    <n v="18649.949999999997"/>
    <s v="ห้ามขาด-เกินได้5%"/>
  </r>
  <r>
    <x v="65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0"/>
    <n v="30000"/>
    <n v="0"/>
    <n v="31500"/>
    <x v="23"/>
    <n v="37299.899999999994"/>
    <n v="0"/>
    <n v="37299.899999999994"/>
    <n v="0"/>
    <n v="37299.899999999994"/>
    <n v="0"/>
  </r>
  <r>
    <x v="66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0"/>
    <n v="30000"/>
    <n v="0"/>
    <n v="30000"/>
    <n v="0"/>
    <n v="31500"/>
    <x v="23"/>
    <n v="37299.899999999994"/>
    <n v="0"/>
    <n v="37299.899999999994"/>
    <n v="0"/>
    <n v="37299.899999999994"/>
    <n v="0"/>
  </r>
  <r>
    <x v="2"/>
    <x v="26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3"/>
    <n v="24866.6"/>
    <n v="0"/>
    <n v="24866.6"/>
    <n v="0"/>
    <n v="24866.6"/>
    <n v="0"/>
  </r>
  <r>
    <x v="67"/>
    <x v="26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1"/>
    <n v="20000"/>
    <n v="0"/>
    <n v="20000"/>
    <n v="0"/>
    <n v="21000"/>
    <x v="23"/>
    <n v="24866.6"/>
    <n v="0"/>
    <n v="24866.6"/>
    <n v="0"/>
    <n v="24866.6"/>
    <n v="0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180282.84999999998"/>
    <n v="39087.899999999994"/>
    <n v="141194.94999999998"/>
    <n v="35000"/>
    <n v="145282.84999999998"/>
    <s v="ระบุในSD"/>
  </r>
  <r>
    <x v="68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0"/>
    <x v="24"/>
    <n v="6775.4500000000007"/>
    <n v="6775.4500000000007"/>
    <n v="0"/>
    <n v="1499"/>
    <n v="5276.4500000000007"/>
    <n v="0"/>
  </r>
  <r>
    <x v="2"/>
    <x v="26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0"/>
    <x v="24"/>
    <n v="6775.4500000000007"/>
    <n v="7020"/>
    <n v="0"/>
    <n v="0"/>
    <n v="6775.4500000000007"/>
    <n v="0"/>
  </r>
  <r>
    <x v="2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3"/>
    <n v="50000"/>
    <n v="0"/>
    <n v="50000"/>
    <n v="0"/>
    <n v="52500"/>
    <x v="24"/>
    <n v="59372.5"/>
    <n v="0"/>
    <n v="59372.5"/>
    <n v="0"/>
    <n v="0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72923.399999999994"/>
    <n v="13795.45"/>
    <n v="59372.5"/>
    <n v="1499"/>
    <n v="12051.900000000001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d v="2025-06-25T00:00:00"/>
    <x v="0"/>
    <x v="0"/>
    <s v="ไม่พิมพ์"/>
    <n v="14"/>
    <n v="20"/>
    <s v="ขาว"/>
    <n v="0"/>
    <n v="32"/>
    <s v="±"/>
    <n v="5"/>
    <s v="ไม่"/>
    <n v="15"/>
    <n v="22"/>
    <n v="40"/>
    <n v="48.848418431999995"/>
    <n v="0"/>
    <n v="48.848418431999995"/>
    <s v="500กระสอบแบน"/>
    <x v="0"/>
    <n v="6000"/>
    <n v="0"/>
    <n v="6000"/>
    <n v="0"/>
    <n v="0"/>
    <x v="0"/>
    <n v="3604.2600000000007"/>
    <n v="3604.2600000000007"/>
    <n v="0"/>
    <n v="0"/>
    <n v="0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3604.2600000000007"/>
    <n v="3604.2600000000007"/>
    <n v="0"/>
    <n v="0"/>
    <n v="0"/>
    <s v="ระบุในSD"/>
  </r>
  <r>
    <d v="2025-07-04T00:00:00"/>
    <x v="2"/>
    <x v="2"/>
    <s v="พี-มินเนอร์ นิวพลัส"/>
    <n v="16"/>
    <n v="28"/>
    <s v="ขาว"/>
    <s v="ใส"/>
    <n v="56"/>
    <s v="±"/>
    <n v="5"/>
    <s v="ไม่"/>
    <n v="19"/>
    <n v="31"/>
    <n v="40"/>
    <n v="72.655854687999991"/>
    <n v="0"/>
    <n v="72.655854687999991"/>
    <s v="500กระสอบ"/>
    <x v="2"/>
    <n v="5000"/>
    <n v="0"/>
    <n v="5000"/>
    <n v="0"/>
    <n v="5250"/>
    <x v="1"/>
    <n v="4121.1500000000005"/>
    <n v="3175"/>
    <n v="946.15000000000055"/>
    <n v="3175"/>
    <n v="946.15000000000055"/>
    <n v="0"/>
  </r>
  <r>
    <s v="ประมาณการ"/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823.2000000000007"/>
    <n v="3175"/>
    <n v="4648.2000000000007"/>
    <n v="3175"/>
    <n v="4648.2000000000007"/>
    <s v="ระบุในSD"/>
  </r>
  <r>
    <s v="ประมาณการ"/>
    <x v="3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2"/>
    <n v="13201.65"/>
    <n v="6301"/>
    <n v="6900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d v="2025-06-23T00:00:00"/>
    <x v="4"/>
    <x v="6"/>
    <s v="เลิฟซอยล์26-6-6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5404"/>
    <n v="0"/>
    <x v="3"/>
    <n v="0"/>
    <n v="0"/>
    <n v="0"/>
    <n v="0"/>
    <n v="0"/>
    <s v="ขาด-เกิน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0"/>
    <n v="0"/>
    <n v="0"/>
    <n v="0"/>
    <n v="0"/>
    <s v="ระบุในSD"/>
  </r>
  <r>
    <d v="2025-06-19T00:00:00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2236"/>
    <n v="47764"/>
    <n v="20566"/>
    <n v="30905.7"/>
    <x v="4"/>
    <n v="27200.415626999998"/>
    <n v="27200.415626999998"/>
    <n v="0"/>
    <n v="0"/>
    <n v="0"/>
    <n v="0"/>
  </r>
  <r>
    <d v="2025-06-19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2"/>
    <n v="20000"/>
    <n v="314"/>
    <n v="19686"/>
    <n v="20900"/>
    <n v="0"/>
    <x v="4"/>
    <n v="0"/>
    <n v="0"/>
    <n v="0"/>
    <n v="0"/>
    <n v="0"/>
    <n v="0"/>
  </r>
  <r>
    <s v="ประมาณการ"/>
    <x v="3"/>
    <x v="8"/>
    <s v="รอแบบ"/>
    <n v="19"/>
    <n v="28"/>
    <s v="ขาว"/>
    <n v="0"/>
    <n v="56"/>
    <s v="±"/>
    <n v="5"/>
    <s v="ไม่"/>
    <n v="20"/>
    <n v="30"/>
    <n v="90"/>
    <n v="1998.3443903999996"/>
    <n v="0"/>
    <n v="1998.3443903999996"/>
    <s v="มัด100"/>
    <x v="4"/>
    <n v="60000"/>
    <n v="0"/>
    <n v="60000"/>
    <n v="0"/>
    <n v="63000"/>
    <x v="4"/>
    <n v="49453.8"/>
    <n v="5219"/>
    <n v="44234.8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10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4"/>
    <n v="20000"/>
    <n v="0"/>
    <n v="20000"/>
    <n v="0"/>
    <n v="21000"/>
    <x v="4"/>
    <n v="18719.800000000003"/>
    <n v="0"/>
    <n v="18719.80000000000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30578.41562699999"/>
    <n v="32419.415626999998"/>
    <n v="98159.000000000015"/>
    <n v="0"/>
    <n v="0"/>
    <s v="ระบุในSD"/>
  </r>
  <r>
    <d v="2025-06-25T00:00:00"/>
    <x v="7"/>
    <x v="11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3000"/>
    <n v="2794"/>
    <n v="206"/>
    <n v="3300"/>
    <n v="0"/>
    <x v="5"/>
    <n v="0"/>
    <n v="0"/>
    <n v="0"/>
    <n v="0"/>
    <n v="0"/>
    <s v="PDR250207"/>
  </r>
  <r>
    <d v="2025-07-04T00:00:00"/>
    <x v="8"/>
    <x v="11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5091"/>
    <n v="0"/>
    <n v="5800"/>
    <n v="0"/>
    <x v="5"/>
    <n v="0"/>
    <n v="0"/>
    <n v="0"/>
    <n v="0"/>
    <n v="0"/>
    <n v="0"/>
  </r>
  <r>
    <d v="2025-07-04T00:00:00"/>
    <x v="9"/>
    <x v="11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7602.2"/>
    <n v="17602.2"/>
    <n v="0"/>
    <n v="0"/>
    <n v="0"/>
    <n v="0"/>
  </r>
  <r>
    <d v="2025-07-04T00:00:00"/>
    <x v="10"/>
    <x v="11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1"/>
    <x v="8"/>
    <n v="20000"/>
    <n v="0"/>
    <n v="20000"/>
    <n v="0"/>
    <n v="0"/>
    <x v="5"/>
    <n v="17602.2"/>
    <n v="17602.2"/>
    <n v="0"/>
    <n v="0"/>
    <n v="0"/>
    <n v="0"/>
  </r>
  <r>
    <d v="2025-07-05T00:00:00"/>
    <x v="11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4679.9500000000007"/>
    <n v="0"/>
    <n v="0"/>
    <n v="0"/>
    <s v="PDR250212"/>
  </r>
  <r>
    <d v="2025-07-05T00:00:00"/>
    <x v="11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13"/>
  </r>
  <r>
    <d v="2025-07-05T00:00:00"/>
    <x v="11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13"/>
  </r>
  <r>
    <d v="2025-07-05T00:00:00"/>
    <x v="11"/>
    <x v="11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213"/>
  </r>
  <r>
    <s v="ประมาณการ"/>
    <x v="3"/>
    <x v="11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72000"/>
    <n v="0"/>
    <n v="572000"/>
    <n v="0"/>
    <n v="600600"/>
    <x v="5"/>
    <n v="535386.28"/>
    <n v="0"/>
    <n v="535386.28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608030.28"/>
    <n v="67964.049999999988"/>
    <n v="540066.23"/>
    <n v="0"/>
    <n v="0"/>
    <s v="ระบุในSD"/>
  </r>
  <r>
    <s v="ประมาณการ"/>
    <x v="3"/>
    <x v="12"/>
    <s v="A.C.C.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4"/>
    <n v="15000"/>
    <n v="0"/>
    <n v="15000"/>
    <n v="0"/>
    <n v="15750"/>
    <x v="6"/>
    <n v="11525.250000000002"/>
    <n v="11525.250000000002"/>
    <n v="0"/>
    <n v="0"/>
    <n v="11525.250000000002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11525.250000000002"/>
    <n v="11525.250000000002"/>
    <n v="0"/>
    <n v="0"/>
    <n v="11525.250000000002"/>
    <s v="ระบุในSD"/>
  </r>
  <r>
    <d v="2025-05-19T00:00:00"/>
    <x v="12"/>
    <x v="13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s v="ประมาณการ"/>
    <x v="3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4"/>
    <n v="20000"/>
    <n v="0"/>
    <n v="20000"/>
    <n v="0"/>
    <n v="0"/>
    <x v="8"/>
    <n v="17602.2"/>
    <n v="0"/>
    <n v="17602.2"/>
    <n v="0"/>
    <n v="0"/>
    <n v="0"/>
  </r>
  <r>
    <d v="2025-07-01T00:00:00"/>
    <x v="13"/>
    <x v="15"/>
    <s v="พ.ม.21 ผงใช้ในฟาร์ม(แถบบานเย็น)"/>
    <n v="20"/>
    <n v="37"/>
    <s v="ขาว"/>
    <n v="0"/>
    <n v="65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8"/>
    <n v="10756.900000000001"/>
    <n v="0"/>
    <n v="10756.90000000000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28359.100000000002"/>
    <n v="0"/>
    <n v="28359.100000000002"/>
    <n v="0"/>
    <n v="0"/>
    <s v="ระบุในSD"/>
  </r>
  <r>
    <d v="2025-06-17T00:00:00"/>
    <x v="14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27"/>
    <n v="0"/>
    <n v="127"/>
    <n v="6000"/>
    <n v="0"/>
    <x v="9"/>
    <n v="0"/>
    <n v="0"/>
    <n v="0"/>
    <n v="0"/>
    <n v="0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5000"/>
    <n v="3318"/>
    <n v="1682"/>
    <n v="5538"/>
    <n v="0"/>
    <x v="9"/>
    <n v="0"/>
    <n v="0"/>
    <n v="0"/>
    <n v="0"/>
    <n v="0"/>
    <n v="0"/>
  </r>
  <r>
    <d v="2025-06-02T00:00:00"/>
    <x v="16"/>
    <x v="16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9"/>
    <n v="3310.89"/>
    <n v="3310.89"/>
    <n v="0"/>
    <n v="3310.89"/>
    <n v="0"/>
    <n v="0"/>
  </r>
  <r>
    <d v="2025-07-01T00:00:00"/>
    <x v="17"/>
    <x v="17"/>
    <s v="VC 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20200"/>
    <n v="0"/>
    <x v="9"/>
    <n v="0"/>
    <n v="0"/>
    <n v="0"/>
    <n v="0"/>
    <n v="0"/>
    <n v="0"/>
  </r>
  <r>
    <d v="2025-07-01T00:00:00"/>
    <x v="18"/>
    <x v="17"/>
    <s v="JET 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10000"/>
    <n v="0"/>
    <n v="10000"/>
    <n v="0"/>
    <n v="10500"/>
    <x v="9"/>
    <n v="10756.900000000001"/>
    <n v="10756.900000000001"/>
    <n v="0"/>
    <n v="0"/>
    <n v="10756.900000000001"/>
    <n v="0"/>
  </r>
  <r>
    <d v="2025-07-01T00:00:00"/>
    <x v="18"/>
    <x v="17"/>
    <s v="SPEED PLUS 333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9"/>
    <n v="5378.4500000000007"/>
    <n v="0"/>
    <n v="5378.4500000000007"/>
    <n v="0"/>
    <n v="5378.4500000000007"/>
    <n v="0"/>
  </r>
  <r>
    <d v="2025-06-18T00:00:00"/>
    <x v="19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9"/>
    <n v="3310.89"/>
    <n v="3310.89"/>
    <n v="0"/>
    <n v="3310.89"/>
    <n v="0"/>
    <n v="0"/>
  </r>
  <r>
    <d v="2025-07-01T00:00:00"/>
    <x v="18"/>
    <x v="17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4"/>
    <n v="10000"/>
    <n v="0"/>
    <n v="10000"/>
    <n v="0"/>
    <n v="10500"/>
    <x v="9"/>
    <n v="10756.900000000001"/>
    <n v="0"/>
    <n v="10756.900000000001"/>
    <n v="0"/>
    <n v="10756.900000000001"/>
    <n v="0"/>
  </r>
  <r>
    <s v="ประมาณการ"/>
    <x v="3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9"/>
    <n v="104775.00000000001"/>
    <n v="0"/>
    <n v="104775.00000000001"/>
    <n v="0"/>
    <n v="104775.00000000001"/>
    <n v="0"/>
  </r>
  <r>
    <s v="ประมาณการ"/>
    <x v="3"/>
    <x v="16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9"/>
    <n v="22072.6"/>
    <n v="0"/>
    <n v="22072.6"/>
    <n v="0"/>
    <n v="22072.6"/>
    <n v="0"/>
  </r>
  <r>
    <s v="ประมาณการ"/>
    <x v="3"/>
    <x v="19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20000"/>
    <n v="0"/>
    <n v="20000"/>
    <n v="0"/>
    <n v="21000"/>
    <x v="9"/>
    <n v="21513.800000000003"/>
    <n v="0"/>
    <n v="21513.800000000003"/>
    <n v="0"/>
    <n v="21513.800000000003"/>
    <n v="0"/>
  </r>
  <r>
    <s v="ประมาณการ"/>
    <x v="3"/>
    <x v="20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9"/>
    <n v="110363"/>
    <n v="0"/>
    <n v="110363"/>
    <n v="0"/>
    <n v="110363"/>
    <n v="0"/>
  </r>
  <r>
    <d v="2025-06-17T00:00:00"/>
    <x v="20"/>
    <x v="13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0"/>
    <n v="894"/>
    <n v="6000"/>
    <n v="0"/>
    <x v="9"/>
    <n v="0"/>
    <n v="0"/>
    <n v="0"/>
    <n v="0"/>
    <n v="0"/>
    <n v="0"/>
  </r>
  <r>
    <d v="2025-06-19T00:00:00"/>
    <x v="21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455"/>
    <n v="0"/>
    <n v="455"/>
    <n v="6000"/>
    <n v="0"/>
    <x v="9"/>
    <n v="0"/>
    <n v="0"/>
    <n v="0"/>
    <n v="0"/>
    <n v="0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5250"/>
    <n v="0"/>
    <x v="9"/>
    <n v="0"/>
    <n v="0"/>
    <n v="0"/>
    <n v="0"/>
    <n v="0"/>
    <n v="0"/>
  </r>
  <r>
    <d v="2025-05-22T00:00:00"/>
    <x v="22"/>
    <x v="21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8000"/>
    <n v="7840"/>
    <n v="160"/>
    <n v="8450"/>
    <n v="0"/>
    <x v="9"/>
    <n v="0"/>
    <n v="0"/>
    <n v="0"/>
    <n v="0"/>
    <n v="0"/>
    <s v="ห้ามขาด-ห้ามเกิน"/>
  </r>
  <r>
    <d v="2025-05-19T00:00:00"/>
    <x v="23"/>
    <x v="13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853"/>
    <n v="0"/>
    <n v="3853"/>
    <n v="15401"/>
    <n v="0"/>
    <x v="9"/>
    <n v="0"/>
    <n v="0"/>
    <n v="0"/>
    <n v="0"/>
    <n v="0"/>
    <n v="0"/>
  </r>
  <r>
    <d v="2025-05-19T00:00:00"/>
    <x v="24"/>
    <x v="13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360"/>
    <n v="0"/>
    <n v="3360"/>
    <n v="35200"/>
    <n v="0"/>
    <x v="9"/>
    <n v="0"/>
    <n v="0"/>
    <n v="0"/>
    <n v="0"/>
    <n v="0"/>
    <n v="0"/>
  </r>
  <r>
    <d v="2025-05-19T00:00:00"/>
    <x v="25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14"/>
    <n v="0"/>
    <n v="614"/>
    <n v="12101"/>
    <n v="0"/>
    <x v="9"/>
    <n v="0"/>
    <n v="0"/>
    <n v="0"/>
    <n v="0"/>
    <n v="0"/>
    <n v="0"/>
  </r>
  <r>
    <d v="2025-05-19T00:00:00"/>
    <x v="26"/>
    <x v="13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9"/>
    <n v="0"/>
    <n v="0"/>
    <n v="0"/>
    <n v="0"/>
    <n v="0"/>
    <n v="0"/>
  </r>
  <r>
    <d v="2025-05-19T00:00:00"/>
    <x v="27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79"/>
    <n v="0"/>
    <n v="179"/>
    <n v="11000"/>
    <n v="0"/>
    <x v="9"/>
    <n v="0"/>
    <n v="0"/>
    <n v="0"/>
    <n v="0"/>
    <n v="0"/>
    <n v="0"/>
  </r>
  <r>
    <d v="2025-05-19T00:00:00"/>
    <x v="27"/>
    <x v="13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9"/>
    <n v="0"/>
    <n v="0"/>
    <n v="0"/>
    <n v="0"/>
    <n v="0"/>
    <n v="0"/>
  </r>
  <r>
    <d v="2025-05-19T00:00:00"/>
    <x v="28"/>
    <x v="13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00"/>
    <n v="0"/>
    <n v="1200"/>
    <n v="10700"/>
    <n v="0"/>
    <x v="9"/>
    <n v="0"/>
    <n v="0"/>
    <n v="0"/>
    <n v="0"/>
    <n v="0"/>
    <n v="0"/>
  </r>
  <r>
    <d v="2025-05-21T00:00:00"/>
    <x v="29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5-05T00:00:00"/>
    <x v="15"/>
    <x v="16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9"/>
    <n v="11036.3"/>
    <n v="0"/>
    <n v="11036.3"/>
    <n v="0"/>
    <n v="11036.3"/>
    <n v="0"/>
  </r>
  <r>
    <d v="2025-06-02T00:00:00"/>
    <x v="30"/>
    <x v="16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1-24T00:00:00"/>
    <x v="31"/>
    <x v="16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478.5300000000007"/>
    <n v="0"/>
    <n v="3478.5300000000007"/>
    <n v="0"/>
    <n v="3478.5300000000007"/>
    <n v="0"/>
  </r>
  <r>
    <d v="2025-01-17T00:00:00"/>
    <x v="32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9"/>
    <n v="0"/>
    <n v="0"/>
    <n v="0"/>
    <n v="0"/>
    <n v="0"/>
    <n v="5987"/>
  </r>
  <r>
    <d v="2024-11-15T00:00:00"/>
    <x v="33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9"/>
    <n v="0"/>
    <n v="0"/>
    <n v="0"/>
    <n v="0"/>
    <n v="0"/>
    <n v="0"/>
  </r>
  <r>
    <d v="2024-08-19T00:00:00"/>
    <x v="34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9"/>
    <n v="0"/>
    <n v="0"/>
    <n v="0"/>
    <n v="0"/>
    <n v="0"/>
    <n v="0"/>
  </r>
  <r>
    <d v="2024-08-19T00:00:00"/>
    <x v="34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9"/>
    <n v="0"/>
    <n v="0"/>
    <n v="0"/>
    <n v="0"/>
    <n v="0"/>
    <n v="0"/>
  </r>
  <r>
    <d v="2025-03-25T00:00:00"/>
    <x v="35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3857"/>
    <n v="143"/>
    <n v="4200"/>
    <n v="0"/>
    <x v="9"/>
    <n v="0"/>
    <n v="0"/>
    <n v="0"/>
    <n v="0"/>
    <n v="0"/>
    <n v="0"/>
  </r>
  <r>
    <d v="2025-03-04T00:00:00"/>
    <x v="2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10"/>
    <n v="0"/>
    <n v="4470"/>
    <n v="0"/>
    <x v="9"/>
    <n v="0"/>
    <n v="0"/>
    <n v="0"/>
    <n v="0"/>
    <n v="0"/>
    <n v="0"/>
  </r>
  <r>
    <d v="2025-03-04T00:00:00"/>
    <x v="2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65"/>
    <n v="0"/>
    <n v="3300"/>
    <n v="0"/>
    <x v="9"/>
    <n v="0"/>
    <n v="0"/>
    <n v="0"/>
    <n v="0"/>
    <n v="0"/>
    <n v="0"/>
  </r>
  <r>
    <d v="2024-09-06T00:00:00"/>
    <x v="36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5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10-16T00:00:00"/>
    <x v="37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5632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17789.56000000011"/>
    <n v="17378.68"/>
    <n v="300410.88000000006"/>
    <n v="6621.78"/>
    <n v="311167.78000000009"/>
    <s v="ระบุในSD"/>
  </r>
  <r>
    <s v="ประมาณการ"/>
    <x v="3"/>
    <x v="20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10"/>
    <n v="113157.00000000001"/>
    <n v="7720"/>
    <n v="105437.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7720"/>
    <n v="105437.00000000001"/>
    <n v="0"/>
    <n v="0"/>
    <s v="ระบุในSD"/>
  </r>
  <r>
    <d v="2025-06-17T00:00:00"/>
    <x v="3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2080"/>
    <n v="0"/>
    <n v="2080"/>
    <n v="52080"/>
    <n v="0"/>
    <x v="11"/>
    <n v="0"/>
    <n v="0"/>
    <n v="0"/>
    <n v="0"/>
    <n v="0"/>
    <s v="ห้ามขาด-ห้ามเกิน"/>
  </r>
  <r>
    <d v="2025-06-17T00:00:00"/>
    <x v="3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40000"/>
    <n v="0"/>
    <n v="40000"/>
    <n v="0"/>
    <n v="42000"/>
    <x v="11"/>
    <n v="41910"/>
    <n v="41910"/>
    <n v="0"/>
    <n v="0"/>
    <n v="0"/>
    <s v="ห้ามขาด-ห้ามเกิน"/>
  </r>
  <r>
    <d v="2025-06-17T00:00:00"/>
    <x v="39"/>
    <x v="13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6827"/>
    <n v="0"/>
    <n v="6827"/>
    <n v="0"/>
    <n v="7168.35"/>
    <x v="11"/>
    <n v="7152.9892500000005"/>
    <n v="7152.9892500000005"/>
    <n v="0"/>
    <n v="0"/>
    <n v="0"/>
    <s v="ห้ามขาด-ห้ามเกิน"/>
  </r>
  <r>
    <d v="2025-06-10T00:00:00"/>
    <x v="40"/>
    <x v="22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31500"/>
    <n v="0"/>
    <x v="11"/>
    <n v="0"/>
    <n v="0"/>
    <n v="0"/>
    <n v="0"/>
    <n v="0"/>
    <s v="ลพบุรี1"/>
  </r>
  <r>
    <d v="2025-06-13T00:00:00"/>
    <x v="41"/>
    <x v="22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500"/>
    <n v="0"/>
    <x v="11"/>
    <n v="0"/>
    <n v="0"/>
    <n v="0"/>
    <n v="0"/>
    <n v="0"/>
    <s v="ลพบุรี3"/>
  </r>
  <r>
    <d v="2025-06-13T00:00:00"/>
    <x v="41"/>
    <x v="22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5300"/>
    <n v="0"/>
    <x v="11"/>
    <n v="0"/>
    <n v="0"/>
    <n v="0"/>
    <n v="0"/>
    <n v="0"/>
    <s v="ลพบุรี3"/>
  </r>
  <r>
    <d v="2025-06-10T00:00:00"/>
    <x v="42"/>
    <x v="22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5072"/>
    <n v="0"/>
    <n v="5435"/>
    <n v="0"/>
    <x v="11"/>
    <n v="0"/>
    <n v="0"/>
    <n v="0"/>
    <n v="0"/>
    <n v="0"/>
    <s v="ลำพูน"/>
  </r>
  <r>
    <d v="2025-06-13T00:00:00"/>
    <x v="43"/>
    <x v="22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80000"/>
    <n v="0"/>
    <n v="80000"/>
    <n v="42215"/>
    <n v="39674.25"/>
    <x v="11"/>
    <n v="42677.193982500001"/>
    <n v="27654"/>
    <n v="15023.193982500001"/>
    <n v="0"/>
    <n v="0"/>
    <s v="ลพบุรี3"/>
  </r>
  <r>
    <d v="2025-06-10T00:00:00"/>
    <x v="40"/>
    <x v="22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0"/>
    <n v="0"/>
    <n v="50000"/>
    <n v="0"/>
    <n v="52500"/>
    <x v="11"/>
    <n v="53784.500000000007"/>
    <n v="0"/>
    <n v="53784.500000000007"/>
    <n v="0"/>
    <n v="0"/>
    <s v="ลพบุรี1"/>
  </r>
  <r>
    <d v="2025-06-10T00:00:00"/>
    <x v="44"/>
    <x v="22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30000"/>
    <n v="0"/>
    <n v="30000"/>
    <n v="0"/>
    <n v="31500"/>
    <x v="11"/>
    <n v="32270.700000000004"/>
    <n v="0"/>
    <n v="32270.700000000004"/>
    <n v="0"/>
    <n v="0"/>
    <s v="ลพบุรี1"/>
  </r>
  <r>
    <d v="2025-06-23T00:00:00"/>
    <x v="45"/>
    <x v="22"/>
    <s v="มาสเตอร์ 5556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1"/>
    <n v="5378.4500000000007"/>
    <n v="0"/>
    <n v="5378.4500000000007"/>
    <n v="0"/>
    <n v="0"/>
    <s v="ลพบุรี3"/>
  </r>
  <r>
    <d v="2025-06-23T00:00:00"/>
    <x v="45"/>
    <x v="22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40000"/>
    <n v="0"/>
    <n v="40000"/>
    <n v="0"/>
    <n v="42000"/>
    <x v="11"/>
    <n v="43027.600000000006"/>
    <n v="0"/>
    <n v="43027.600000000006"/>
    <n v="0"/>
    <n v="0"/>
    <s v="ลพบุรี3"/>
  </r>
  <r>
    <d v="2025-07-04T00:00:00"/>
    <x v="46"/>
    <x v="11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11"/>
    <n v="4679.9500000000007"/>
    <n v="0"/>
    <n v="4679.9500000000007"/>
    <n v="0"/>
    <n v="0"/>
    <n v="0"/>
  </r>
  <r>
    <d v="2025-07-02T00:00:00"/>
    <x v="47"/>
    <x v="22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3000"/>
    <n v="0"/>
    <n v="13000"/>
    <n v="0"/>
    <n v="13650"/>
    <x v="11"/>
    <n v="13983.970000000001"/>
    <n v="0"/>
    <n v="13983.970000000001"/>
    <n v="0"/>
    <n v="0"/>
    <s v="หนองบุญมาก"/>
  </r>
  <r>
    <d v="2025-06-26T00:00:00"/>
    <x v="48"/>
    <x v="22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พระประแดง"/>
  </r>
  <r>
    <d v="2025-06-26T00:00:00"/>
    <x v="48"/>
    <x v="22"/>
    <s v="WB ฟาร์ม F911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พระประแดง"/>
  </r>
  <r>
    <s v="ประมาณการ"/>
    <x v="3"/>
    <x v="13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55000"/>
    <n v="0"/>
    <n v="55000"/>
    <n v="0"/>
    <n v="57750"/>
    <x v="11"/>
    <n v="57626.250000000007"/>
    <n v="0"/>
    <n v="57626.250000000007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313248.50323250011"/>
    <n v="76716.989249999999"/>
    <n v="236531.51398250004"/>
    <n v="0"/>
    <n v="0"/>
    <s v="ระบุในSD"/>
  </r>
  <r>
    <d v="2025-07-03T00:00:00"/>
    <x v="49"/>
    <x v="14"/>
    <s v="ไม่พิมพ์"/>
    <n v="21"/>
    <n v="38"/>
    <s v="ขาว"/>
    <n v="0"/>
    <n v="69"/>
    <s v="±"/>
    <n v="5"/>
    <s v="ไม่"/>
    <n v="22"/>
    <n v="41"/>
    <n v="40"/>
    <n v="554.10389308031984"/>
    <n v="0"/>
    <n v="554.10389308031984"/>
    <s v="500กระสอบ"/>
    <x v="12"/>
    <n v="25000"/>
    <n v="100"/>
    <n v="24900"/>
    <n v="0"/>
    <n v="0"/>
    <x v="12"/>
    <n v="27480.386999999999"/>
    <n v="8894"/>
    <n v="18586.386999999999"/>
    <n v="0"/>
    <n v="0"/>
    <n v="0"/>
  </r>
  <r>
    <s v="ประมาณการ"/>
    <x v="3"/>
    <x v="14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15000"/>
    <n v="0"/>
    <n v="15000"/>
    <n v="0"/>
    <n v="0"/>
    <x v="12"/>
    <n v="16554.45"/>
    <n v="0"/>
    <n v="16554.45"/>
    <n v="0"/>
    <n v="0"/>
    <n v="0"/>
  </r>
  <r>
    <d v="2025-07-04T00:00:00"/>
    <x v="50"/>
    <x v="10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"/>
    <x v="12"/>
    <n v="10000"/>
    <n v="0"/>
    <n v="10000"/>
    <n v="0"/>
    <n v="10500"/>
    <x v="12"/>
    <n v="9918.7000000000007"/>
    <n v="9918.7000000000007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53953.536999999997"/>
    <n v="18812.7"/>
    <n v="35140.837"/>
    <n v="0"/>
    <n v="0"/>
    <s v="ระบุในSD"/>
  </r>
  <r>
    <d v="2025-07-03T00:00:00"/>
    <x v="51"/>
    <x v="23"/>
    <s v="ทองทั้งทุ่ง"/>
    <n v="21"/>
    <n v="34"/>
    <s v="ขาว"/>
    <n v="0"/>
    <n v="76"/>
    <s v="±"/>
    <n v="5"/>
    <s v="บิด"/>
    <s v="ไม่สวมถุงใน"/>
    <n v="0"/>
    <n v="0"/>
    <n v="0"/>
    <n v="0"/>
    <n v="0"/>
    <s v="500กระสอบ"/>
    <x v="6"/>
    <n v="6000"/>
    <n v="0"/>
    <n v="6000"/>
    <n v="0"/>
    <n v="6300"/>
    <x v="13"/>
    <n v="5951.22"/>
    <n v="5951.22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5951.22"/>
    <n v="5951.22"/>
    <n v="0"/>
    <n v="0"/>
    <n v="0"/>
    <s v="ระบุในSD"/>
  </r>
  <r>
    <d v="2025-07-01T00:00:00"/>
    <x v="52"/>
    <x v="18"/>
    <s v="โมโม่ 402"/>
    <n v="21"/>
    <n v="38"/>
    <s v="ขาว"/>
    <s v="ใส"/>
    <n v="100"/>
    <s v="±"/>
    <n v="5"/>
    <s v="จับจีบ"/>
    <n v="22"/>
    <n v="40"/>
    <n v="40"/>
    <n v="0.260524898304"/>
    <n v="0"/>
    <n v="0.260524898304"/>
    <s v="500กระสอบแบน"/>
    <x v="7"/>
    <n v="5000"/>
    <n v="4988"/>
    <n v="12"/>
    <n v="5400"/>
    <n v="0"/>
    <x v="14"/>
    <n v="0"/>
    <n v="0"/>
    <n v="0"/>
    <n v="0"/>
    <n v="0"/>
    <n v="0"/>
  </r>
  <r>
    <d v="2025-06-18T00:00:00"/>
    <x v="53"/>
    <x v="18"/>
    <s v="ฟีล กู๊ด 801"/>
    <n v="21"/>
    <n v="38"/>
    <s v="ขาว"/>
    <s v="ใส"/>
    <n v="102"/>
    <s v="±"/>
    <n v="5"/>
    <s v="บิด"/>
    <n v="22"/>
    <n v="40"/>
    <n v="40"/>
    <n v="57.250346402303983"/>
    <n v="0"/>
    <n v="57.250346402303983"/>
    <s v="500กระสอบแบน"/>
    <x v="7"/>
    <n v="3000"/>
    <n v="363"/>
    <n v="2637"/>
    <n v="3500"/>
    <n v="0"/>
    <x v="14"/>
    <n v="0"/>
    <n v="0"/>
    <n v="0"/>
    <n v="0"/>
    <n v="0"/>
    <n v="0"/>
  </r>
  <r>
    <d v="2025-06-18T00:00:00"/>
    <x v="54"/>
    <x v="18"/>
    <s v="ฟีล กู๊ด 802"/>
    <n v="21"/>
    <n v="38"/>
    <s v="ขาว"/>
    <s v="ใส"/>
    <n v="102"/>
    <s v="±"/>
    <n v="5"/>
    <s v="บิด"/>
    <n v="22"/>
    <n v="40"/>
    <n v="40"/>
    <n v="11.506516341759998"/>
    <n v="0"/>
    <n v="11.506516341759998"/>
    <s v="500กระสอบแบน"/>
    <x v="6"/>
    <n v="1000"/>
    <n v="470"/>
    <n v="530"/>
    <n v="8250"/>
    <n v="0"/>
    <x v="14"/>
    <n v="0"/>
    <n v="0"/>
    <n v="0"/>
    <n v="0"/>
    <n v="0"/>
    <n v="0"/>
  </r>
  <r>
    <d v="2025-06-25T00:00:00"/>
    <x v="55"/>
    <x v="14"/>
    <s v="ยูนิคอร์นฟิช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21"/>
    <n v="10000"/>
    <n v="0"/>
    <n v="10000"/>
    <n v="0"/>
    <n v="10500"/>
    <x v="14"/>
    <n v="10756.900000000001"/>
    <n v="10756.900000000001"/>
    <n v="0"/>
    <n v="10756.900000000001"/>
    <n v="0"/>
    <n v="0"/>
  </r>
  <r>
    <d v="2025-07-03T00:00:00"/>
    <x v="56"/>
    <x v="24"/>
    <s v="เมอร์รี่ 882M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1"/>
    <n v="5000"/>
    <n v="0"/>
    <n v="5000"/>
    <n v="0"/>
    <n v="5250"/>
    <x v="14"/>
    <n v="5378.4500000000007"/>
    <n v="5378.4500000000007"/>
    <n v="0"/>
    <n v="0"/>
    <n v="5378.4500000000007"/>
    <n v="0"/>
  </r>
  <r>
    <d v="2025-07-03T00:00:00"/>
    <x v="56"/>
    <x v="24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1"/>
    <n v="5000"/>
    <n v="0"/>
    <n v="5000"/>
    <n v="0"/>
    <n v="5250"/>
    <x v="14"/>
    <n v="5378.4500000000007"/>
    <n v="5378.4500000000007"/>
    <n v="0"/>
    <n v="0"/>
    <n v="5378.4500000000007"/>
    <n v="0"/>
  </r>
  <r>
    <s v="ประมาณการ"/>
    <x v="3"/>
    <x v="25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4"/>
    <n v="300000"/>
    <n v="0"/>
    <n v="300000"/>
    <n v="0"/>
    <n v="315000"/>
    <x v="14"/>
    <n v="322707"/>
    <n v="48000"/>
    <n v="274707"/>
    <n v="0"/>
    <n v="322707"/>
    <n v="0"/>
  </r>
  <r>
    <s v="ประมาณการ"/>
    <x v="3"/>
    <x v="26"/>
    <s v="รอแบบ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4"/>
    <n v="20000"/>
    <n v="0"/>
    <n v="20000"/>
    <n v="0"/>
    <n v="21000"/>
    <x v="14"/>
    <n v="21513.800000000003"/>
    <n v="0"/>
    <n v="21513.800000000003"/>
    <n v="0"/>
    <n v="21513.800000000003"/>
    <n v="0"/>
  </r>
  <r>
    <s v="ประมาณการ"/>
    <x v="3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14"/>
    <n v="10756.900000000001"/>
    <n v="10756.900000000001"/>
    <n v="0"/>
    <n v="0"/>
    <n v="10756.900000000001"/>
    <n v="0"/>
  </r>
  <r>
    <d v="2025-06-18T00:00:00"/>
    <x v="54"/>
    <x v="18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3"/>
    <n v="7000"/>
    <n v="0"/>
    <n v="7000"/>
    <n v="0"/>
    <n v="7350"/>
    <x v="14"/>
    <n v="7725.41"/>
    <n v="7725.41"/>
    <n v="0"/>
    <n v="0"/>
    <n v="7725.41"/>
    <n v="0"/>
  </r>
  <r>
    <d v="2024-12-02T00:00:00"/>
    <x v="57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8000"/>
    <n v="0"/>
    <n v="8000"/>
    <n v="0"/>
    <n v="8400"/>
    <x v="14"/>
    <n v="8605.52"/>
    <n v="8605.52"/>
    <n v="0"/>
    <n v="0"/>
    <n v="8605.52"/>
    <n v="0"/>
  </r>
  <r>
    <d v="2024-12-05T00:00:00"/>
    <x v="58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d v="2024-12-05T00:00:00"/>
    <x v="59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s v="ประมาณการ"/>
    <x v="3"/>
    <x v="18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4"/>
    <n v="11595.1"/>
    <n v="0"/>
    <n v="11595.1"/>
    <n v="0"/>
    <n v="11595.1"/>
    <n v="0"/>
  </r>
  <r>
    <d v="2023-05-20T00:00:00"/>
    <x v="60"/>
    <x v="16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4"/>
    <n v="5518.15"/>
    <n v="0"/>
    <n v="5518.15"/>
    <n v="0"/>
    <n v="5518.15"/>
    <n v="0"/>
  </r>
  <r>
    <d v="2025-05-23T00:00:00"/>
    <x v="61"/>
    <x v="16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5"/>
    <n v="5000"/>
    <n v="4768"/>
    <n v="232"/>
    <n v="10420"/>
    <n v="0"/>
    <x v="14"/>
    <n v="0"/>
    <n v="0"/>
    <n v="0"/>
    <n v="0"/>
    <n v="0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444357.75999999995"/>
    <n v="96601.630000000019"/>
    <n v="347756.12999999995"/>
    <n v="10756.900000000001"/>
    <n v="433600.86"/>
    <s v="ระบุในSD"/>
  </r>
  <r>
    <d v="1900-01-08T00:00:00"/>
    <x v="62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5"/>
    <n v="239700"/>
    <n v="239700"/>
    <n v="0"/>
    <n v="251442"/>
    <n v="0"/>
    <x v="15"/>
    <n v="0"/>
    <n v="0"/>
    <n v="0"/>
    <n v="0"/>
    <n v="0"/>
    <s v="ห้ามขาด-ผลิตเกิน 30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5-06-12T00:00:00"/>
    <x v="63"/>
    <x v="29"/>
    <s v="OPAL CA3(ถุงในดำ)"/>
    <n v="23"/>
    <n v="34"/>
    <s v="ขาว"/>
    <n v="0"/>
    <n v="68"/>
    <s v="±"/>
    <n v="5"/>
    <s v="ไม่"/>
    <n v="24"/>
    <n v="37"/>
    <n v="50"/>
    <n v="8.2154158272000011"/>
    <n v="0"/>
    <n v="8.2154158272000011"/>
    <s v="มัด100"/>
    <x v="6"/>
    <n v="6500"/>
    <n v="6200"/>
    <n v="300"/>
    <n v="6700"/>
    <n v="0"/>
    <x v="16"/>
    <n v="0"/>
    <n v="0"/>
    <n v="0"/>
    <n v="0"/>
    <n v="0"/>
    <n v="0"/>
  </r>
  <r>
    <d v="2025-06-12T00:00:00"/>
    <x v="63"/>
    <x v="29"/>
    <s v="EXCELBLEND S50(ถุงในดำ)"/>
    <n v="23"/>
    <n v="34"/>
    <s v="ขาว"/>
    <n v="0"/>
    <n v="68"/>
    <s v="±"/>
    <n v="5"/>
    <s v="ไม่"/>
    <n v="24"/>
    <n v="37"/>
    <n v="50"/>
    <n v="12.432662618496"/>
    <n v="0"/>
    <n v="12.432662618496"/>
    <s v="มัด100"/>
    <x v="6"/>
    <n v="6500"/>
    <n v="6046"/>
    <n v="454"/>
    <n v="6700"/>
    <n v="0"/>
    <x v="16"/>
    <n v="0"/>
    <n v="0"/>
    <n v="0"/>
    <n v="0"/>
    <n v="0"/>
    <n v="0"/>
  </r>
  <r>
    <d v="2025-06-12T00:00:00"/>
    <x v="63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6"/>
    <n v="7000"/>
    <n v="0"/>
    <n v="7000"/>
    <n v="7355"/>
    <n v="0"/>
    <x v="16"/>
    <n v="0"/>
    <n v="0"/>
    <n v="0"/>
    <n v="0"/>
    <n v="0"/>
    <n v="0"/>
  </r>
  <r>
    <s v="ประมาณการ"/>
    <x v="3"/>
    <x v="30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16"/>
    <n v="39674.800000000003"/>
    <n v="0"/>
    <n v="39674.800000000003"/>
    <n v="0"/>
    <n v="0"/>
    <n v="0"/>
  </r>
  <r>
    <s v="ประมาณการ"/>
    <x v="3"/>
    <x v="29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4"/>
    <n v="30000"/>
    <n v="0"/>
    <n v="30000"/>
    <n v="0"/>
    <n v="31500"/>
    <x v="16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69430.900000000009"/>
    <n v="29756.100000000002"/>
    <n v="39674.800000000003"/>
    <n v="0"/>
    <n v="0"/>
    <s v="ระบุในSD"/>
  </r>
  <r>
    <s v="ประมาณการ"/>
    <x v="3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7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9918.7000000000007"/>
    <n v="0"/>
    <n v="9918.7000000000007"/>
    <n v="0"/>
    <n v="0"/>
    <n v="0"/>
  </r>
  <r>
    <d v="2025-07-01T00:00:00"/>
    <x v="64"/>
    <x v="31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2"/>
    <n v="10000"/>
    <n v="0"/>
    <n v="10000"/>
    <n v="0"/>
    <n v="10500"/>
    <x v="18"/>
    <n v="10756.900000000001"/>
    <n v="7327"/>
    <n v="3429.9000000000015"/>
    <n v="0"/>
    <n v="0"/>
    <s v="ด้านคู่1ม้วนใช้ได้"/>
  </r>
  <r>
    <d v="2025-07-01T00:00:00"/>
    <x v="64"/>
    <x v="31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12"/>
    <n v="5000"/>
    <n v="0"/>
    <n v="5000"/>
    <n v="0"/>
    <n v="5250"/>
    <x v="18"/>
    <n v="5378.4500000000007"/>
    <n v="0"/>
    <n v="5378.4500000000007"/>
    <n v="0"/>
    <n v="0"/>
    <n v="0"/>
  </r>
  <r>
    <d v="2025-03-11T00:00:00"/>
    <x v="65"/>
    <x v="25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8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8"/>
    <n v="17294.86"/>
    <n v="8486.51"/>
    <n v="8808.3500000000022"/>
    <n v="1159.5100000000002"/>
    <n v="0"/>
    <s v="ระบุในSD"/>
  </r>
  <r>
    <d v="2024-11-05T00:00:00"/>
    <x v="66"/>
    <x v="0"/>
    <s v="Blue for Refine sugar"/>
    <n v="23"/>
    <n v="37"/>
    <s v="ขาว"/>
    <n v="0"/>
    <n v="130"/>
    <s v="±"/>
    <n v="5"/>
    <s v="บิด"/>
    <n v="24"/>
    <n v="40"/>
    <n v="55"/>
    <n v="113.49115882367998"/>
    <n v="0"/>
    <n v="113.49115882367998"/>
    <s v="400แบน"/>
    <x v="22"/>
    <n v="51600"/>
    <n v="48115"/>
    <n v="3485"/>
    <n v="55560"/>
    <n v="0"/>
    <x v="19"/>
    <n v="0"/>
    <n v="0"/>
    <n v="0"/>
    <n v="0"/>
    <n v="0"/>
    <n v="0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2"/>
    <n v="50000"/>
    <n v="50000"/>
    <n v="0"/>
    <n v="0"/>
    <n v="0"/>
    <x v="20"/>
    <n v="0"/>
    <n v="0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3"/>
    <n v="50000"/>
    <n v="50000"/>
    <n v="0"/>
    <n v="0"/>
    <n v="0"/>
    <x v="20"/>
    <n v="0"/>
    <n v="0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1394.6549118458877"/>
    <n v="0"/>
    <n v="1394.6549118458877"/>
    <s v="400แบน"/>
    <x v="4"/>
    <n v="45000"/>
    <n v="2174"/>
    <n v="42826"/>
    <n v="0"/>
    <n v="44967.3"/>
    <x v="19"/>
    <n v="46067.499940000009"/>
    <n v="46067.499940000009"/>
    <n v="0"/>
    <n v="0"/>
    <n v="0"/>
    <s v="สั่งเวียดนามสำเร็จรูปทั้งหมด"/>
  </r>
  <r>
    <d v="2024-11-05T00:00:00"/>
    <x v="66"/>
    <x v="0"/>
    <s v="Green for white sugar"/>
    <n v="23"/>
    <n v="37"/>
    <s v="ขาว"/>
    <n v="0"/>
    <n v="130"/>
    <s v="±"/>
    <n v="5"/>
    <s v="บิด"/>
    <n v="24"/>
    <n v="40"/>
    <n v="55"/>
    <n v="14370.488259224063"/>
    <n v="0"/>
    <n v="14370.488259224063"/>
    <s v="400แบน"/>
    <x v="3"/>
    <n v="441278"/>
    <n v="0"/>
    <n v="441278"/>
    <n v="0"/>
    <n v="463341.9"/>
    <x v="19"/>
    <n v="474678.33182000002"/>
    <n v="0"/>
    <n v="474678.33182000002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520745.83176000003"/>
    <n v="46067.499940000009"/>
    <n v="474678.33182000002"/>
    <n v="0"/>
    <n v="0"/>
    <s v="ระบุในSD"/>
  </r>
  <r>
    <s v="ประมาณการ"/>
    <x v="3"/>
    <x v="32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4"/>
    <n v="8000"/>
    <n v="0"/>
    <n v="8000"/>
    <n v="0"/>
    <n v="8400"/>
    <x v="21"/>
    <n v="9499.6"/>
    <n v="0"/>
    <n v="9499.6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1"/>
    <n v="9499.6"/>
    <n v="0"/>
    <n v="9499.6"/>
    <n v="0"/>
    <n v="0"/>
    <s v="ระบุในSD"/>
  </r>
  <r>
    <d v="2025-07-01T00:00:00"/>
    <x v="2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6"/>
    <n v="10000"/>
    <n v="0"/>
    <n v="10000"/>
    <n v="0"/>
    <n v="0"/>
    <x v="22"/>
    <n v="11315.7"/>
    <n v="6000"/>
    <n v="5315.7000000000007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2"/>
    <n v="11315.7"/>
    <n v="6000"/>
    <n v="5315.7000000000007"/>
    <n v="0"/>
    <n v="0"/>
    <s v="ระบุในSD"/>
  </r>
  <r>
    <s v="ประมาณการ"/>
    <x v="3"/>
    <x v="27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23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3"/>
    <n v="12433.3"/>
    <n v="12433.3"/>
    <n v="0"/>
    <n v="0"/>
    <n v="0"/>
    <s v="ระบุในSD"/>
  </r>
  <r>
    <d v="2025-06-27T00:00:00"/>
    <x v="67"/>
    <x v="27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10000"/>
    <n v="7386"/>
    <n v="2614"/>
    <n v="12414"/>
    <n v="0"/>
    <x v="24"/>
    <n v="0"/>
    <n v="0"/>
    <n v="0"/>
    <n v="0"/>
    <n v="0"/>
    <s v="ห้ามขาด-เกินได้5%"/>
  </r>
  <r>
    <d v="2025-06-24T00:00:00"/>
    <x v="68"/>
    <x v="27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6"/>
    <n v="15000"/>
    <n v="0"/>
    <n v="15000"/>
    <n v="0"/>
    <n v="0"/>
    <x v="24"/>
    <n v="18649.949999999997"/>
    <n v="9788"/>
    <n v="8861.9499999999971"/>
    <n v="0"/>
    <n v="18649.949999999997"/>
    <s v="ห้ามขาด-เกินได้5%"/>
  </r>
  <r>
    <d v="2025-06-24T00:00:00"/>
    <x v="69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1500"/>
    <n v="0"/>
    <n v="1500"/>
    <n v="0"/>
    <n v="1575"/>
    <x v="24"/>
    <n v="1864.9949999999999"/>
    <n v="0"/>
    <n v="1864.9949999999999"/>
    <n v="0"/>
    <n v="1864.9949999999999"/>
    <n v="0"/>
  </r>
  <r>
    <d v="2025-06-24T00:00:00"/>
    <x v="70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30000"/>
    <n v="0"/>
    <n v="30000"/>
    <n v="0"/>
    <n v="31500"/>
    <x v="24"/>
    <n v="37299.899999999994"/>
    <n v="0"/>
    <n v="37299.899999999994"/>
    <n v="0"/>
    <n v="37299.899999999994"/>
    <n v="0"/>
  </r>
  <r>
    <d v="2025-06-24T00:00:00"/>
    <x v="71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4"/>
    <n v="30000"/>
    <n v="0"/>
    <n v="30000"/>
    <n v="0"/>
    <n v="31500"/>
    <x v="24"/>
    <n v="37299.899999999994"/>
    <n v="0"/>
    <n v="37299.899999999994"/>
    <n v="0"/>
    <n v="37299.899999999994"/>
    <n v="0"/>
  </r>
  <r>
    <s v="ประมาณการ"/>
    <x v="3"/>
    <x v="27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24"/>
    <n v="24866.6"/>
    <n v="0"/>
    <n v="24866.6"/>
    <n v="0"/>
    <n v="24866.6"/>
    <n v="0"/>
  </r>
  <r>
    <d v="2025-06-24T00:00:00"/>
    <x v="72"/>
    <x v="27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5"/>
    <n v="20000"/>
    <n v="0"/>
    <n v="20000"/>
    <n v="0"/>
    <n v="21000"/>
    <x v="24"/>
    <n v="24866.6"/>
    <n v="0"/>
    <n v="24866.6"/>
    <n v="0"/>
    <n v="24866.6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4"/>
    <n v="144847.94499999998"/>
    <n v="9788"/>
    <n v="135059.94499999998"/>
    <n v="0"/>
    <n v="144847.94499999998"/>
    <s v="ระบุในSD"/>
  </r>
  <r>
    <s v="ประมาณการ"/>
    <x v="3"/>
    <x v="27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0"/>
    <x v="25"/>
    <n v="6775.4500000000007"/>
    <n v="6775.4500000000007"/>
    <n v="0"/>
    <n v="0"/>
    <n v="6775.4500000000007"/>
    <n v="0"/>
  </r>
  <r>
    <s v="ประมาณการ"/>
    <x v="3"/>
    <x v="34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50000"/>
    <n v="0"/>
    <n v="50000"/>
    <n v="0"/>
    <n v="52500"/>
    <x v="25"/>
    <n v="59372.5"/>
    <n v="4500"/>
    <n v="54872.5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5"/>
    <n v="66147.95"/>
    <n v="11275.45"/>
    <n v="54872.5"/>
    <n v="0"/>
    <n v="6775.4500000000007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d v="2025-07-22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0"/>
    <n v="6565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0"/>
    <n v="6565.9000000000005"/>
    <s v="ระบุในSD"/>
  </r>
  <r>
    <d v="2025-07-04T00:00:00"/>
    <x v="2"/>
    <x v="2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2"/>
    <n v="4000"/>
    <n v="3922"/>
    <n v="78"/>
    <n v="5295"/>
    <n v="0"/>
    <x v="1"/>
    <n v="0"/>
    <n v="0"/>
    <n v="0"/>
    <n v="0"/>
    <n v="0"/>
    <s v="รอส่ง รอลูกค้ามารับเอง"/>
  </r>
  <r>
    <s v="ประมาณการ"/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0"/>
    <n v="3702.0499999999997"/>
    <n v="0"/>
    <n v="3702.0499999999997"/>
    <s v="ระบุในSD"/>
  </r>
  <r>
    <d v="2025-07-19T00:00:00"/>
    <x v="4"/>
    <x v="4"/>
    <s v="LUNG SHIN 12 kg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2"/>
    <n v="30250"/>
    <n v="0"/>
    <n v="30250"/>
    <n v="0"/>
    <n v="31762.5"/>
    <x v="2"/>
    <n v="23242.587500000001"/>
    <n v="23242.587500000001"/>
    <n v="0"/>
    <n v="0"/>
    <n v="0"/>
    <s v="ห้ามขาด-ห้ามเกิน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2"/>
    <n v="23242.587500000001"/>
    <n v="23242.587500000001"/>
    <n v="0"/>
    <n v="0"/>
    <n v="0"/>
    <s v="ระบุในSD"/>
  </r>
  <r>
    <s v="ประมาณการ"/>
    <x v="3"/>
    <x v="5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3"/>
    <n v="13201.65"/>
    <n v="6301"/>
    <n v="6900.65"/>
    <n v="0"/>
    <n v="0"/>
    <n v="0"/>
  </r>
  <r>
    <d v="1899-12-30T00:00:00"/>
    <x v="1"/>
    <x v="6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3"/>
    <n v="13201.65"/>
    <n v="6301"/>
    <n v="6900.65"/>
    <n v="0"/>
    <n v="0"/>
    <s v="ระบุในSD"/>
  </r>
  <r>
    <d v="2025-07-22T00:00:00"/>
    <x v="5"/>
    <x v="7"/>
    <s v="PORTARYTE B15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4"/>
    <n v="8801.1"/>
    <n v="6990"/>
    <n v="1811.1000000000004"/>
    <n v="1997"/>
    <n v="6804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4"/>
    <n v="8801.1"/>
    <n v="6990"/>
    <n v="1811.1000000000004"/>
    <n v="1997"/>
    <n v="6804.1"/>
    <s v="ระบุในSD"/>
  </r>
  <r>
    <s v="ประมาณการ"/>
    <x v="3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100000"/>
    <n v="0"/>
    <n v="100000"/>
    <n v="0"/>
    <n v="105000"/>
    <x v="5"/>
    <n v="88010.999999999985"/>
    <n v="56115"/>
    <n v="31895.999999999985"/>
    <n v="0"/>
    <n v="0"/>
    <n v="0"/>
  </r>
  <r>
    <s v="ประมาณการ"/>
    <x v="3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5"/>
    <n v="35204.400000000001"/>
    <n v="0"/>
    <n v="35204.400000000001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5"/>
    <n v="35204.400000000001"/>
    <n v="0"/>
    <n v="35204.400000000001"/>
    <n v="0"/>
    <n v="0"/>
    <n v="0"/>
  </r>
  <r>
    <s v="ประมาณการ"/>
    <x v="3"/>
    <x v="10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5"/>
    <n v="20000"/>
    <n v="233"/>
    <n v="19767"/>
    <n v="0"/>
    <n v="20755.350000000002"/>
    <x v="5"/>
    <n v="18501.714330000003"/>
    <n v="18501.714330000003"/>
    <n v="0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5"/>
    <n v="176921.51432999998"/>
    <n v="74616.714330000003"/>
    <n v="102304.79999999999"/>
    <n v="0"/>
    <n v="0"/>
    <s v="ระบุในSD"/>
  </r>
  <r>
    <d v="2025-07-05T00:00:00"/>
    <x v="6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400"/>
    <n v="0"/>
    <x v="6"/>
    <n v="0"/>
    <n v="0"/>
    <n v="0"/>
    <n v="0"/>
    <n v="0"/>
    <s v="PDR250212"/>
  </r>
  <r>
    <d v="2025-07-05T00:00:00"/>
    <x v="6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128"/>
    <n v="0"/>
    <n v="5400"/>
    <n v="0"/>
    <x v="6"/>
    <n v="0"/>
    <n v="0"/>
    <n v="0"/>
    <n v="0"/>
    <n v="0"/>
    <s v="PDR250212"/>
  </r>
  <r>
    <d v="2025-07-05T00:00:00"/>
    <x v="6"/>
    <x v="11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49"/>
    <n v="0"/>
    <n v="5400"/>
    <n v="0"/>
    <x v="6"/>
    <n v="0"/>
    <n v="0"/>
    <n v="0"/>
    <n v="0"/>
    <n v="0"/>
    <s v="PDR250212"/>
  </r>
  <r>
    <d v="2025-07-05T00:00:00"/>
    <x v="6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72"/>
    <n v="0"/>
    <n v="5400"/>
    <n v="0"/>
    <x v="6"/>
    <n v="0"/>
    <n v="0"/>
    <n v="0"/>
    <n v="0"/>
    <n v="0"/>
    <s v="PDR250212"/>
  </r>
  <r>
    <d v="2025-07-05T00:00:00"/>
    <x v="6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4597"/>
    <n v="403"/>
    <n v="5380"/>
    <n v="0"/>
    <x v="6"/>
    <n v="0"/>
    <n v="0"/>
    <n v="0"/>
    <n v="0"/>
    <n v="0"/>
    <s v="PDR250213"/>
  </r>
  <r>
    <d v="2025-07-05T00:00:00"/>
    <x v="6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72"/>
    <n v="0"/>
    <n v="5400"/>
    <n v="0"/>
    <x v="6"/>
    <n v="0"/>
    <n v="0"/>
    <n v="0"/>
    <n v="0"/>
    <n v="0"/>
    <s v="PDR250213"/>
  </r>
  <r>
    <d v="2025-07-05T00:00:00"/>
    <x v="6"/>
    <x v="11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4688"/>
    <n v="312"/>
    <n v="5400"/>
    <n v="0"/>
    <x v="6"/>
    <n v="0"/>
    <n v="0"/>
    <n v="0"/>
    <n v="0"/>
    <n v="0"/>
    <s v="PDR250213"/>
  </r>
  <r>
    <d v="2025-07-16T00:00:00"/>
    <x v="7"/>
    <x v="11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220"/>
    <n v="0"/>
    <n v="5400"/>
    <n v="0"/>
    <x v="6"/>
    <n v="0"/>
    <n v="0"/>
    <n v="0"/>
    <n v="0"/>
    <n v="0"/>
    <s v="PDR250226"/>
  </r>
  <r>
    <d v="2025-07-16T00:00:00"/>
    <x v="7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198"/>
    <n v="0"/>
    <x v="6"/>
    <n v="0"/>
    <n v="0"/>
    <n v="0"/>
    <n v="0"/>
    <n v="0"/>
    <s v="PDR250226"/>
  </r>
  <r>
    <d v="2025-07-16T00:00:00"/>
    <x v="7"/>
    <x v="11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5124"/>
    <n v="0"/>
    <n v="5300"/>
    <n v="0"/>
    <x v="6"/>
    <n v="0"/>
    <n v="0"/>
    <n v="0"/>
    <n v="0"/>
    <n v="0"/>
    <s v="PDR250226"/>
  </r>
  <r>
    <d v="2025-07-16T00:00:00"/>
    <x v="8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300"/>
    <n v="0"/>
    <x v="6"/>
    <n v="0"/>
    <n v="0"/>
    <n v="0"/>
    <n v="0"/>
    <n v="0"/>
    <s v="PDR250227"/>
  </r>
  <r>
    <d v="2025-07-16T00:00:00"/>
    <x v="7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200"/>
    <n v="0"/>
    <x v="6"/>
    <n v="0"/>
    <n v="0"/>
    <n v="0"/>
    <n v="0"/>
    <n v="0"/>
    <s v="PDR250228"/>
  </r>
  <r>
    <d v="2025-07-16T00:00:00"/>
    <x v="7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10000"/>
    <n v="0"/>
    <n v="11110"/>
    <n v="0"/>
    <x v="6"/>
    <n v="0"/>
    <n v="0"/>
    <n v="0"/>
    <n v="0"/>
    <n v="0"/>
    <s v="PDR250228"/>
  </r>
  <r>
    <d v="2025-07-16T00:00:00"/>
    <x v="7"/>
    <x v="11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5000"/>
    <n v="0"/>
    <n v="5500"/>
    <n v="0"/>
    <x v="6"/>
    <n v="0"/>
    <n v="0"/>
    <n v="0"/>
    <n v="0"/>
    <n v="0"/>
    <s v="PDR250228"/>
  </r>
  <r>
    <d v="2025-07-16T00:00:00"/>
    <x v="7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5000"/>
    <n v="0"/>
    <n v="5250"/>
    <n v="0"/>
    <x v="6"/>
    <n v="0"/>
    <n v="0"/>
    <n v="0"/>
    <n v="0"/>
    <n v="0"/>
    <s v="PDR250228"/>
  </r>
  <r>
    <d v="2025-07-16T00:00:00"/>
    <x v="8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250"/>
    <n v="0"/>
    <x v="6"/>
    <n v="0"/>
    <n v="0"/>
    <n v="0"/>
    <n v="0"/>
    <n v="0"/>
    <s v="PDR250229"/>
  </r>
  <r>
    <d v="2025-07-16T00:00:00"/>
    <x v="8"/>
    <x v="11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679.9500000000007"/>
    <n v="4679.9500000000007"/>
    <n v="0"/>
    <n v="0"/>
    <n v="0"/>
    <s v="PDR250229"/>
  </r>
  <r>
    <d v="2025-07-16T00:00:00"/>
    <x v="8"/>
    <x v="11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5250"/>
    <n v="0"/>
    <x v="6"/>
    <n v="0"/>
    <n v="0"/>
    <n v="0"/>
    <n v="0"/>
    <n v="0"/>
    <s v="PDR250229"/>
  </r>
  <r>
    <d v="2025-07-16T00:00:00"/>
    <x v="8"/>
    <x v="11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5300"/>
    <n v="0"/>
    <x v="6"/>
    <n v="0"/>
    <n v="0"/>
    <n v="0"/>
    <n v="0"/>
    <n v="0"/>
    <s v="PDR250229"/>
  </r>
  <r>
    <d v="2025-07-16T00:00:00"/>
    <x v="8"/>
    <x v="11"/>
    <s v="หีบเพล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6"/>
    <n v="4679.9500000000007"/>
    <n v="4679.9500000000007"/>
    <n v="0"/>
    <n v="0"/>
    <n v="0"/>
    <s v="PDR250229"/>
  </r>
  <r>
    <d v="2025-07-16T00:00:00"/>
    <x v="7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6"/>
    <n v="9359.9000000000015"/>
    <n v="9359.9000000000015"/>
    <n v="0"/>
    <n v="0"/>
    <n v="0"/>
    <s v="PDR250230"/>
  </r>
  <r>
    <d v="2025-07-16T00:00:00"/>
    <x v="7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5000"/>
    <n v="0"/>
    <n v="5800"/>
    <n v="0"/>
    <x v="6"/>
    <n v="0"/>
    <n v="0"/>
    <n v="0"/>
    <n v="0"/>
    <n v="0"/>
    <s v="PDR250230"/>
  </r>
  <r>
    <d v="2025-07-16T00:00:00"/>
    <x v="7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5250"/>
    <n v="0"/>
    <x v="6"/>
    <n v="0"/>
    <n v="0"/>
    <n v="0"/>
    <n v="0"/>
    <n v="0"/>
    <s v="PDR250230"/>
  </r>
  <r>
    <d v="2025-07-16T00:00:00"/>
    <x v="7"/>
    <x v="11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4679.9500000000007"/>
    <n v="0"/>
    <n v="0"/>
    <n v="0"/>
    <s v="PDR250230"/>
  </r>
  <r>
    <d v="2025-07-16T00:00:00"/>
    <x v="8"/>
    <x v="11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4679.9500000000007"/>
    <n v="0"/>
    <n v="0"/>
    <n v="0"/>
    <s v="PDR250231"/>
  </r>
  <r>
    <d v="2025-07-16T00:00:00"/>
    <x v="8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4679.9500000000007"/>
    <n v="0"/>
    <n v="0"/>
    <n v="0"/>
    <s v="PDR250231"/>
  </r>
  <r>
    <d v="2025-07-16T00:00:00"/>
    <x v="8"/>
    <x v="11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0"/>
    <n v="4679.9500000000007"/>
    <n v="0"/>
    <n v="0"/>
    <s v="PDR250231"/>
  </r>
  <r>
    <d v="2025-07-16T00:00:00"/>
    <x v="8"/>
    <x v="11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679.9500000000007"/>
    <n v="0"/>
    <n v="4679.9500000000007"/>
    <n v="0"/>
    <n v="0"/>
    <s v="PDR250231"/>
  </r>
  <r>
    <d v="2025-07-19T00:00:00"/>
    <x v="9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5200"/>
    <n v="0"/>
    <x v="6"/>
    <n v="0"/>
    <n v="0"/>
    <n v="0"/>
    <n v="0"/>
    <n v="0"/>
    <s v="PDR250235"/>
  </r>
  <r>
    <d v="2025-07-16T00:00:00"/>
    <x v="7"/>
    <x v="11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3314"/>
    <n v="1365.9500000000007"/>
    <n v="0"/>
    <n v="0"/>
    <s v="PDR250232"/>
  </r>
  <r>
    <d v="2025-07-16T00:00:00"/>
    <x v="7"/>
    <x v="11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0"/>
    <n v="4679.9500000000007"/>
    <n v="0"/>
    <n v="0"/>
    <s v="PDR250232"/>
  </r>
  <r>
    <d v="2025-07-16T00:00:00"/>
    <x v="7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000"/>
    <n v="0"/>
    <n v="5250"/>
    <n v="0"/>
    <x v="6"/>
    <n v="0"/>
    <n v="0"/>
    <n v="0"/>
    <n v="0"/>
    <n v="0"/>
    <s v="PDR250232"/>
  </r>
  <r>
    <d v="2025-07-19T00:00:00"/>
    <x v="10"/>
    <x v="11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6"/>
    <n v="9359.9000000000015"/>
    <n v="0"/>
    <n v="9359.9000000000015"/>
    <n v="0"/>
    <n v="0"/>
    <s v="PDR250236"/>
  </r>
  <r>
    <d v="2025-07-19T00:00:00"/>
    <x v="9"/>
    <x v="11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0"/>
    <n v="4679.9500000000007"/>
    <n v="0"/>
    <n v="0"/>
    <s v="PDR250237"/>
  </r>
  <r>
    <d v="2025-07-19T00:00:00"/>
    <x v="9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0"/>
    <n v="4679.9500000000007"/>
    <n v="0"/>
    <n v="0"/>
    <s v="PDR250237"/>
  </r>
  <r>
    <d v="2025-07-19T00:00:00"/>
    <x v="9"/>
    <x v="11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5200"/>
    <n v="0"/>
    <x v="6"/>
    <n v="0"/>
    <n v="0"/>
    <n v="0"/>
    <n v="0"/>
    <n v="0"/>
    <s v="PDR250237"/>
  </r>
  <r>
    <d v="2025-07-19T00:00:00"/>
    <x v="9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000"/>
    <n v="0"/>
    <n v="5198"/>
    <n v="0"/>
    <x v="6"/>
    <n v="0"/>
    <n v="0"/>
    <n v="0"/>
    <n v="0"/>
    <n v="0"/>
    <s v="PDR250237"/>
  </r>
  <r>
    <d v="2025-07-19T00:00:00"/>
    <x v="9"/>
    <x v="11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6"/>
    <n v="4679.9500000000007"/>
    <n v="0"/>
    <n v="4679.9500000000007"/>
    <n v="0"/>
    <n v="0"/>
    <s v="PDR250237"/>
  </r>
  <r>
    <d v="2025-07-19T00:00:00"/>
    <x v="9"/>
    <x v="11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5000"/>
    <n v="0"/>
    <n v="5250"/>
    <n v="0"/>
    <x v="6"/>
    <n v="0"/>
    <n v="0"/>
    <n v="0"/>
    <n v="0"/>
    <n v="0"/>
    <s v="PDR250243"/>
  </r>
  <r>
    <d v="2025-07-16T00:00:00"/>
    <x v="7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6"/>
    <n v="9359.9000000000015"/>
    <n v="0"/>
    <n v="9359.9000000000015"/>
    <n v="0"/>
    <n v="0"/>
    <s v="PDR250233"/>
  </r>
  <r>
    <d v="2025-07-16T00:00:00"/>
    <x v="7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6"/>
    <n v="4679.9500000000007"/>
    <n v="0"/>
    <n v="4679.9500000000007"/>
    <n v="0"/>
    <n v="0"/>
    <s v="PDR250233"/>
  </r>
  <r>
    <d v="2025-07-16T00:00:00"/>
    <x v="7"/>
    <x v="11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5250"/>
    <n v="0"/>
    <x v="6"/>
    <n v="0"/>
    <n v="0"/>
    <n v="0"/>
    <n v="0"/>
    <n v="0"/>
    <s v="PDR250233"/>
  </r>
  <r>
    <d v="2025-07-16T00:00:00"/>
    <x v="7"/>
    <x v="11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6"/>
    <n v="4679.9500000000007"/>
    <n v="0"/>
    <n v="4679.9500000000007"/>
    <n v="0"/>
    <n v="0"/>
    <s v="PDR250233"/>
  </r>
  <r>
    <d v="2025-07-19T00:00:00"/>
    <x v="9"/>
    <x v="11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6"/>
    <n v="4679.9500000000007"/>
    <n v="0"/>
    <n v="4679.9500000000007"/>
    <n v="0"/>
    <n v="0"/>
    <s v="PDR250238"/>
  </r>
  <r>
    <d v="2025-07-19T00:00:00"/>
    <x v="9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6"/>
    <n v="9359.9000000000015"/>
    <n v="0"/>
    <n v="9359.9000000000015"/>
    <n v="0"/>
    <n v="0"/>
    <s v="PDR250238"/>
  </r>
  <r>
    <d v="2025-07-19T00:00:00"/>
    <x v="9"/>
    <x v="11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6"/>
    <n v="9359.9000000000015"/>
    <n v="0"/>
    <n v="9359.9000000000015"/>
    <n v="0"/>
    <n v="0"/>
    <s v="PDR250238"/>
  </r>
  <r>
    <d v="2025-07-19T00:00:00"/>
    <x v="11"/>
    <x v="11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4"/>
    <n v="10000"/>
    <n v="0"/>
    <n v="10000"/>
    <n v="0"/>
    <n v="0"/>
    <x v="6"/>
    <n v="10477.5"/>
    <n v="0"/>
    <n v="10477.5"/>
    <n v="0"/>
    <n v="0"/>
    <s v="PDR250239"/>
  </r>
  <r>
    <d v="2025-07-19T00:00:00"/>
    <x v="10"/>
    <x v="11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6"/>
    <n v="4679.9500000000007"/>
    <n v="0"/>
    <n v="4679.9500000000007"/>
    <n v="0"/>
    <n v="0"/>
    <s v="PDR250239"/>
  </r>
  <r>
    <d v="2025-07-19T00:00:00"/>
    <x v="10"/>
    <x v="11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6"/>
    <n v="4679.9500000000007"/>
    <n v="0"/>
    <n v="4679.9500000000007"/>
    <n v="0"/>
    <n v="0"/>
    <s v="PDR250239"/>
  </r>
  <r>
    <d v="2025-07-19T00:00:00"/>
    <x v="10"/>
    <x v="11"/>
    <s v="KFM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5300"/>
    <n v="0"/>
    <x v="6"/>
    <n v="0"/>
    <n v="0"/>
    <n v="0"/>
    <n v="0"/>
    <n v="0"/>
    <s v="PDR250239"/>
  </r>
  <r>
    <d v="2025-07-19T00:00:00"/>
    <x v="10"/>
    <x v="11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10000"/>
    <n v="0"/>
    <n v="10000"/>
    <n v="0"/>
    <n v="10500"/>
    <x v="6"/>
    <n v="9359.9000000000015"/>
    <n v="0"/>
    <n v="9359.9000000000015"/>
    <n v="0"/>
    <n v="0"/>
    <s v="PDR250240"/>
  </r>
  <r>
    <d v="2025-07-19T00:00:00"/>
    <x v="10"/>
    <x v="11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5000"/>
    <n v="0"/>
    <n v="5250"/>
    <n v="0"/>
    <x v="6"/>
    <n v="0"/>
    <n v="0"/>
    <n v="0"/>
    <n v="0"/>
    <n v="0"/>
    <s v="PDR250240"/>
  </r>
  <r>
    <d v="2025-07-19T00:00:00"/>
    <x v="10"/>
    <x v="11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6"/>
    <n v="4679.9500000000007"/>
    <n v="0"/>
    <n v="4679.9500000000007"/>
    <n v="0"/>
    <n v="0"/>
    <s v="PDR250240"/>
  </r>
  <r>
    <d v="2025-07-19T00:00:00"/>
    <x v="10"/>
    <x v="11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5200"/>
    <n v="0"/>
    <x v="6"/>
    <n v="0"/>
    <n v="0"/>
    <n v="0"/>
    <n v="0"/>
    <n v="0"/>
    <s v="PDR250240"/>
  </r>
  <r>
    <d v="2025-07-19T00:00:00"/>
    <x v="10"/>
    <x v="11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6"/>
    <n v="4679.9500000000007"/>
    <n v="0"/>
    <n v="4679.9500000000007"/>
    <n v="0"/>
    <n v="0"/>
    <s v="PDR250241"/>
  </r>
  <r>
    <d v="2025-07-19T00:00:00"/>
    <x v="10"/>
    <x v="11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6"/>
    <n v="4679.9500000000007"/>
    <n v="0"/>
    <n v="4679.9500000000007"/>
    <n v="0"/>
    <n v="0"/>
    <s v="PDR250241"/>
  </r>
  <r>
    <d v="2025-07-19T00:00:00"/>
    <x v="10"/>
    <x v="11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6"/>
    <n v="4679.9500000000007"/>
    <n v="0"/>
    <n v="4679.9500000000007"/>
    <n v="0"/>
    <n v="0"/>
    <s v="PDR250241"/>
  </r>
  <r>
    <d v="2025-07-19T00:00:00"/>
    <x v="10"/>
    <x v="11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10000"/>
    <n v="0"/>
    <n v="10000"/>
    <n v="0"/>
    <n v="10500"/>
    <x v="6"/>
    <n v="9359.9000000000015"/>
    <n v="0"/>
    <n v="9359.9000000000015"/>
    <n v="0"/>
    <n v="0"/>
    <s v="PDR250241"/>
  </r>
  <r>
    <s v="ประมาณการ"/>
    <x v="3"/>
    <x v="11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5"/>
    <n v="250000"/>
    <n v="0"/>
    <n v="250000"/>
    <n v="0"/>
    <n v="262500"/>
    <x v="6"/>
    <n v="233997.50000000003"/>
    <n v="0"/>
    <n v="233997.50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6"/>
    <n v="408273.25000000012"/>
    <n v="36073.650000000009"/>
    <n v="372199.6"/>
    <n v="0"/>
    <n v="0"/>
    <s v="ระบุในSD"/>
  </r>
  <r>
    <d v="2025-07-17T00:00:00"/>
    <x v="12"/>
    <x v="12"/>
    <s v="A.C.C.ภาษาอังกฤษ 8-118"/>
    <n v="19"/>
    <n v="26"/>
    <s v="ขาว"/>
    <s v="ด้าน"/>
    <n v="70"/>
    <s v="±"/>
    <n v="5"/>
    <s v="ไม่"/>
    <n v="20"/>
    <n v="28"/>
    <n v="50"/>
    <n v="259.04464319999994"/>
    <n v="0"/>
    <n v="259.04464319999994"/>
    <s v="มัด100"/>
    <x v="2"/>
    <n v="15000"/>
    <n v="0"/>
    <n v="15000"/>
    <n v="0"/>
    <n v="15750"/>
    <x v="7"/>
    <n v="11525.250000000002"/>
    <n v="11525.250000000002"/>
    <n v="0"/>
    <n v="0"/>
    <n v="11525.250000000002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7"/>
    <n v="11525.250000000002"/>
    <n v="11525.250000000002"/>
    <n v="0"/>
    <n v="0"/>
    <n v="11525.250000000002"/>
    <s v="ระบุในSD"/>
  </r>
  <r>
    <d v="2025-05-19T00:00:00"/>
    <x v="13"/>
    <x v="13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8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8"/>
    <n v="0"/>
    <n v="0"/>
    <n v="0"/>
    <n v="0"/>
    <n v="0"/>
    <s v="ระบุในSD"/>
  </r>
  <r>
    <d v="2025-07-15T00:00:00"/>
    <x v="14"/>
    <x v="14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20000"/>
    <n v="20000"/>
    <n v="0"/>
    <n v="22975"/>
    <n v="0"/>
    <x v="9"/>
    <n v="0"/>
    <n v="0"/>
    <n v="0"/>
    <n v="0"/>
    <n v="0"/>
    <n v="0"/>
  </r>
  <r>
    <d v="2025-07-15T00:00:00"/>
    <x v="14"/>
    <x v="14"/>
    <s v="JET 888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4878"/>
    <n v="122"/>
    <n v="5050"/>
    <n v="0"/>
    <x v="9"/>
    <n v="0"/>
    <n v="0"/>
    <n v="0"/>
    <n v="0"/>
    <n v="0"/>
    <n v="0"/>
  </r>
  <r>
    <d v="2025-05-19T00:00:00"/>
    <x v="15"/>
    <x v="13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853"/>
    <n v="3853"/>
    <n v="0"/>
    <n v="4500"/>
    <n v="0"/>
    <x v="9"/>
    <n v="0"/>
    <n v="0"/>
    <n v="0"/>
    <n v="0"/>
    <n v="0"/>
    <s v="ลบสี"/>
  </r>
  <r>
    <d v="2025-07-19T00:00:00"/>
    <x v="16"/>
    <x v="13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10000"/>
    <n v="0"/>
    <n v="10500"/>
    <n v="0"/>
    <x v="9"/>
    <n v="0"/>
    <n v="0"/>
    <n v="0"/>
    <n v="0"/>
    <n v="0"/>
    <s v="ลบสี"/>
  </r>
  <r>
    <d v="2025-07-19T00:00:00"/>
    <x v="16"/>
    <x v="13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0"/>
    <n v="10000"/>
    <n v="11409"/>
    <n v="0"/>
    <x v="9"/>
    <n v="0"/>
    <n v="0"/>
    <n v="0"/>
    <n v="0"/>
    <n v="0"/>
    <n v="0"/>
  </r>
  <r>
    <d v="2025-07-19T00:00:00"/>
    <x v="17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0"/>
    <n v="10000"/>
    <n v="11000"/>
    <n v="0"/>
    <x v="9"/>
    <n v="0"/>
    <n v="0"/>
    <n v="0"/>
    <n v="0"/>
    <n v="0"/>
    <n v="0"/>
  </r>
  <r>
    <d v="2025-05-19T00:00:00"/>
    <x v="18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0"/>
    <n v="179"/>
    <n v="200"/>
    <n v="0"/>
    <x v="9"/>
    <n v="0"/>
    <n v="0"/>
    <n v="0"/>
    <n v="0"/>
    <n v="0"/>
    <n v="0"/>
  </r>
  <r>
    <d v="2025-07-19T00:00:00"/>
    <x v="17"/>
    <x v="13"/>
    <s v="เพอเฟคค์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5040"/>
    <n v="0"/>
    <n v="5040"/>
    <n v="0"/>
    <n v="5292"/>
    <x v="9"/>
    <n v="5280.6600000000008"/>
    <n v="5280.6600000000008"/>
    <n v="0"/>
    <n v="5280.6600000000008"/>
    <n v="0"/>
    <n v="0"/>
  </r>
  <r>
    <d v="2025-07-19T00:00:00"/>
    <x v="17"/>
    <x v="13"/>
    <s v="เพอเฟคค์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5040"/>
    <n v="0"/>
    <n v="5040"/>
    <n v="0"/>
    <n v="5292"/>
    <x v="9"/>
    <n v="5280.6600000000008"/>
    <n v="5280.6600000000008"/>
    <n v="0"/>
    <n v="5280.6600000000008"/>
    <n v="0"/>
    <n v="0"/>
  </r>
  <r>
    <d v="2025-07-19T00:00:00"/>
    <x v="19"/>
    <x v="13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5040"/>
    <n v="0"/>
    <n v="5040"/>
    <n v="0"/>
    <n v="5292"/>
    <x v="9"/>
    <n v="5280.6600000000008"/>
    <n v="5280.6600000000008"/>
    <n v="0"/>
    <n v="0"/>
    <n v="5280.6600000000008"/>
    <n v="0"/>
  </r>
  <r>
    <d v="2025-07-09T00:00:00"/>
    <x v="20"/>
    <x v="15"/>
    <s v="SPM 91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9"/>
    <n v="3310.89"/>
    <n v="3310.89"/>
    <n v="0"/>
    <n v="0"/>
    <n v="3310.89"/>
    <n v="0"/>
  </r>
  <r>
    <d v="2025-01-24T00:00:00"/>
    <x v="21"/>
    <x v="15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0"/>
    <n v="3150"/>
    <x v="9"/>
    <n v="3478.5300000000007"/>
    <n v="0"/>
    <n v="3478.5300000000007"/>
    <n v="0"/>
    <n v="3478.5300000000007"/>
    <n v="0"/>
  </r>
  <r>
    <d v="2025-07-12T00:00:00"/>
    <x v="22"/>
    <x v="16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0"/>
    <n v="4200"/>
    <x v="9"/>
    <n v="4414.5199999999995"/>
    <n v="4414.5199999999995"/>
    <n v="0"/>
    <n v="0"/>
    <n v="4414.5199999999995"/>
    <n v="0"/>
  </r>
  <r>
    <s v="ประมาณการ"/>
    <x v="3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5"/>
    <n v="100000"/>
    <n v="0"/>
    <n v="100000"/>
    <n v="0"/>
    <n v="105000"/>
    <x v="9"/>
    <n v="104775.00000000001"/>
    <n v="62750"/>
    <n v="42025.000000000015"/>
    <n v="0"/>
    <n v="104775.00000000001"/>
    <n v="0"/>
  </r>
  <r>
    <s v="ประมาณการ"/>
    <x v="3"/>
    <x v="15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20000"/>
    <n v="0"/>
    <n v="20000"/>
    <n v="0"/>
    <n v="21000"/>
    <x v="9"/>
    <n v="22072.6"/>
    <n v="0"/>
    <n v="22072.6"/>
    <n v="0"/>
    <n v="22072.6"/>
    <n v="0"/>
  </r>
  <r>
    <s v="ประมาณการ"/>
    <x v="3"/>
    <x v="17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5"/>
    <n v="20000"/>
    <n v="0"/>
    <n v="20000"/>
    <n v="0"/>
    <n v="21000"/>
    <x v="9"/>
    <n v="21513.800000000003"/>
    <n v="0"/>
    <n v="21513.800000000003"/>
    <n v="0"/>
    <n v="21513.800000000003"/>
    <n v="0"/>
  </r>
  <r>
    <s v="ประมาณการ"/>
    <x v="3"/>
    <x v="18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0363"/>
    <n v="0"/>
    <n v="110363"/>
    <n v="0"/>
    <n v="110363"/>
    <n v="0"/>
  </r>
  <r>
    <d v="2025-06-17T00:00:00"/>
    <x v="23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27"/>
    <n v="0"/>
    <n v="127"/>
    <n v="6000"/>
    <n v="0"/>
    <x v="9"/>
    <n v="0"/>
    <n v="0"/>
    <n v="0"/>
    <n v="0"/>
    <n v="0"/>
    <n v="0"/>
  </r>
  <r>
    <d v="2025-06-17T00:00:00"/>
    <x v="24"/>
    <x v="13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9"/>
    <n v="0"/>
    <n v="0"/>
    <n v="0"/>
    <n v="0"/>
    <n v="0"/>
    <n v="0"/>
  </r>
  <r>
    <d v="2025-06-19T00:00:00"/>
    <x v="25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455"/>
    <n v="0"/>
    <n v="455"/>
    <n v="6000"/>
    <n v="0"/>
    <x v="9"/>
    <n v="0"/>
    <n v="0"/>
    <n v="0"/>
    <n v="0"/>
    <n v="0"/>
    <n v="0"/>
  </r>
  <r>
    <d v="2025-05-19T00:00:00"/>
    <x v="26"/>
    <x v="13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360"/>
    <n v="0"/>
    <n v="3360"/>
    <n v="35200"/>
    <n v="0"/>
    <x v="9"/>
    <n v="0"/>
    <n v="0"/>
    <n v="0"/>
    <n v="0"/>
    <n v="0"/>
    <n v="0"/>
  </r>
  <r>
    <d v="2025-05-19T00:00:00"/>
    <x v="27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14"/>
    <n v="0"/>
    <n v="614"/>
    <n v="12101"/>
    <n v="0"/>
    <x v="9"/>
    <n v="0"/>
    <n v="0"/>
    <n v="0"/>
    <n v="0"/>
    <n v="0"/>
    <n v="0"/>
  </r>
  <r>
    <d v="2025-05-19T00:00:00"/>
    <x v="28"/>
    <x v="13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9"/>
    <n v="0"/>
    <n v="0"/>
    <n v="0"/>
    <n v="0"/>
    <n v="0"/>
    <n v="0"/>
  </r>
  <r>
    <d v="2025-05-19T00:00:00"/>
    <x v="18"/>
    <x v="13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9"/>
    <n v="0"/>
    <n v="0"/>
    <n v="0"/>
    <n v="0"/>
    <n v="0"/>
    <n v="0"/>
  </r>
  <r>
    <d v="2025-05-19T00:00:00"/>
    <x v="29"/>
    <x v="13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00"/>
    <n v="0"/>
    <n v="1200"/>
    <n v="10700"/>
    <n v="0"/>
    <x v="9"/>
    <n v="0"/>
    <n v="0"/>
    <n v="0"/>
    <n v="0"/>
    <n v="0"/>
    <n v="0"/>
  </r>
  <r>
    <d v="2025-07-12T00:00:00"/>
    <x v="30"/>
    <x v="16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9"/>
    <n v="3310.89"/>
    <n v="0"/>
    <n v="3310.89"/>
    <n v="0"/>
    <n v="3310.89"/>
    <n v="0"/>
  </r>
  <r>
    <d v="2025-05-05T00:00:00"/>
    <x v="31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5000"/>
    <n v="5041"/>
    <n v="0"/>
    <n v="5250"/>
    <n v="0"/>
    <x v="9"/>
    <n v="0"/>
    <n v="0"/>
    <n v="0"/>
    <n v="0"/>
    <n v="0"/>
    <n v="0"/>
  </r>
  <r>
    <d v="2025-05-22T00:00:00"/>
    <x v="32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7"/>
    <n v="4000"/>
    <n v="3840"/>
    <n v="160"/>
    <n v="8450"/>
    <n v="0"/>
    <x v="9"/>
    <n v="0"/>
    <n v="0"/>
    <n v="0"/>
    <n v="0"/>
    <n v="0"/>
    <s v="ห้ามขาด-ห้ามเกิน"/>
  </r>
  <r>
    <d v="2025-07-12T00:00:00"/>
    <x v="33"/>
    <x v="16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4000"/>
    <n v="0"/>
    <n v="4000"/>
    <n v="0"/>
    <n v="4200"/>
    <x v="9"/>
    <n v="4414.5199999999995"/>
    <n v="0"/>
    <n v="4414.5199999999995"/>
    <n v="0"/>
    <n v="4414.5199999999995"/>
    <n v="0"/>
  </r>
  <r>
    <d v="2025-05-21T00:00:00"/>
    <x v="34"/>
    <x v="16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5-05T00:00:00"/>
    <x v="31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9"/>
    <n v="11036.3"/>
    <n v="0"/>
    <n v="11036.3"/>
    <n v="0"/>
    <n v="11036.3"/>
    <n v="0"/>
  </r>
  <r>
    <d v="2025-06-02T00:00:00"/>
    <x v="35"/>
    <x v="15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0"/>
    <n v="5250"/>
    <x v="9"/>
    <n v="5518.15"/>
    <n v="0"/>
    <n v="5518.15"/>
    <n v="0"/>
    <n v="5518.15"/>
    <n v="0"/>
  </r>
  <r>
    <d v="2025-01-17T00:00:00"/>
    <x v="36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9"/>
    <n v="0"/>
    <n v="0"/>
    <n v="0"/>
    <n v="0"/>
    <n v="0"/>
    <n v="5987"/>
  </r>
  <r>
    <d v="2024-11-15T00:00:00"/>
    <x v="37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9"/>
    <n v="0"/>
    <n v="0"/>
    <n v="0"/>
    <n v="0"/>
    <n v="0"/>
    <n v="0"/>
  </r>
  <r>
    <d v="2024-08-19T00:00:00"/>
    <x v="38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9"/>
    <n v="0"/>
    <n v="0"/>
    <n v="0"/>
    <n v="0"/>
    <n v="0"/>
    <n v="0"/>
  </r>
  <r>
    <d v="2024-08-19T00:00:00"/>
    <x v="38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9"/>
    <n v="0"/>
    <n v="0"/>
    <n v="0"/>
    <n v="0"/>
    <n v="0"/>
    <n v="0"/>
  </r>
  <r>
    <d v="2025-03-25T00:00:00"/>
    <x v="39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3857"/>
    <n v="143"/>
    <n v="4200"/>
    <n v="0"/>
    <x v="9"/>
    <n v="0"/>
    <n v="0"/>
    <n v="0"/>
    <n v="0"/>
    <n v="0"/>
    <n v="0"/>
  </r>
  <r>
    <d v="2025-03-04T00:00:00"/>
    <x v="40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4010"/>
    <n v="0"/>
    <n v="4470"/>
    <n v="0"/>
    <x v="9"/>
    <n v="0"/>
    <n v="0"/>
    <n v="0"/>
    <n v="0"/>
    <n v="0"/>
    <n v="0"/>
  </r>
  <r>
    <d v="2025-03-04T00:00:00"/>
    <x v="40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3065"/>
    <n v="0"/>
    <n v="3300"/>
    <n v="0"/>
    <x v="9"/>
    <n v="0"/>
    <n v="0"/>
    <n v="0"/>
    <n v="0"/>
    <n v="0"/>
    <n v="0"/>
  </r>
  <r>
    <d v="2024-09-06T00:00:00"/>
    <x v="41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7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10-16T00:00:00"/>
    <x v="42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3194"/>
    <n v="0"/>
    <n v="5632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315568.33000000007"/>
    <n v="86317.39"/>
    <n v="229250.93999999997"/>
    <n v="10561.320000000002"/>
    <n v="305007.01000000007"/>
    <s v="ระบุในSD"/>
  </r>
  <r>
    <s v="ประมาณการ"/>
    <x v="3"/>
    <x v="18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10"/>
    <n v="113157.00000000001"/>
    <n v="0"/>
    <n v="113157.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113157.00000000001"/>
    <n v="0"/>
    <n v="113157.00000000001"/>
    <n v="0"/>
    <n v="0"/>
    <s v="ระบุในSD"/>
  </r>
  <r>
    <d v="2025-07-19T00:00:00"/>
    <x v="43"/>
    <x v="20"/>
    <s v="SD GOAT"/>
    <n v="20"/>
    <n v="37"/>
    <s v="ขาว"/>
    <n v="0"/>
    <n v="80"/>
    <s v="±"/>
    <n v="5"/>
    <s v="ไม่"/>
    <n v="22"/>
    <n v="40"/>
    <n v="40"/>
    <n v="0"/>
    <n v="0"/>
    <n v="0"/>
    <s v="500กระสอบ"/>
    <x v="6"/>
    <n v="5000"/>
    <n v="5710"/>
    <n v="0"/>
    <n v="5730"/>
    <n v="0"/>
    <x v="11"/>
    <n v="0"/>
    <n v="0"/>
    <n v="0"/>
    <n v="0"/>
    <n v="0"/>
    <n v="0"/>
  </r>
  <r>
    <d v="1899-12-30T00:00:00"/>
    <x v="1"/>
    <x v="1"/>
    <n v="0"/>
    <n v="20"/>
    <n v="37"/>
    <n v="0"/>
    <n v="0"/>
    <n v="82"/>
    <s v="±"/>
    <n v="5"/>
    <n v="0"/>
    <n v="0"/>
    <n v="0"/>
    <n v="0"/>
    <n v="0"/>
    <n v="0"/>
    <n v="0"/>
    <n v="0"/>
    <x v="1"/>
    <n v="0"/>
    <n v="0"/>
    <n v="0"/>
    <n v="0"/>
    <n v="0"/>
    <x v="11"/>
    <n v="0"/>
    <n v="0"/>
    <n v="0"/>
    <n v="0"/>
    <n v="0"/>
    <s v="ระบุในSD"/>
  </r>
  <r>
    <d v="2025-07-04T00:00:00"/>
    <x v="44"/>
    <x v="11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400"/>
    <n v="0"/>
    <x v="12"/>
    <n v="0"/>
    <n v="0"/>
    <n v="0"/>
    <n v="0"/>
    <n v="0"/>
    <n v="0"/>
  </r>
  <r>
    <d v="2025-07-19T00:00:00"/>
    <x v="45"/>
    <x v="13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96560"/>
    <n v="26000"/>
    <n v="70560"/>
    <n v="26315"/>
    <n v="73757.25"/>
    <x v="12"/>
    <n v="77279.158687500007"/>
    <n v="77279.158687500007"/>
    <n v="0"/>
    <n v="0"/>
    <n v="0"/>
    <s v="ห้ามขาด-ห้ามเกิน"/>
  </r>
  <r>
    <d v="2025-07-19T00:00:00"/>
    <x v="46"/>
    <x v="13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20000"/>
    <n v="20000"/>
    <n v="0"/>
    <n v="21030"/>
    <n v="0"/>
    <x v="12"/>
    <n v="0"/>
    <n v="0"/>
    <n v="0"/>
    <n v="0"/>
    <n v="0"/>
    <s v="ห้ามขาด-ห้ามเกิน"/>
  </r>
  <r>
    <d v="2025-07-19T00:00:00"/>
    <x v="47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120000"/>
    <n v="0"/>
    <n v="120000"/>
    <n v="14924"/>
    <n v="110329.8"/>
    <x v="12"/>
    <n v="115598.04795000001"/>
    <n v="115598.04795000001"/>
    <n v="0"/>
    <n v="0"/>
    <n v="0"/>
    <s v="ห้ามขาด-ห้ามเกิน"/>
  </r>
  <r>
    <d v="2025-06-17T00:00:00"/>
    <x v="48"/>
    <x v="13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2800"/>
    <n v="0"/>
    <n v="2800"/>
    <n v="0"/>
    <n v="2940"/>
    <x v="12"/>
    <n v="2933.7000000000003"/>
    <n v="2933.7000000000003"/>
    <n v="0"/>
    <n v="0"/>
    <n v="0"/>
    <s v="ห้ามขาด-ห้ามเกิน"/>
  </r>
  <r>
    <d v="2025-07-24T00:00:00"/>
    <x v="40"/>
    <x v="21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24000"/>
    <n v="0"/>
    <n v="124000"/>
    <n v="0"/>
    <n v="130200"/>
    <x v="12"/>
    <n v="133385.56000000003"/>
    <n v="19359"/>
    <n v="114026.56000000003"/>
    <n v="0"/>
    <n v="0"/>
    <s v="หนองบุญมาก"/>
  </r>
  <r>
    <d v="2025-07-24T00:00:00"/>
    <x v="40"/>
    <x v="21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28000"/>
    <n v="0"/>
    <n v="28000"/>
    <n v="0"/>
    <n v="29400"/>
    <x v="12"/>
    <n v="30119.320000000003"/>
    <n v="0"/>
    <n v="30119.320000000003"/>
    <n v="0"/>
    <n v="0"/>
    <s v="หนองบุญมาก"/>
  </r>
  <r>
    <d v="2025-07-24T00:00:00"/>
    <x v="40"/>
    <x v="21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7000"/>
    <n v="0"/>
    <n v="7000"/>
    <n v="0"/>
    <n v="7350"/>
    <x v="12"/>
    <n v="7529.8300000000008"/>
    <n v="0"/>
    <n v="7529.8300000000008"/>
    <n v="0"/>
    <n v="0"/>
    <s v="หนองบุญมาก"/>
  </r>
  <r>
    <d v="2025-07-24T00:00:00"/>
    <x v="40"/>
    <x v="21"/>
    <s v="WB เบทาโกร 326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5000"/>
    <n v="0"/>
    <n v="5000"/>
    <n v="0"/>
    <n v="5250"/>
    <x v="12"/>
    <n v="5378.4500000000007"/>
    <n v="0"/>
    <n v="5378.4500000000007"/>
    <n v="0"/>
    <n v="0"/>
    <s v="หนองบุญมาก"/>
  </r>
  <r>
    <d v="2025-07-24T00:00:00"/>
    <x v="40"/>
    <x v="21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7000"/>
    <n v="0"/>
    <n v="7000"/>
    <n v="0"/>
    <n v="7350"/>
    <x v="12"/>
    <n v="7529.8300000000008"/>
    <n v="0"/>
    <n v="7529.8300000000008"/>
    <n v="0"/>
    <n v="0"/>
    <s v="หนองบุญมาก"/>
  </r>
  <r>
    <d v="2025-07-24T00:00:00"/>
    <x v="40"/>
    <x v="21"/>
    <s v="WB เบทาโกร 405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6"/>
    <n v="14000"/>
    <n v="0"/>
    <n v="14000"/>
    <n v="0"/>
    <n v="14700"/>
    <x v="12"/>
    <n v="15059.660000000002"/>
    <n v="0"/>
    <n v="15059.660000000002"/>
    <n v="0"/>
    <n v="0"/>
    <s v="หนองบุญมาก"/>
  </r>
  <r>
    <s v="ประมาณการ"/>
    <x v="3"/>
    <x v="13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250000"/>
    <n v="0"/>
    <n v="250000"/>
    <n v="0"/>
    <n v="262500"/>
    <x v="12"/>
    <n v="261937.50000000003"/>
    <n v="0"/>
    <n v="261937.50000000003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2"/>
    <n v="656751.05663750018"/>
    <n v="215169.90663750004"/>
    <n v="441581.15"/>
    <n v="0"/>
    <n v="0"/>
    <s v="ระบุในSD"/>
  </r>
  <r>
    <d v="2025-07-19T00:00:00"/>
    <x v="4"/>
    <x v="4"/>
    <s v="LUNG SHIN ข้าวหอมไทย 30 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2"/>
    <n v="4100"/>
    <n v="0"/>
    <n v="4100"/>
    <n v="4300"/>
    <n v="0"/>
    <x v="13"/>
    <n v="0"/>
    <n v="0"/>
    <n v="0"/>
    <n v="0"/>
    <n v="0"/>
    <s v="ห้ามขาด-ห้ามเกิน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0"/>
    <n v="0"/>
    <n v="0"/>
    <n v="0"/>
    <n v="0"/>
    <s v="ระบุในSD"/>
  </r>
  <r>
    <d v="2025-07-22T00:00:00"/>
    <x v="49"/>
    <x v="22"/>
    <s v="NB FISH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7"/>
    <n v="10000"/>
    <n v="10000"/>
    <n v="0"/>
    <n v="10500"/>
    <n v="0"/>
    <x v="14"/>
    <n v="0"/>
    <n v="0"/>
    <n v="0"/>
    <n v="0"/>
    <n v="0"/>
    <n v="0"/>
  </r>
  <r>
    <d v="2025-07-22T00:00:00"/>
    <x v="49"/>
    <x v="22"/>
    <s v="NB FISH 2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7"/>
    <n v="5000"/>
    <n v="5000"/>
    <n v="0"/>
    <n v="5400"/>
    <n v="0"/>
    <x v="14"/>
    <n v="0"/>
    <n v="0"/>
    <n v="0"/>
    <n v="0"/>
    <n v="0"/>
    <n v="0"/>
  </r>
  <r>
    <d v="2025-07-22T00:00:00"/>
    <x v="50"/>
    <x v="22"/>
    <s v="นิค 103B"/>
    <n v="21"/>
    <n v="37"/>
    <s v="ขาว"/>
    <s v="ใส"/>
    <n v="100"/>
    <s v="±"/>
    <n v="5"/>
    <s v="บิด"/>
    <n v="22"/>
    <n v="40"/>
    <n v="40"/>
    <n v="43.420816383999991"/>
    <n v="0"/>
    <n v="43.420816383999991"/>
    <s v="500กระสอบ"/>
    <x v="7"/>
    <n v="5000"/>
    <n v="3000"/>
    <n v="2000"/>
    <n v="3260"/>
    <n v="1827"/>
    <x v="14"/>
    <n v="1965.2856300000001"/>
    <n v="1965.2856300000001"/>
    <n v="0"/>
    <n v="1965.2856300000001"/>
    <n v="0"/>
    <n v="0"/>
  </r>
  <r>
    <s v="ประมาณการ"/>
    <x v="3"/>
    <x v="22"/>
    <s v="รอแบบ"/>
    <n v="21"/>
    <n v="37"/>
    <s v="ขาว"/>
    <s v="ใส"/>
    <n v="100"/>
    <s v="±"/>
    <n v="5"/>
    <s v="บิด"/>
    <n v="22"/>
    <n v="40"/>
    <n v="40"/>
    <n v="868.41632767999988"/>
    <n v="0"/>
    <n v="868.41632767999988"/>
    <s v="500กระสอบ"/>
    <x v="15"/>
    <n v="40000"/>
    <n v="0"/>
    <n v="40000"/>
    <n v="0"/>
    <n v="42000"/>
    <x v="14"/>
    <n v="43027.600000000006"/>
    <n v="43027.600000000006"/>
    <n v="0"/>
    <n v="0"/>
    <n v="43027.600000000006"/>
    <n v="0"/>
  </r>
  <r>
    <s v="ประมาณการ"/>
    <x v="3"/>
    <x v="23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5"/>
    <n v="300000"/>
    <n v="0"/>
    <n v="300000"/>
    <n v="0"/>
    <n v="315000"/>
    <x v="14"/>
    <n v="322707"/>
    <n v="180883"/>
    <n v="141824"/>
    <n v="0"/>
    <n v="322707"/>
    <n v="0"/>
  </r>
  <r>
    <s v="ประมาณการ"/>
    <x v="3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4"/>
    <n v="10756.900000000001"/>
    <n v="10756.900000000001"/>
    <n v="0"/>
    <n v="0"/>
    <n v="10756.900000000001"/>
    <n v="0"/>
  </r>
  <r>
    <d v="2025-07-16T00:00:00"/>
    <x v="51"/>
    <x v="15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4"/>
    <n v="3310.89"/>
    <n v="3310.89"/>
    <n v="0"/>
    <n v="0"/>
    <n v="3310.89"/>
    <n v="0"/>
  </r>
  <r>
    <d v="2025-07-16T00:00:00"/>
    <x v="52"/>
    <x v="15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4"/>
    <n v="3310.89"/>
    <n v="3310.89"/>
    <n v="0"/>
    <n v="0"/>
    <n v="3310.89"/>
    <n v="0"/>
  </r>
  <r>
    <d v="2025-06-18T00:00:00"/>
    <x v="53"/>
    <x v="16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4"/>
    <n v="8310.3338999999996"/>
    <n v="8310.3338999999996"/>
    <n v="0"/>
    <n v="0"/>
    <n v="8310.3338999999996"/>
    <n v="0"/>
  </r>
  <r>
    <d v="2024-12-02T00:00:00"/>
    <x v="54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8000"/>
    <n v="0"/>
    <n v="8000"/>
    <n v="0"/>
    <n v="8400"/>
    <x v="14"/>
    <n v="8605.52"/>
    <n v="4000"/>
    <n v="4605.5200000000004"/>
    <n v="0"/>
    <n v="8605.52"/>
    <n v="0"/>
  </r>
  <r>
    <d v="2024-12-05T00:00:00"/>
    <x v="55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d v="2024-12-05T00:00:00"/>
    <x v="56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4"/>
    <n v="17211.04"/>
    <n v="0"/>
    <n v="17211.04"/>
    <n v="0"/>
    <n v="17211.04"/>
    <n v="0"/>
  </r>
  <r>
    <s v="ประมาณการ"/>
    <x v="3"/>
    <x v="16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4"/>
    <n v="11595.1"/>
    <n v="0"/>
    <n v="11595.1"/>
    <n v="0"/>
    <n v="11595.1"/>
    <n v="0"/>
  </r>
  <r>
    <d v="2023-05-20T00:00:00"/>
    <x v="57"/>
    <x v="15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4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453529.74953000009"/>
    <n v="255564.89953000002"/>
    <n v="197964.85"/>
    <n v="1965.2856300000001"/>
    <n v="451564.46390000003"/>
    <s v="ระบุในSD"/>
  </r>
  <r>
    <d v="1900-01-08T00:00:00"/>
    <x v="58"/>
    <x v="25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7"/>
    <n v="239700"/>
    <n v="239700"/>
    <n v="0"/>
    <n v="251442"/>
    <n v="0"/>
    <x v="15"/>
    <n v="0"/>
    <n v="0"/>
    <n v="0"/>
    <n v="0"/>
    <n v="0"/>
    <s v="ห้ามขาด-ผลิตเกิน 30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5-07-22T00:00:00"/>
    <x v="5"/>
    <x v="7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0"/>
    <n v="5250"/>
    <x v="16"/>
    <n v="5518.15"/>
    <n v="5518.15"/>
    <n v="0"/>
    <n v="0"/>
    <n v="5518.15"/>
    <n v="0"/>
  </r>
  <r>
    <s v="ประมาณการ"/>
    <x v="3"/>
    <x v="26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6"/>
    <n v="29756.100000000002"/>
    <n v="4590"/>
    <n v="25166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35274.25"/>
    <n v="10108.15"/>
    <n v="25166.100000000002"/>
    <n v="0"/>
    <n v="5518.15"/>
    <s v="ระบุในSD"/>
  </r>
  <r>
    <s v="ประมาณการ"/>
    <x v="3"/>
    <x v="27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7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9918.7000000000007"/>
    <n v="0"/>
    <n v="9918.7000000000007"/>
    <n v="0"/>
    <n v="0"/>
    <n v="0"/>
  </r>
  <r>
    <d v="2025-03-11T00:00:00"/>
    <x v="59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8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8"/>
    <n v="1159.5100000000002"/>
    <n v="1159.5100000000002"/>
    <n v="0"/>
    <n v="1159.5100000000002"/>
    <n v="0"/>
    <s v="ระบุในSD"/>
  </r>
  <r>
    <d v="2024-11-05T00:00:00"/>
    <x v="60"/>
    <x v="28"/>
    <s v="Green for white sugar"/>
    <n v="23"/>
    <n v="37"/>
    <s v="ขาว"/>
    <n v="0"/>
    <n v="130"/>
    <s v="±"/>
    <n v="5"/>
    <s v="บิด"/>
    <n v="24"/>
    <n v="40"/>
    <n v="55"/>
    <n v="2930.9051059199996"/>
    <n v="0"/>
    <n v="2930.9051059199996"/>
    <s v="300แบน"/>
    <x v="5"/>
    <n v="100000"/>
    <n v="10000"/>
    <n v="90000"/>
    <n v="0"/>
    <n v="94500"/>
    <x v="19"/>
    <n v="96812.1"/>
    <n v="27186"/>
    <n v="69626.100000000006"/>
    <n v="0"/>
    <n v="0"/>
    <s v="สั่งเวียดนามสำเร็จรูปทั้งหมด"/>
  </r>
  <r>
    <d v="2024-11-05T00:00:00"/>
    <x v="60"/>
    <x v="28"/>
    <s v="Green for white sugar"/>
    <n v="23"/>
    <n v="37"/>
    <s v="ขาว"/>
    <n v="0"/>
    <n v="130"/>
    <s v="±"/>
    <n v="5"/>
    <s v="บิด"/>
    <n v="24"/>
    <n v="40"/>
    <n v="55"/>
    <n v="14259.765177444862"/>
    <n v="0"/>
    <n v="14259.765177444862"/>
    <s v="300แบน"/>
    <x v="3"/>
    <n v="437878"/>
    <n v="0"/>
    <n v="437878"/>
    <n v="0"/>
    <n v="459771.9"/>
    <x v="19"/>
    <n v="471020.98582000006"/>
    <n v="0"/>
    <n v="471020.98582000006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567833.08582000004"/>
    <n v="27186"/>
    <n v="540647.08582000004"/>
    <n v="0"/>
    <n v="0"/>
    <s v="ระบุในSD"/>
  </r>
  <r>
    <s v="ประมาณการ"/>
    <x v="3"/>
    <x v="29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3"/>
    <n v="8000"/>
    <n v="0"/>
    <n v="8000"/>
    <n v="0"/>
    <n v="8400"/>
    <x v="20"/>
    <n v="9499.6"/>
    <n v="5790"/>
    <n v="3709.6000000000004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9499.6"/>
    <n v="5790"/>
    <n v="3709.6000000000004"/>
    <n v="0"/>
    <n v="0"/>
    <s v="ระบุในSD"/>
  </r>
  <r>
    <d v="2025-07-15T00:00:00"/>
    <x v="61"/>
    <x v="30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"/>
    <n v="10000"/>
    <n v="10000"/>
    <n v="0"/>
    <n v="0"/>
    <n v="0"/>
    <x v="21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0"/>
    <n v="0"/>
    <n v="0"/>
    <n v="0"/>
    <n v="0"/>
    <s v="ระบุในSD"/>
  </r>
  <r>
    <s v="ประมาณการ"/>
    <x v="3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22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12433.3"/>
    <n v="12433.3"/>
    <n v="0"/>
    <n v="0"/>
    <n v="0"/>
    <s v="ระบุในSD"/>
  </r>
  <r>
    <d v="2025-07-23T00:00:00"/>
    <x v="62"/>
    <x v="24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15000"/>
    <n v="0"/>
    <n v="15000"/>
    <n v="0"/>
    <n v="0"/>
    <x v="23"/>
    <n v="18649.949999999997"/>
    <n v="18649.949999999997"/>
    <n v="0"/>
    <n v="3005"/>
    <n v="15644.949999999997"/>
    <s v="ห้ามขาด-เกินได้5%"/>
  </r>
  <r>
    <d v="2025-07-23T00:00:00"/>
    <x v="63"/>
    <x v="24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1291"/>
    <n v="8709"/>
    <n v="0"/>
    <n v="9144.4500000000007"/>
    <x v="23"/>
    <n v="10828.160969999999"/>
    <n v="10828.160969999999"/>
    <n v="0"/>
    <n v="0"/>
    <n v="10828.160969999999"/>
    <s v="ห้ามขาด-เกินได้5%"/>
  </r>
  <r>
    <d v="2025-06-24T00:00:00"/>
    <x v="64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23"/>
    <n v="24866.6"/>
    <n v="21527"/>
    <n v="3339.5999999999985"/>
    <n v="0"/>
    <n v="24866.6"/>
    <s v="ห้ามขาด-เกินได้5%"/>
  </r>
  <r>
    <d v="2025-07-23T00:00:00"/>
    <x v="65"/>
    <x v="24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9"/>
    <n v="15000"/>
    <n v="0"/>
    <n v="15000"/>
    <n v="0"/>
    <n v="0"/>
    <x v="23"/>
    <n v="18649.949999999997"/>
    <n v="0"/>
    <n v="18649.949999999997"/>
    <n v="0"/>
    <n v="18649.949999999997"/>
    <s v="ห้ามขาด-เกินได้5%"/>
  </r>
  <r>
    <s v="ประมาณการ"/>
    <x v="3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23"/>
    <n v="24866.6"/>
    <n v="0"/>
    <n v="24866.6"/>
    <n v="0"/>
    <n v="24866.6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97861.260970000003"/>
    <n v="51005.110969999994"/>
    <n v="46856.149999999994"/>
    <n v="3005"/>
    <n v="94856.260970000003"/>
    <s v="ระบุในSD"/>
  </r>
  <r>
    <s v="ประมาณการ"/>
    <x v="3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0"/>
    <x v="24"/>
    <n v="6775.4500000000007"/>
    <n v="6775.4500000000007"/>
    <n v="0"/>
    <n v="0"/>
    <n v="6775.4500000000007"/>
    <n v="0"/>
  </r>
  <r>
    <d v="2025-07-19T00:00:00"/>
    <x v="66"/>
    <x v="31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50000"/>
    <n v="0"/>
    <n v="50000"/>
    <n v="0"/>
    <n v="52500"/>
    <x v="24"/>
    <n v="59372.5"/>
    <n v="22569"/>
    <n v="36803.5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66147.95"/>
    <n v="29344.45"/>
    <n v="36803.5"/>
    <n v="0"/>
    <n v="6775.4500000000007"/>
    <s v="ระบุในSD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d v="2025-07-22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0"/>
    <n v="6565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0"/>
    <n v="6565.9000000000005"/>
    <s v="ระบุในSD"/>
  </r>
  <r>
    <d v="2025-07-04T00:00:00"/>
    <x v="2"/>
    <x v="2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2"/>
    <n v="4000"/>
    <n v="3922"/>
    <n v="78"/>
    <n v="5295"/>
    <n v="0"/>
    <x v="1"/>
    <n v="0"/>
    <n v="0"/>
    <n v="0"/>
    <n v="0"/>
    <n v="0"/>
    <s v="รอส่ง รอลูกค้ามารับเอง"/>
  </r>
  <r>
    <s v="ประมาณการ"/>
    <x v="3"/>
    <x v="3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3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0"/>
    <n v="3702.0499999999997"/>
    <n v="0"/>
    <n v="3702.0499999999997"/>
    <s v="ระบุในSD"/>
  </r>
  <r>
    <s v="ประมาณการ"/>
    <x v="3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6301"/>
    <n v="6900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d v="2025-07-22T00:00:00"/>
    <x v="4"/>
    <x v="6"/>
    <s v="PORTARYTE B15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3"/>
    <n v="8801.1"/>
    <n v="6990"/>
    <n v="1811.1000000000004"/>
    <n v="1997"/>
    <n v="6804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8801.1"/>
    <n v="6990"/>
    <n v="1811.1000000000004"/>
    <n v="1997"/>
    <n v="6804.1"/>
    <s v="ระบุในSD"/>
  </r>
  <r>
    <s v="ประมาณการ"/>
    <x v="3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100000"/>
    <n v="0"/>
    <n v="100000"/>
    <n v="0"/>
    <n v="105000"/>
    <x v="4"/>
    <n v="88010.999999999985"/>
    <n v="56115"/>
    <n v="31895.999999999985"/>
    <n v="0"/>
    <n v="0"/>
    <n v="0"/>
  </r>
  <r>
    <s v="ประมาณการ"/>
    <x v="3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9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5"/>
    <n v="20000"/>
    <n v="233"/>
    <n v="19767"/>
    <n v="0"/>
    <n v="20755.350000000002"/>
    <x v="4"/>
    <n v="18501.714330000003"/>
    <n v="18501.714330000003"/>
    <n v="0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76921.51432999998"/>
    <n v="74616.714330000003"/>
    <n v="102304.79999999999"/>
    <n v="0"/>
    <n v="0"/>
    <s v="ระบุในSD"/>
  </r>
  <r>
    <d v="2025-07-16T00:00:00"/>
    <x v="5"/>
    <x v="10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220"/>
    <n v="0"/>
    <n v="5400"/>
    <n v="0"/>
    <x v="5"/>
    <n v="0"/>
    <n v="0"/>
    <n v="0"/>
    <n v="0"/>
    <n v="0"/>
    <s v="PDR250226"/>
  </r>
  <r>
    <d v="2025-07-16T00:00:00"/>
    <x v="5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000"/>
    <n v="0"/>
    <n v="5198"/>
    <n v="0"/>
    <x v="5"/>
    <n v="0"/>
    <n v="0"/>
    <n v="0"/>
    <n v="0"/>
    <n v="0"/>
    <s v="PDR250226"/>
  </r>
  <r>
    <d v="2025-07-16T00:00:00"/>
    <x v="5"/>
    <x v="1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2"/>
    <n v="5000"/>
    <n v="5124"/>
    <n v="0"/>
    <n v="5300"/>
    <n v="0"/>
    <x v="5"/>
    <n v="0"/>
    <n v="0"/>
    <n v="0"/>
    <n v="0"/>
    <n v="0"/>
    <s v="PDR250226"/>
  </r>
  <r>
    <d v="2025-07-16T00:00:00"/>
    <x v="6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10000"/>
    <n v="10000"/>
    <n v="0"/>
    <n v="10300"/>
    <n v="0"/>
    <x v="5"/>
    <n v="0"/>
    <n v="0"/>
    <n v="0"/>
    <n v="0"/>
    <n v="0"/>
    <s v="PDR250227"/>
  </r>
  <r>
    <d v="2025-07-16T00:00:00"/>
    <x v="5"/>
    <x v="10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200"/>
    <n v="0"/>
    <x v="5"/>
    <n v="0"/>
    <n v="0"/>
    <n v="0"/>
    <n v="0"/>
    <n v="0"/>
    <s v="PDR250228"/>
  </r>
  <r>
    <d v="2025-07-16T00:00:00"/>
    <x v="5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10000"/>
    <n v="10000"/>
    <n v="0"/>
    <n v="11110"/>
    <n v="0"/>
    <x v="5"/>
    <n v="0"/>
    <n v="0"/>
    <n v="0"/>
    <n v="0"/>
    <n v="0"/>
    <s v="PDR250228"/>
  </r>
  <r>
    <d v="2025-07-16T00:00:00"/>
    <x v="5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500"/>
    <n v="0"/>
    <x v="5"/>
    <n v="0"/>
    <n v="0"/>
    <n v="0"/>
    <n v="0"/>
    <n v="0"/>
    <s v="PDR250228"/>
  </r>
  <r>
    <d v="2025-07-16T00:00:00"/>
    <x v="5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250"/>
    <n v="0"/>
    <x v="5"/>
    <n v="0"/>
    <n v="0"/>
    <n v="0"/>
    <n v="0"/>
    <n v="0"/>
    <s v="PDR250228"/>
  </r>
  <r>
    <d v="2025-07-16T00:00:00"/>
    <x v="6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000"/>
    <n v="0"/>
    <n v="5250"/>
    <n v="0"/>
    <x v="5"/>
    <n v="0"/>
    <n v="0"/>
    <n v="0"/>
    <n v="0"/>
    <n v="0"/>
    <s v="PDR250229"/>
  </r>
  <r>
    <d v="2025-07-16T00:00:00"/>
    <x v="6"/>
    <x v="10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00"/>
    <n v="0"/>
    <x v="5"/>
    <n v="0"/>
    <n v="0"/>
    <n v="0"/>
    <n v="0"/>
    <n v="0"/>
    <s v="PDR250229"/>
  </r>
  <r>
    <d v="2025-07-16T00:00:00"/>
    <x v="6"/>
    <x v="1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5000"/>
    <n v="0"/>
    <n v="5250"/>
    <n v="0"/>
    <x v="5"/>
    <n v="0"/>
    <n v="0"/>
    <n v="0"/>
    <n v="0"/>
    <n v="0"/>
    <s v="PDR250229"/>
  </r>
  <r>
    <d v="2025-07-16T00:00:00"/>
    <x v="6"/>
    <x v="10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6"/>
    <n v="5000"/>
    <n v="5000"/>
    <n v="0"/>
    <n v="5300"/>
    <n v="0"/>
    <x v="5"/>
    <n v="0"/>
    <n v="0"/>
    <n v="0"/>
    <n v="0"/>
    <n v="0"/>
    <s v="PDR250229"/>
  </r>
  <r>
    <d v="2025-07-16T00:00:00"/>
    <x v="6"/>
    <x v="10"/>
    <s v="หีบเพล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5"/>
    <n v="0"/>
    <n v="0"/>
    <n v="0"/>
    <n v="0"/>
    <n v="0"/>
    <s v="PDR250229"/>
  </r>
  <r>
    <d v="2025-07-16T00:00:00"/>
    <x v="5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5"/>
    <n v="9359.9000000000015"/>
    <n v="9359.9000000000015"/>
    <n v="0"/>
    <n v="0"/>
    <n v="0"/>
    <s v="PDR250230"/>
  </r>
  <r>
    <d v="2025-07-16T00:00:00"/>
    <x v="5"/>
    <x v="1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800"/>
    <n v="0"/>
    <x v="5"/>
    <n v="0"/>
    <n v="0"/>
    <n v="0"/>
    <n v="0"/>
    <n v="0"/>
    <s v="PDR250230"/>
  </r>
  <r>
    <d v="2025-07-16T00:00:00"/>
    <x v="5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250"/>
    <n v="0"/>
    <x v="5"/>
    <n v="0"/>
    <n v="0"/>
    <n v="0"/>
    <n v="0"/>
    <n v="0"/>
    <s v="PDR250230"/>
  </r>
  <r>
    <d v="2025-07-16T00:00:00"/>
    <x v="5"/>
    <x v="10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200"/>
    <n v="0"/>
    <x v="5"/>
    <n v="0"/>
    <n v="0"/>
    <n v="0"/>
    <n v="0"/>
    <n v="0"/>
    <s v="PDR250230"/>
  </r>
  <r>
    <d v="2025-07-16T00:00:00"/>
    <x v="6"/>
    <x v="10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679.9500000000007"/>
    <n v="4679.9500000000007"/>
    <n v="0"/>
    <n v="0"/>
    <n v="0"/>
    <s v="PDR250231"/>
  </r>
  <r>
    <d v="2025-07-16T00:00:00"/>
    <x v="6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679.9500000000007"/>
    <n v="3561"/>
    <n v="1118.9500000000007"/>
    <n v="0"/>
    <n v="0"/>
    <s v="PDR250231"/>
  </r>
  <r>
    <d v="2025-07-16T00:00:00"/>
    <x v="6"/>
    <x v="10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679.9500000000007"/>
    <n v="0"/>
    <n v="4679.9500000000007"/>
    <n v="0"/>
    <n v="0"/>
    <s v="PDR250231"/>
  </r>
  <r>
    <d v="2025-07-16T00:00:00"/>
    <x v="6"/>
    <x v="10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2400"/>
    <n v="2730"/>
    <x v="5"/>
    <n v="2555.2527"/>
    <n v="2555.2527"/>
    <n v="0"/>
    <n v="0"/>
    <n v="0"/>
    <s v="PDR250231"/>
  </r>
  <r>
    <d v="2025-07-19T00:00:00"/>
    <x v="7"/>
    <x v="10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200"/>
    <n v="0"/>
    <x v="5"/>
    <n v="0"/>
    <n v="0"/>
    <n v="0"/>
    <n v="0"/>
    <n v="0"/>
    <s v="PDR250235"/>
  </r>
  <r>
    <d v="2025-07-16T00:00:00"/>
    <x v="5"/>
    <x v="10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232"/>
  </r>
  <r>
    <d v="2025-07-16T00:00:00"/>
    <x v="5"/>
    <x v="10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232"/>
  </r>
  <r>
    <d v="2025-07-16T00:00:00"/>
    <x v="5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250"/>
    <n v="0"/>
    <x v="5"/>
    <n v="0"/>
    <n v="0"/>
    <n v="0"/>
    <n v="0"/>
    <n v="0"/>
    <s v="PDR250232"/>
  </r>
  <r>
    <d v="2025-07-19T00:00:00"/>
    <x v="8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5000"/>
    <n v="5000"/>
    <n v="10400"/>
    <n v="0"/>
    <x v="5"/>
    <n v="0"/>
    <n v="0"/>
    <n v="0"/>
    <n v="0"/>
    <n v="0"/>
    <s v="PDR250236"/>
  </r>
  <r>
    <d v="2025-07-19T00:00:00"/>
    <x v="7"/>
    <x v="10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237"/>
  </r>
  <r>
    <d v="2025-07-19T00:00:00"/>
    <x v="7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237"/>
  </r>
  <r>
    <d v="2025-07-19T00:00:00"/>
    <x v="7"/>
    <x v="1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5000"/>
    <n v="0"/>
    <n v="5200"/>
    <n v="0"/>
    <x v="5"/>
    <n v="0"/>
    <n v="0"/>
    <n v="0"/>
    <n v="0"/>
    <n v="0"/>
    <s v="PDR250237"/>
  </r>
  <r>
    <d v="2025-07-19T00:00:00"/>
    <x v="7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198"/>
    <n v="0"/>
    <x v="5"/>
    <n v="0"/>
    <n v="0"/>
    <n v="0"/>
    <n v="0"/>
    <n v="0"/>
    <s v="PDR250237"/>
  </r>
  <r>
    <d v="2025-07-19T00:00:00"/>
    <x v="7"/>
    <x v="10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237"/>
  </r>
  <r>
    <d v="2025-07-19T00:00:00"/>
    <x v="7"/>
    <x v="10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4923"/>
    <n v="77"/>
    <n v="5250"/>
    <n v="0"/>
    <x v="5"/>
    <n v="0"/>
    <n v="0"/>
    <n v="0"/>
    <n v="0"/>
    <n v="0"/>
    <s v="PDR250243"/>
  </r>
  <r>
    <d v="2025-07-16T00:00:00"/>
    <x v="5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9359.9000000000015"/>
    <n v="0"/>
    <n v="9359.9000000000015"/>
    <n v="0"/>
    <n v="0"/>
    <s v="PDR250233"/>
  </r>
  <r>
    <d v="2025-07-16T00:00:00"/>
    <x v="5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0"/>
    <n v="4679.9500000000007"/>
    <n v="0"/>
    <n v="0"/>
    <s v="PDR250233"/>
  </r>
  <r>
    <d v="2025-07-16T00:00:00"/>
    <x v="5"/>
    <x v="1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5250"/>
    <n v="0"/>
    <x v="5"/>
    <n v="0"/>
    <n v="0"/>
    <n v="0"/>
    <n v="0"/>
    <n v="0"/>
    <s v="PDR250233"/>
  </r>
  <r>
    <d v="2025-07-16T00:00:00"/>
    <x v="5"/>
    <x v="10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0"/>
    <n v="4679.9500000000007"/>
    <n v="0"/>
    <n v="0"/>
    <s v="PDR250233"/>
  </r>
  <r>
    <d v="2025-07-19T00:00:00"/>
    <x v="7"/>
    <x v="1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679.9500000000007"/>
    <n v="0"/>
    <n v="4679.9500000000007"/>
    <n v="0"/>
    <n v="0"/>
    <s v="PDR250238"/>
  </r>
  <r>
    <d v="2025-07-19T00:00:00"/>
    <x v="7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9359.9000000000015"/>
    <n v="0"/>
    <n v="9359.9000000000015"/>
    <n v="0"/>
    <n v="0"/>
    <s v="PDR250238"/>
  </r>
  <r>
    <d v="2025-07-19T00:00:00"/>
    <x v="7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9359.9000000000015"/>
    <n v="0"/>
    <n v="9359.9000000000015"/>
    <n v="0"/>
    <n v="0"/>
    <s v="PDR250238"/>
  </r>
  <r>
    <d v="2025-07-19T00:00:00"/>
    <x v="9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4"/>
    <n v="10000"/>
    <n v="0"/>
    <n v="10000"/>
    <n v="0"/>
    <n v="0"/>
    <x v="5"/>
    <n v="10477.5"/>
    <n v="0"/>
    <n v="10477.5"/>
    <n v="0"/>
    <n v="0"/>
    <s v="PDR250239"/>
  </r>
  <r>
    <d v="2025-07-19T00:00:00"/>
    <x v="8"/>
    <x v="10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679.9500000000007"/>
    <n v="0"/>
    <n v="4679.9500000000007"/>
    <n v="0"/>
    <n v="0"/>
    <s v="PDR250239"/>
  </r>
  <r>
    <d v="2025-07-19T00:00:00"/>
    <x v="8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679.9500000000007"/>
    <n v="0"/>
    <n v="4679.9500000000007"/>
    <n v="0"/>
    <n v="0"/>
    <s v="PDR250239"/>
  </r>
  <r>
    <d v="2025-07-19T00:00:00"/>
    <x v="8"/>
    <x v="10"/>
    <s v="KFM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5300"/>
    <n v="0"/>
    <x v="5"/>
    <n v="0"/>
    <n v="0"/>
    <n v="0"/>
    <n v="0"/>
    <n v="0"/>
    <s v="PDR250239"/>
  </r>
  <r>
    <d v="2025-07-19T00:00:00"/>
    <x v="8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5"/>
    <n v="9359.9000000000015"/>
    <n v="0"/>
    <n v="9359.9000000000015"/>
    <n v="0"/>
    <n v="0"/>
    <s v="PDR250240"/>
  </r>
  <r>
    <d v="2025-07-19T00:00:00"/>
    <x v="8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5000"/>
    <n v="0"/>
    <n v="5250"/>
    <n v="0"/>
    <x v="5"/>
    <n v="0"/>
    <n v="0"/>
    <n v="0"/>
    <n v="0"/>
    <n v="0"/>
    <s v="PDR250240"/>
  </r>
  <r>
    <d v="2025-07-19T00:00:00"/>
    <x v="8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240"/>
  </r>
  <r>
    <d v="2025-07-19T00:00:00"/>
    <x v="8"/>
    <x v="1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5200"/>
    <n v="0"/>
    <x v="5"/>
    <n v="0"/>
    <n v="0"/>
    <n v="0"/>
    <n v="0"/>
    <n v="0"/>
    <s v="PDR250240"/>
  </r>
  <r>
    <d v="2025-07-19T00:00:00"/>
    <x v="8"/>
    <x v="10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241"/>
  </r>
  <r>
    <d v="2025-07-19T00:00:00"/>
    <x v="8"/>
    <x v="1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241"/>
  </r>
  <r>
    <d v="2025-07-19T00:00:00"/>
    <x v="8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241"/>
  </r>
  <r>
    <d v="2025-07-19T00:00:00"/>
    <x v="8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9359.9000000000015"/>
    <n v="0"/>
    <n v="9359.9000000000015"/>
    <n v="0"/>
    <n v="0"/>
    <s v="PDR250241"/>
  </r>
  <r>
    <s v="ประมาณการ"/>
    <x v="3"/>
    <x v="1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250000"/>
    <n v="0"/>
    <n v="250000"/>
    <n v="0"/>
    <n v="262500"/>
    <x v="5"/>
    <n v="233997.50000000003"/>
    <n v="0"/>
    <n v="233997.50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382748.8027"/>
    <n v="20156.102700000003"/>
    <n v="362592.7"/>
    <n v="0"/>
    <n v="0"/>
    <s v="ระบุในSD"/>
  </r>
  <r>
    <d v="2025-07-17T00:00:00"/>
    <x v="10"/>
    <x v="11"/>
    <s v="A.C.C.ภาษาอังกฤษ 8-118"/>
    <n v="19"/>
    <n v="26"/>
    <s v="ขาว"/>
    <s v="ด้าน"/>
    <n v="70"/>
    <s v="±"/>
    <n v="5"/>
    <s v="ไม่"/>
    <n v="20"/>
    <n v="28"/>
    <n v="50"/>
    <n v="0"/>
    <n v="0"/>
    <n v="0"/>
    <s v="มัด100"/>
    <x v="2"/>
    <n v="15000"/>
    <n v="15000"/>
    <n v="0"/>
    <n v="18758"/>
    <n v="0"/>
    <x v="6"/>
    <n v="0"/>
    <n v="0"/>
    <n v="0"/>
    <n v="0"/>
    <n v="0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0"/>
    <n v="0"/>
    <n v="0"/>
    <n v="0"/>
    <n v="0"/>
    <s v="ระบุในSD"/>
  </r>
  <r>
    <d v="2025-05-19T00:00:00"/>
    <x v="11"/>
    <x v="12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503"/>
    <n v="0"/>
    <n v="503"/>
    <n v="5250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0"/>
    <n v="0"/>
    <n v="0"/>
    <n v="0"/>
    <n v="0"/>
    <s v="ระบุในSD"/>
  </r>
  <r>
    <d v="2025-05-19T00:00:00"/>
    <x v="12"/>
    <x v="12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853"/>
    <n v="3853"/>
    <n v="0"/>
    <n v="4500"/>
    <n v="0"/>
    <x v="8"/>
    <n v="0"/>
    <n v="0"/>
    <n v="0"/>
    <n v="0"/>
    <n v="0"/>
    <s v="ลบสี"/>
  </r>
  <r>
    <d v="2025-07-19T00:00:00"/>
    <x v="13"/>
    <x v="12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10000"/>
    <n v="0"/>
    <n v="10500"/>
    <n v="0"/>
    <x v="8"/>
    <n v="0"/>
    <n v="0"/>
    <n v="0"/>
    <n v="0"/>
    <n v="0"/>
    <s v="ลบสี"/>
  </r>
  <r>
    <d v="2025-07-19T00:00:00"/>
    <x v="14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"/>
    <n v="9880"/>
    <n v="120"/>
    <n v="11000"/>
    <n v="0"/>
    <x v="8"/>
    <n v="0"/>
    <n v="0"/>
    <n v="0"/>
    <n v="0"/>
    <n v="0"/>
    <n v="0"/>
  </r>
  <r>
    <d v="2025-05-19T00:00:00"/>
    <x v="15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179"/>
    <n v="0"/>
    <n v="200"/>
    <n v="0"/>
    <x v="8"/>
    <n v="0"/>
    <n v="0"/>
    <n v="0"/>
    <n v="0"/>
    <n v="0"/>
    <n v="0"/>
  </r>
  <r>
    <d v="2025-07-19T00:00:00"/>
    <x v="14"/>
    <x v="12"/>
    <s v="เพอเฟคค์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5040"/>
    <n v="5040"/>
    <n v="0"/>
    <n v="6010"/>
    <n v="0"/>
    <x v="8"/>
    <n v="0"/>
    <n v="0"/>
    <n v="0"/>
    <n v="0"/>
    <n v="0"/>
    <n v="0"/>
  </r>
  <r>
    <d v="2025-07-19T00:00:00"/>
    <x v="14"/>
    <x v="12"/>
    <s v="เพอเฟคค์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5040"/>
    <n v="5040"/>
    <n v="0"/>
    <n v="6145"/>
    <n v="0"/>
    <x v="8"/>
    <n v="0"/>
    <n v="0"/>
    <n v="0"/>
    <n v="0"/>
    <n v="0"/>
    <n v="0"/>
  </r>
  <r>
    <d v="2025-07-19T00:00:00"/>
    <x v="16"/>
    <x v="12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5040"/>
    <n v="5040"/>
    <n v="0"/>
    <n v="6000"/>
    <n v="0"/>
    <x v="8"/>
    <n v="0"/>
    <n v="0"/>
    <n v="0"/>
    <n v="0"/>
    <n v="0"/>
    <n v="0"/>
  </r>
  <r>
    <d v="2025-07-09T00:00:00"/>
    <x v="17"/>
    <x v="13"/>
    <s v="SPM 91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0"/>
    <n v="3150"/>
    <x v="8"/>
    <n v="3310.89"/>
    <n v="3310.89"/>
    <n v="0"/>
    <n v="3310.89"/>
    <n v="0"/>
    <n v="0"/>
  </r>
  <r>
    <d v="2025-07-25T00:00:00"/>
    <x v="18"/>
    <x v="13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0"/>
    <n v="3150"/>
    <x v="8"/>
    <n v="3478.5300000000007"/>
    <n v="3478.5300000000007"/>
    <n v="0"/>
    <n v="3478.5300000000007"/>
    <n v="0"/>
    <n v="0"/>
  </r>
  <r>
    <d v="2025-07-12T00:00:00"/>
    <x v="19"/>
    <x v="14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4000"/>
    <n v="0"/>
    <n v="4000"/>
    <n v="0"/>
    <n v="4200"/>
    <x v="8"/>
    <n v="4414.5199999999995"/>
    <n v="4414.5199999999995"/>
    <n v="0"/>
    <n v="4414.5199999999995"/>
    <n v="0"/>
    <n v="0"/>
  </r>
  <r>
    <d v="2025-07-30T00:00:00"/>
    <x v="20"/>
    <x v="15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0"/>
    <n v="0"/>
    <n v="30000"/>
    <n v="0"/>
    <n v="31500"/>
    <x v="8"/>
    <n v="32270.700000000004"/>
    <n v="0"/>
    <n v="32270.700000000004"/>
    <n v="0"/>
    <n v="32270.700000000004"/>
    <n v="0"/>
  </r>
  <r>
    <d v="2025-07-30T00:00:00"/>
    <x v="20"/>
    <x v="15"/>
    <s v="VC 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0"/>
    <n v="21000"/>
    <x v="8"/>
    <n v="21513.800000000003"/>
    <n v="0"/>
    <n v="21513.800000000003"/>
    <n v="0"/>
    <n v="21513.800000000003"/>
    <n v="0"/>
  </r>
  <r>
    <d v="2025-07-30T00:00:00"/>
    <x v="20"/>
    <x v="15"/>
    <s v="JET 180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5"/>
    <n v="5000"/>
    <n v="0"/>
    <n v="5000"/>
    <n v="0"/>
    <n v="5250"/>
    <x v="8"/>
    <n v="5378.4500000000007"/>
    <n v="0"/>
    <n v="5378.4500000000007"/>
    <n v="0"/>
    <n v="5378.4500000000007"/>
    <n v="0"/>
  </r>
  <r>
    <s v="ประมาณการ"/>
    <x v="3"/>
    <x v="12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100000"/>
    <n v="0"/>
    <n v="100000"/>
    <n v="0"/>
    <n v="105000"/>
    <x v="8"/>
    <n v="104775.00000000001"/>
    <n v="56666"/>
    <n v="48109.000000000015"/>
    <n v="0"/>
    <n v="104775.00000000001"/>
    <n v="0"/>
  </r>
  <r>
    <s v="ประมาณการ"/>
    <x v="3"/>
    <x v="13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0000"/>
    <n v="0"/>
    <n v="20000"/>
    <n v="0"/>
    <n v="21000"/>
    <x v="8"/>
    <n v="22072.6"/>
    <n v="0"/>
    <n v="22072.6"/>
    <n v="0"/>
    <n v="22072.6"/>
    <n v="0"/>
  </r>
  <r>
    <s v="ประมาณการ"/>
    <x v="3"/>
    <x v="16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2"/>
    <n v="20000"/>
    <n v="0"/>
    <n v="20000"/>
    <n v="0"/>
    <n v="21000"/>
    <x v="8"/>
    <n v="21513.800000000003"/>
    <n v="0"/>
    <n v="21513.800000000003"/>
    <n v="0"/>
    <n v="21513.800000000003"/>
    <n v="0"/>
  </r>
  <r>
    <s v="ประมาณการ"/>
    <x v="3"/>
    <x v="17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8"/>
    <n v="110363"/>
    <n v="0"/>
    <n v="110363"/>
    <n v="0"/>
    <n v="110363"/>
    <n v="0"/>
  </r>
  <r>
    <d v="2025-06-17T00:00:00"/>
    <x v="21"/>
    <x v="12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27"/>
    <n v="0"/>
    <n v="127"/>
    <n v="6000"/>
    <n v="0"/>
    <x v="8"/>
    <n v="0"/>
    <n v="0"/>
    <n v="0"/>
    <n v="0"/>
    <n v="0"/>
    <n v="0"/>
  </r>
  <r>
    <d v="2025-06-17T00:00:00"/>
    <x v="22"/>
    <x v="12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8"/>
    <n v="0"/>
    <n v="0"/>
    <n v="0"/>
    <n v="0"/>
    <n v="0"/>
    <n v="0"/>
  </r>
  <r>
    <d v="2025-06-19T00:00:00"/>
    <x v="23"/>
    <x v="12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455"/>
    <n v="0"/>
    <n v="455"/>
    <n v="6000"/>
    <n v="0"/>
    <x v="8"/>
    <n v="0"/>
    <n v="0"/>
    <n v="0"/>
    <n v="0"/>
    <n v="0"/>
    <n v="0"/>
  </r>
  <r>
    <d v="2025-05-19T00:00:00"/>
    <x v="24"/>
    <x v="12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360"/>
    <n v="0"/>
    <n v="3360"/>
    <n v="35200"/>
    <n v="0"/>
    <x v="8"/>
    <n v="0"/>
    <n v="0"/>
    <n v="0"/>
    <n v="0"/>
    <n v="0"/>
    <n v="0"/>
  </r>
  <r>
    <d v="2025-05-19T00:00:00"/>
    <x v="25"/>
    <x v="12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614"/>
    <n v="0"/>
    <n v="614"/>
    <n v="12101"/>
    <n v="0"/>
    <x v="8"/>
    <n v="0"/>
    <n v="0"/>
    <n v="0"/>
    <n v="0"/>
    <n v="0"/>
    <n v="0"/>
  </r>
  <r>
    <d v="2025-05-19T00:00:00"/>
    <x v="26"/>
    <x v="12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66"/>
    <n v="0"/>
    <n v="366"/>
    <n v="5113"/>
    <n v="0"/>
    <x v="8"/>
    <n v="0"/>
    <n v="0"/>
    <n v="0"/>
    <n v="0"/>
    <n v="0"/>
    <n v="0"/>
  </r>
  <r>
    <d v="2025-05-19T00:00:00"/>
    <x v="15"/>
    <x v="12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8"/>
    <n v="0"/>
    <n v="0"/>
    <n v="0"/>
    <n v="0"/>
    <n v="0"/>
    <n v="0"/>
  </r>
  <r>
    <d v="2025-05-19T00:00:00"/>
    <x v="27"/>
    <x v="12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00"/>
    <n v="0"/>
    <n v="1200"/>
    <n v="10700"/>
    <n v="0"/>
    <x v="8"/>
    <n v="0"/>
    <n v="0"/>
    <n v="0"/>
    <n v="0"/>
    <n v="0"/>
    <n v="0"/>
  </r>
  <r>
    <d v="2025-07-12T00:00:00"/>
    <x v="28"/>
    <x v="14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8"/>
    <n v="3310.89"/>
    <n v="0"/>
    <n v="3310.89"/>
    <n v="0"/>
    <n v="3310.89"/>
    <n v="0"/>
  </r>
  <r>
    <d v="2025-05-05T00:00:00"/>
    <x v="29"/>
    <x v="13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5000"/>
    <n v="5041"/>
    <n v="0"/>
    <n v="5250"/>
    <n v="0"/>
    <x v="8"/>
    <n v="0"/>
    <n v="0"/>
    <n v="0"/>
    <n v="0"/>
    <n v="0"/>
    <n v="0"/>
  </r>
  <r>
    <d v="2025-05-22T00:00:00"/>
    <x v="30"/>
    <x v="18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4"/>
    <n v="4000"/>
    <n v="3840"/>
    <n v="160"/>
    <n v="8450"/>
    <n v="0"/>
    <x v="8"/>
    <n v="0"/>
    <n v="0"/>
    <n v="0"/>
    <n v="0"/>
    <n v="0"/>
    <s v="ห้ามขาด-ห้ามเกิน"/>
  </r>
  <r>
    <d v="2025-07-12T00:00:00"/>
    <x v="31"/>
    <x v="14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4000"/>
    <n v="0"/>
    <n v="4000"/>
    <n v="0"/>
    <n v="4200"/>
    <x v="8"/>
    <n v="4414.5199999999995"/>
    <n v="0"/>
    <n v="4414.5199999999995"/>
    <n v="0"/>
    <n v="4414.5199999999995"/>
    <n v="0"/>
  </r>
  <r>
    <d v="2025-05-21T00:00:00"/>
    <x v="32"/>
    <x v="14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8"/>
    <n v="5518.15"/>
    <n v="0"/>
    <n v="5518.15"/>
    <n v="0"/>
    <n v="5518.15"/>
    <n v="0"/>
  </r>
  <r>
    <d v="2025-05-05T00:00:00"/>
    <x v="29"/>
    <x v="13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8"/>
    <n v="11036.3"/>
    <n v="0"/>
    <n v="11036.3"/>
    <n v="0"/>
    <n v="11036.3"/>
    <n v="0"/>
  </r>
  <r>
    <d v="2025-06-02T00:00:00"/>
    <x v="33"/>
    <x v="13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0"/>
    <n v="5250"/>
    <x v="8"/>
    <n v="5518.15"/>
    <n v="0"/>
    <n v="5518.15"/>
    <n v="0"/>
    <n v="5518.15"/>
    <n v="0"/>
  </r>
  <r>
    <d v="2025-01-17T00:00:00"/>
    <x v="34"/>
    <x v="12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8"/>
    <n v="0"/>
    <n v="0"/>
    <n v="0"/>
    <n v="0"/>
    <n v="0"/>
    <n v="5987"/>
  </r>
  <r>
    <d v="2024-11-15T00:00:00"/>
    <x v="35"/>
    <x v="12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8"/>
    <n v="0"/>
    <n v="0"/>
    <n v="0"/>
    <n v="0"/>
    <n v="0"/>
    <n v="0"/>
  </r>
  <r>
    <d v="2024-08-19T00:00:00"/>
    <x v="36"/>
    <x v="12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8"/>
    <n v="0"/>
    <n v="0"/>
    <n v="0"/>
    <n v="0"/>
    <n v="0"/>
    <n v="0"/>
  </r>
  <r>
    <d v="2024-08-19T00:00:00"/>
    <x v="36"/>
    <x v="12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8"/>
    <n v="0"/>
    <n v="0"/>
    <n v="0"/>
    <n v="0"/>
    <n v="0"/>
    <n v="0"/>
  </r>
  <r>
    <d v="2025-03-25T00:00:00"/>
    <x v="37"/>
    <x v="14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3857"/>
    <n v="143"/>
    <n v="4200"/>
    <n v="0"/>
    <x v="8"/>
    <n v="0"/>
    <n v="0"/>
    <n v="0"/>
    <n v="0"/>
    <n v="0"/>
    <n v="0"/>
  </r>
  <r>
    <d v="2025-03-04T00:00:00"/>
    <x v="20"/>
    <x v="14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4010"/>
    <n v="0"/>
    <n v="4470"/>
    <n v="0"/>
    <x v="8"/>
    <n v="0"/>
    <n v="0"/>
    <n v="0"/>
    <n v="0"/>
    <n v="0"/>
    <n v="0"/>
  </r>
  <r>
    <d v="2025-03-04T00:00:00"/>
    <x v="20"/>
    <x v="14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3065"/>
    <n v="0"/>
    <n v="3300"/>
    <n v="0"/>
    <x v="8"/>
    <n v="0"/>
    <n v="0"/>
    <n v="0"/>
    <n v="0"/>
    <n v="0"/>
    <n v="0"/>
  </r>
  <r>
    <d v="2024-09-06T00:00:00"/>
    <x v="38"/>
    <x v="14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4"/>
    <n v="3000"/>
    <n v="3318"/>
    <n v="0"/>
    <n v="0"/>
    <n v="0"/>
    <x v="8"/>
    <n v="0"/>
    <n v="0"/>
    <n v="0"/>
    <n v="0"/>
    <n v="0"/>
    <s v="ลูกค้าสั่งผิดเอาไปส่งเดือน10"/>
  </r>
  <r>
    <d v="2024-10-16T00:00:00"/>
    <x v="39"/>
    <x v="14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3194"/>
    <n v="0"/>
    <n v="5632"/>
    <n v="0"/>
    <x v="8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8"/>
    <n v="358889.3000000001"/>
    <n v="67869.94"/>
    <n v="291019.3600000001"/>
    <n v="11203.939999999999"/>
    <n v="347685.3600000001"/>
    <s v="ระบุในSD"/>
  </r>
  <r>
    <s v="ประมาณการ"/>
    <x v="3"/>
    <x v="17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0"/>
    <n v="0"/>
    <n v="100000"/>
    <n v="0"/>
    <n v="105000"/>
    <x v="9"/>
    <n v="113157.00000000001"/>
    <n v="0"/>
    <n v="113157.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9"/>
    <n v="113157.00000000001"/>
    <n v="0"/>
    <n v="113157.00000000001"/>
    <n v="0"/>
    <n v="0"/>
    <s v="ระบุในSD"/>
  </r>
  <r>
    <d v="2025-07-19T00:00:00"/>
    <x v="40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10000"/>
    <n v="0"/>
    <n v="10000"/>
    <n v="9984"/>
    <n v="16.8"/>
    <x v="10"/>
    <n v="17.602200000000003"/>
    <n v="17.602200000000003"/>
    <n v="0"/>
    <n v="0"/>
    <n v="0"/>
    <s v="ห้ามขาด-ห้ามเกิน"/>
  </r>
  <r>
    <d v="2025-07-19T00:00:00"/>
    <x v="41"/>
    <x v="12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10000"/>
    <n v="10000"/>
    <n v="0"/>
    <n v="10500"/>
    <n v="0"/>
    <x v="10"/>
    <n v="0"/>
    <n v="0"/>
    <n v="0"/>
    <n v="0"/>
    <n v="0"/>
    <s v="ห้ามขาด-ห้ามเกิน"/>
  </r>
  <r>
    <d v="2025-07-19T00:00:00"/>
    <x v="40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62480"/>
    <n v="0"/>
    <n v="62480"/>
    <n v="0"/>
    <n v="65604"/>
    <x v="10"/>
    <n v="65463.420000000013"/>
    <n v="65463.420000000013"/>
    <n v="0"/>
    <n v="0"/>
    <n v="0"/>
    <s v="ห้ามขาด-ห้ามเกิน"/>
  </r>
  <r>
    <d v="2025-07-19T00:00:00"/>
    <x v="41"/>
    <x v="12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42240"/>
    <n v="42240"/>
    <n v="0"/>
    <n v="76256"/>
    <n v="0"/>
    <x v="10"/>
    <n v="0"/>
    <n v="0"/>
    <n v="0"/>
    <n v="0"/>
    <n v="0"/>
    <s v="ห้ามขาด-ห้ามเกิน"/>
  </r>
  <r>
    <d v="2025-07-24T00:00:00"/>
    <x v="42"/>
    <x v="19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24000"/>
    <n v="0"/>
    <n v="124000"/>
    <n v="0"/>
    <n v="130200"/>
    <x v="10"/>
    <n v="133385.56000000003"/>
    <n v="62295"/>
    <n v="71090.560000000027"/>
    <n v="0"/>
    <n v="0"/>
    <s v="หนองบุญมาก"/>
  </r>
  <r>
    <d v="2025-07-24T00:00:00"/>
    <x v="43"/>
    <x v="19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28000"/>
    <n v="0"/>
    <n v="28000"/>
    <n v="0"/>
    <n v="29400"/>
    <x v="10"/>
    <n v="30119.320000000003"/>
    <n v="0"/>
    <n v="30119.320000000003"/>
    <n v="0"/>
    <n v="0"/>
    <s v="หนองบุญมาก"/>
  </r>
  <r>
    <d v="2025-07-24T00:00:00"/>
    <x v="44"/>
    <x v="19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7000"/>
    <n v="0"/>
    <n v="7000"/>
    <n v="0"/>
    <n v="7350"/>
    <x v="10"/>
    <n v="7529.8300000000008"/>
    <n v="0"/>
    <n v="7529.8300000000008"/>
    <n v="0"/>
    <n v="0"/>
    <s v="หนองบุญมาก"/>
  </r>
  <r>
    <d v="2025-07-24T00:00:00"/>
    <x v="44"/>
    <x v="19"/>
    <s v="WB เบทาโกร 326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5000"/>
    <n v="0"/>
    <n v="5000"/>
    <n v="0"/>
    <n v="5250"/>
    <x v="10"/>
    <n v="5378.4500000000007"/>
    <n v="0"/>
    <n v="5378.4500000000007"/>
    <n v="0"/>
    <n v="0"/>
    <s v="หนองบุญมาก"/>
  </r>
  <r>
    <d v="2025-07-24T00:00:00"/>
    <x v="45"/>
    <x v="19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7000"/>
    <n v="0"/>
    <n v="7000"/>
    <n v="0"/>
    <n v="7350"/>
    <x v="10"/>
    <n v="7529.8300000000008"/>
    <n v="0"/>
    <n v="7529.8300000000008"/>
    <n v="0"/>
    <n v="0"/>
    <s v="หนองบุญมาก"/>
  </r>
  <r>
    <d v="2025-07-24T00:00:00"/>
    <x v="45"/>
    <x v="19"/>
    <s v="WB เบทาโกร 405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4000"/>
    <n v="0"/>
    <n v="14000"/>
    <n v="0"/>
    <n v="14700"/>
    <x v="10"/>
    <n v="15059.660000000002"/>
    <n v="0"/>
    <n v="15059.660000000002"/>
    <n v="0"/>
    <n v="0"/>
    <s v="หนองบุญมาก"/>
  </r>
  <r>
    <s v="ประมาณการ"/>
    <x v="3"/>
    <x v="12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250000"/>
    <n v="0"/>
    <n v="250000"/>
    <n v="0"/>
    <n v="262500"/>
    <x v="10"/>
    <n v="261937.50000000003"/>
    <n v="0"/>
    <n v="261937.50000000003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0"/>
    <n v="526421.17220000003"/>
    <n v="127776.02220000001"/>
    <n v="398645.15"/>
    <n v="0"/>
    <n v="0"/>
    <s v="ระบุในSD"/>
  </r>
  <r>
    <d v="2025-07-29T00:00:00"/>
    <x v="46"/>
    <x v="20"/>
    <s v="กัสโซ่ฟีด 2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7"/>
    <n v="5000"/>
    <n v="0"/>
    <n v="5000"/>
    <n v="0"/>
    <n v="5250"/>
    <x v="11"/>
    <n v="5378.4500000000007"/>
    <n v="5378.4500000000007"/>
    <n v="0"/>
    <n v="1991"/>
    <n v="3387.4500000000007"/>
    <n v="0"/>
  </r>
  <r>
    <d v="2025-07-29T00:00:00"/>
    <x v="46"/>
    <x v="20"/>
    <s v="กัสโซ่ฟีด 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7"/>
    <n v="10000"/>
    <n v="0"/>
    <n v="10000"/>
    <n v="0"/>
    <n v="10500"/>
    <x v="11"/>
    <n v="10756.900000000001"/>
    <n v="10756.900000000001"/>
    <n v="0"/>
    <n v="0"/>
    <n v="10756.900000000001"/>
    <n v="0"/>
  </r>
  <r>
    <d v="2025-07-29T00:00:00"/>
    <x v="47"/>
    <x v="21"/>
    <s v="เมอรี่ 882S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7"/>
    <n v="5000"/>
    <n v="0"/>
    <n v="5000"/>
    <n v="0"/>
    <n v="5250"/>
    <x v="11"/>
    <n v="5378.4500000000007"/>
    <n v="5378.4500000000007"/>
    <n v="0"/>
    <n v="0"/>
    <n v="5378.4500000000007"/>
    <n v="0"/>
  </r>
  <r>
    <s v="ประมาณการ"/>
    <x v="3"/>
    <x v="20"/>
    <s v="รอแบบ"/>
    <n v="21"/>
    <n v="37"/>
    <s v="ขาว"/>
    <s v="ใส"/>
    <n v="100"/>
    <s v="±"/>
    <n v="5"/>
    <s v="บิด"/>
    <n v="22"/>
    <n v="40"/>
    <n v="40"/>
    <n v="868.41632767999988"/>
    <n v="0"/>
    <n v="868.41632767999988"/>
    <s v="500กระสอบ"/>
    <x v="12"/>
    <n v="40000"/>
    <n v="0"/>
    <n v="40000"/>
    <n v="0"/>
    <n v="42000"/>
    <x v="11"/>
    <n v="43027.600000000006"/>
    <n v="43027.600000000006"/>
    <n v="0"/>
    <n v="0"/>
    <n v="43027.600000000006"/>
    <n v="0"/>
  </r>
  <r>
    <s v="ประมาณการ"/>
    <x v="3"/>
    <x v="22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2"/>
    <n v="300000"/>
    <n v="0"/>
    <n v="300000"/>
    <n v="0"/>
    <n v="315000"/>
    <x v="11"/>
    <n v="322707"/>
    <n v="159370"/>
    <n v="163337"/>
    <n v="0"/>
    <n v="322707"/>
    <n v="0"/>
  </r>
  <r>
    <s v="ประมาณการ"/>
    <x v="3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1"/>
    <n v="10756.900000000001"/>
    <n v="10756.900000000001"/>
    <n v="0"/>
    <n v="0"/>
    <n v="10756.900000000001"/>
    <n v="0"/>
  </r>
  <r>
    <d v="2025-07-16T00:00:00"/>
    <x v="48"/>
    <x v="13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7-16T00:00:00"/>
    <x v="49"/>
    <x v="13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6-18T00:00:00"/>
    <x v="50"/>
    <x v="14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1"/>
    <n v="8310.3338999999996"/>
    <n v="8310.3338999999996"/>
    <n v="0"/>
    <n v="0"/>
    <n v="8310.3338999999996"/>
    <n v="0"/>
  </r>
  <r>
    <d v="2024-12-02T00:00:00"/>
    <x v="51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8000"/>
    <n v="0"/>
    <n v="8000"/>
    <n v="0"/>
    <n v="8400"/>
    <x v="11"/>
    <n v="8605.52"/>
    <n v="4000"/>
    <n v="4605.5200000000004"/>
    <n v="0"/>
    <n v="8605.52"/>
    <n v="0"/>
  </r>
  <r>
    <d v="2024-12-05T00:00:00"/>
    <x v="52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1"/>
    <n v="17211.04"/>
    <n v="0"/>
    <n v="17211.04"/>
    <n v="0"/>
    <n v="17211.04"/>
    <n v="0"/>
  </r>
  <r>
    <d v="2024-12-05T00:00:00"/>
    <x v="53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1"/>
    <n v="17211.04"/>
    <n v="0"/>
    <n v="17211.04"/>
    <n v="0"/>
    <n v="17211.04"/>
    <n v="0"/>
  </r>
  <r>
    <s v="ประมาณการ"/>
    <x v="3"/>
    <x v="14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3"/>
    <n v="10000"/>
    <n v="0"/>
    <n v="10000"/>
    <n v="0"/>
    <n v="10500"/>
    <x v="11"/>
    <n v="11595.1"/>
    <n v="0"/>
    <n v="11595.1"/>
    <n v="0"/>
    <n v="11595.1"/>
    <n v="0"/>
  </r>
  <r>
    <d v="2023-05-20T00:00:00"/>
    <x v="54"/>
    <x v="1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473078.26390000008"/>
    <n v="253600.41390000004"/>
    <n v="219477.85"/>
    <n v="1991"/>
    <n v="471087.26390000008"/>
    <s v="ระบุในSD"/>
  </r>
  <r>
    <d v="2025-07-22T00:00:00"/>
    <x v="4"/>
    <x v="6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0"/>
    <n v="5250"/>
    <x v="12"/>
    <n v="5518.15"/>
    <n v="5518.15"/>
    <n v="0"/>
    <n v="1715"/>
    <n v="3803.1499999999996"/>
    <n v="0"/>
  </r>
  <r>
    <s v="ประมาณการ"/>
    <x v="3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3"/>
    <n v="30000"/>
    <n v="0"/>
    <n v="30000"/>
    <n v="0"/>
    <n v="31500"/>
    <x v="12"/>
    <n v="29756.100000000002"/>
    <n v="4590"/>
    <n v="25166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2"/>
    <n v="35274.25"/>
    <n v="10108.15"/>
    <n v="25166.100000000002"/>
    <n v="1715"/>
    <n v="3803.1499999999996"/>
    <s v="ระบุในSD"/>
  </r>
  <r>
    <s v="ประมาณการ"/>
    <x v="3"/>
    <x v="25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13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3"/>
    <n v="9918.7000000000007"/>
    <n v="0"/>
    <n v="9918.7000000000007"/>
    <n v="0"/>
    <n v="0"/>
    <n v="0"/>
  </r>
  <r>
    <d v="2025-03-11T00:00:00"/>
    <x v="55"/>
    <x v="22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3"/>
    <n v="1000"/>
    <n v="0"/>
    <n v="1000"/>
    <n v="0"/>
    <n v="0"/>
    <x v="14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4"/>
    <n v="1159.5100000000002"/>
    <n v="1159.5100000000002"/>
    <n v="0"/>
    <n v="1159.5100000000002"/>
    <n v="0"/>
    <s v="ระบุในSD"/>
  </r>
  <r>
    <d v="2024-11-05T00:00:00"/>
    <x v="56"/>
    <x v="26"/>
    <s v="Green for white sugar"/>
    <n v="23"/>
    <n v="37"/>
    <s v="ขาว"/>
    <n v="0"/>
    <n v="130"/>
    <s v="±"/>
    <n v="5"/>
    <s v="บิด"/>
    <n v="24"/>
    <n v="40"/>
    <n v="55"/>
    <n v="2908.9558832378875"/>
    <n v="0"/>
    <n v="2908.9558832378875"/>
    <s v="300แบน"/>
    <x v="5"/>
    <n v="100000"/>
    <n v="10674"/>
    <n v="89326"/>
    <n v="0"/>
    <n v="93792.3"/>
    <x v="15"/>
    <n v="96087.084940000001"/>
    <n v="27186"/>
    <n v="68901.084940000001"/>
    <n v="0"/>
    <n v="0"/>
    <s v="สั่งเวียดนามสำเร็จรูปทั้งหมด"/>
  </r>
  <r>
    <d v="2024-11-05T00:00:00"/>
    <x v="56"/>
    <x v="26"/>
    <s v="Green for white sugar"/>
    <n v="23"/>
    <n v="37"/>
    <s v="ขาว"/>
    <n v="0"/>
    <n v="130"/>
    <s v="±"/>
    <n v="5"/>
    <s v="บิด"/>
    <n v="24"/>
    <n v="40"/>
    <n v="55"/>
    <n v="14259.765177444862"/>
    <n v="0"/>
    <n v="14259.765177444862"/>
    <s v="300แบน"/>
    <x v="3"/>
    <n v="437878"/>
    <n v="0"/>
    <n v="437878"/>
    <n v="0"/>
    <n v="459771.9"/>
    <x v="15"/>
    <n v="471020.98582000006"/>
    <n v="0"/>
    <n v="471020.98582000006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5"/>
    <n v="567108.07076000003"/>
    <n v="27186"/>
    <n v="539922.07076000003"/>
    <n v="0"/>
    <n v="0"/>
    <s v="ระบุในSD"/>
  </r>
  <r>
    <s v="ประมาณการ"/>
    <x v="3"/>
    <x v="27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3"/>
    <n v="8000"/>
    <n v="0"/>
    <n v="8000"/>
    <n v="0"/>
    <n v="8400"/>
    <x v="16"/>
    <n v="9499.6"/>
    <n v="5790"/>
    <n v="3709.6000000000004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6"/>
    <n v="9499.6"/>
    <n v="5790"/>
    <n v="3709.6000000000004"/>
    <n v="0"/>
    <n v="0"/>
    <s v="ระบุในSD"/>
  </r>
  <r>
    <d v="2025-07-15T00:00:00"/>
    <x v="57"/>
    <x v="28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"/>
    <n v="5000"/>
    <n v="5000"/>
    <n v="0"/>
    <n v="0"/>
    <n v="0"/>
    <x v="17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7"/>
    <n v="0"/>
    <n v="0"/>
    <n v="0"/>
    <n v="0"/>
    <n v="0"/>
    <s v="ระบุในSD"/>
  </r>
  <r>
    <s v="ประมาณการ"/>
    <x v="3"/>
    <x v="23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0"/>
    <x v="18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8"/>
    <n v="12433.3"/>
    <n v="12433.3"/>
    <n v="0"/>
    <n v="0"/>
    <n v="0"/>
    <s v="ระบุในSD"/>
  </r>
  <r>
    <d v="2025-07-23T00:00:00"/>
    <x v="58"/>
    <x v="23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"/>
    <n v="15000"/>
    <n v="15000"/>
    <n v="0"/>
    <n v="0"/>
    <n v="0"/>
    <x v="19"/>
    <n v="0"/>
    <n v="0"/>
    <n v="0"/>
    <n v="0"/>
    <n v="0"/>
    <s v="ห้ามขาด-เกินได้5%"/>
  </r>
  <r>
    <d v="2025-07-23T00:00:00"/>
    <x v="59"/>
    <x v="23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5"/>
    <n v="10000"/>
    <n v="1291"/>
    <n v="8709"/>
    <n v="4313"/>
    <n v="5971.35"/>
    <x v="19"/>
    <n v="7424.3585954999999"/>
    <n v="7424.3585954999999"/>
    <n v="0"/>
    <n v="7424.3585954999999"/>
    <n v="0"/>
    <s v="ห้ามขาด-เกินได้5%"/>
  </r>
  <r>
    <d v="2025-06-24T00:00:00"/>
    <x v="60"/>
    <x v="23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4"/>
    <n v="20000"/>
    <n v="3000"/>
    <n v="17000"/>
    <n v="0"/>
    <n v="17850"/>
    <x v="19"/>
    <n v="21136.61"/>
    <n v="19371"/>
    <n v="1765.6100000000006"/>
    <n v="19371"/>
    <n v="1765.6100000000006"/>
    <s v="ห้ามขาด-เกินได้5%"/>
  </r>
  <r>
    <d v="2025-07-23T00:00:00"/>
    <x v="61"/>
    <x v="23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6"/>
    <n v="15000"/>
    <n v="0"/>
    <n v="15000"/>
    <n v="0"/>
    <n v="0"/>
    <x v="19"/>
    <n v="18649.949999999997"/>
    <n v="1983"/>
    <n v="16666.949999999997"/>
    <n v="1983"/>
    <n v="16666.949999999997"/>
    <s v="ห้ามขาด-เกินได้5%"/>
  </r>
  <r>
    <s v="ประมาณการ"/>
    <x v="3"/>
    <x v="23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20000"/>
    <n v="0"/>
    <n v="20000"/>
    <n v="0"/>
    <n v="21000"/>
    <x v="19"/>
    <n v="24866.6"/>
    <n v="0"/>
    <n v="24866.6"/>
    <n v="0"/>
    <n v="24866.6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9"/>
    <n v="72077.518595500005"/>
    <n v="28778.358595500002"/>
    <n v="43299.159999999996"/>
    <n v="28778.358595500002"/>
    <n v="43299.159999999996"/>
    <s v="ระบุในSD"/>
  </r>
  <r>
    <s v="ประมาณการ"/>
    <x v="3"/>
    <x v="23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0"/>
    <x v="20"/>
    <n v="6775.4500000000007"/>
    <n v="6775.4500000000007"/>
    <n v="0"/>
    <n v="0"/>
    <n v="6775.4500000000007"/>
    <n v="0"/>
  </r>
  <r>
    <d v="2025-07-19T00:00:00"/>
    <x v="62"/>
    <x v="29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4"/>
    <n v="50000"/>
    <n v="0"/>
    <n v="50000"/>
    <n v="0"/>
    <n v="52500"/>
    <x v="20"/>
    <n v="59372.5"/>
    <n v="23669"/>
    <n v="35703.5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0"/>
    <n v="66147.95"/>
    <n v="30444.45"/>
    <n v="35703.5"/>
    <n v="0"/>
    <n v="6775.4500000000007"/>
    <s v="ระบุในSD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">
  <r>
    <d v="2025-07-30T00:00:00"/>
    <x v="0"/>
    <x v="0"/>
    <s v="ไม่พิมพ์"/>
    <n v="14"/>
    <n v="22"/>
    <s v="ขาว"/>
    <s v="ใส"/>
    <n v="42"/>
    <s v="±"/>
    <n v="5"/>
    <s v="ไม่"/>
    <n v="15"/>
    <n v="24"/>
    <n v="40"/>
    <n v="71.052244991999984"/>
    <n v="0"/>
    <n v="71.052244991999984"/>
    <s v="500กระสอบแบน"/>
    <x v="0"/>
    <n v="8000"/>
    <n v="0"/>
    <n v="8000"/>
    <n v="0"/>
    <n v="0"/>
    <x v="0"/>
    <n v="5252.72"/>
    <n v="5252.72"/>
    <n v="0"/>
    <n v="0"/>
    <n v="5252.72"/>
    <n v="0"/>
  </r>
  <r>
    <d v="2025-07-22T00:00:00"/>
    <x v="1"/>
    <x v="1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1"/>
    <n v="10000"/>
    <n v="0"/>
    <n v="10000"/>
    <n v="0"/>
    <n v="10500"/>
    <x v="0"/>
    <n v="6565.9000000000005"/>
    <n v="6565.9000000000005"/>
    <n v="0"/>
    <n v="0"/>
    <n v="6565.9000000000005"/>
    <n v="0"/>
  </r>
  <r>
    <d v="1899-12-30T00:00:00"/>
    <x v="2"/>
    <x v="2"/>
    <n v="0"/>
    <n v="14"/>
    <n v="22"/>
    <s v="ขาว"/>
    <n v="0"/>
    <n v="36"/>
    <s v="±"/>
    <n v="5"/>
    <n v="0"/>
    <n v="0"/>
    <n v="0"/>
    <n v="0"/>
    <n v="0"/>
    <n v="0"/>
    <n v="0"/>
    <n v="0"/>
    <x v="2"/>
    <n v="0"/>
    <n v="0"/>
    <n v="0"/>
    <n v="0"/>
    <n v="0"/>
    <x v="0"/>
    <n v="11818.62"/>
    <n v="11818.62"/>
    <n v="0"/>
    <n v="0"/>
    <n v="11818.62"/>
    <s v="ระบุในSD"/>
  </r>
  <r>
    <d v="2025-07-04T00:00:00"/>
    <x v="3"/>
    <x v="3"/>
    <s v="พี-มินเนอร์ นิวพลัส"/>
    <n v="16"/>
    <n v="28"/>
    <s v="ขาว"/>
    <s v="ใส"/>
    <n v="56"/>
    <s v="±"/>
    <n v="5"/>
    <s v="ไม่"/>
    <n v="19"/>
    <n v="31"/>
    <n v="40"/>
    <n v="1.1334313331327999"/>
    <n v="0"/>
    <n v="1.1334313331327999"/>
    <s v="500กระสอบ"/>
    <x v="3"/>
    <n v="4000"/>
    <n v="3922"/>
    <n v="78"/>
    <n v="5295"/>
    <n v="0"/>
    <x v="1"/>
    <n v="0"/>
    <n v="0"/>
    <n v="0"/>
    <n v="0"/>
    <n v="0"/>
    <s v="รอส่ง รอลูกค้ามารับเอง"/>
  </r>
  <r>
    <s v="ประมาณการ"/>
    <x v="4"/>
    <x v="4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4"/>
    <n v="5000"/>
    <n v="0"/>
    <n v="5000"/>
    <n v="0"/>
    <n v="5250"/>
    <x v="1"/>
    <n v="3702.0499999999997"/>
    <n v="0"/>
    <n v="3702.0499999999997"/>
    <n v="0"/>
    <n v="3702.0499999999997"/>
    <n v="0"/>
  </r>
  <r>
    <d v="1899-12-30T00:00:00"/>
    <x v="2"/>
    <x v="2"/>
    <s v=" "/>
    <n v="16"/>
    <n v="25"/>
    <s v="ขาว"/>
    <n v="0"/>
    <n v="45"/>
    <s v="±"/>
    <n v="5"/>
    <n v="0"/>
    <n v="0"/>
    <n v="0"/>
    <n v="0"/>
    <n v="0"/>
    <n v="0"/>
    <n v="0"/>
    <n v="0"/>
    <x v="2"/>
    <n v="0"/>
    <n v="0"/>
    <n v="0"/>
    <n v="0"/>
    <n v="0"/>
    <x v="1"/>
    <n v="3702.0499999999997"/>
    <n v="0"/>
    <n v="3702.0499999999997"/>
    <n v="0"/>
    <n v="3702.0499999999997"/>
    <s v="ระบุในSD"/>
  </r>
  <r>
    <d v="2025-08-04T00:00:00"/>
    <x v="5"/>
    <x v="5"/>
    <s v="กุ้งปลา"/>
    <n v="18"/>
    <n v="25"/>
    <s v="ขาว"/>
    <n v="0"/>
    <n v="45"/>
    <s v="±"/>
    <n v="5"/>
    <s v="ไม่"/>
    <n v="19"/>
    <n v="28"/>
    <n v="40"/>
    <n v="65.624642943999987"/>
    <n v="0"/>
    <n v="65.624642943999987"/>
    <s v="500กระสอบ"/>
    <x v="0"/>
    <n v="5000"/>
    <n v="0"/>
    <n v="5000"/>
    <n v="0"/>
    <n v="5250"/>
    <x v="2"/>
    <n v="3702.0499999999997"/>
    <n v="3702.0499999999997"/>
    <n v="0"/>
    <n v="0"/>
    <n v="0"/>
    <n v="0"/>
  </r>
  <r>
    <s v="ประมาณการ"/>
    <x v="4"/>
    <x v="6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2"/>
    <n v="13201.65"/>
    <n v="2599"/>
    <n v="10602.65"/>
    <n v="0"/>
    <n v="0"/>
    <n v="0"/>
  </r>
  <r>
    <d v="1899-12-30T00:00:00"/>
    <x v="2"/>
    <x v="7"/>
    <s v=" "/>
    <n v="18"/>
    <n v="30"/>
    <s v="ขาว"/>
    <n v="0"/>
    <n v="54"/>
    <s v="±"/>
    <n v="5"/>
    <n v="0"/>
    <n v="0"/>
    <n v="0"/>
    <n v="0"/>
    <n v="0"/>
    <n v="0"/>
    <n v="0"/>
    <n v="0"/>
    <x v="2"/>
    <n v="0"/>
    <n v="0"/>
    <n v="0"/>
    <n v="0"/>
    <n v="0"/>
    <x v="2"/>
    <n v="16903.7"/>
    <n v="6301.0499999999993"/>
    <n v="10602.65"/>
    <n v="0"/>
    <n v="0"/>
    <s v="ระบุในSD"/>
  </r>
  <r>
    <d v="2025-07-22T00:00:00"/>
    <x v="6"/>
    <x v="8"/>
    <s v="PORTARYTE B15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3"/>
    <n v="8801.1"/>
    <n v="8801.1"/>
    <n v="0"/>
    <n v="2648"/>
    <n v="6153.1"/>
    <n v="0"/>
  </r>
  <r>
    <d v="1899-12-30T00:00:00"/>
    <x v="2"/>
    <x v="2"/>
    <s v=" "/>
    <n v="18"/>
    <n v="25"/>
    <s v="ขาว"/>
    <n v="0"/>
    <n v="50"/>
    <s v="±"/>
    <n v="5"/>
    <n v="0"/>
    <n v="0"/>
    <n v="0"/>
    <n v="0"/>
    <n v="0"/>
    <n v="0"/>
    <n v="0"/>
    <n v="0"/>
    <x v="2"/>
    <n v="0"/>
    <n v="0"/>
    <n v="0"/>
    <n v="0"/>
    <n v="0"/>
    <x v="3"/>
    <n v="8801.1"/>
    <n v="8801.1"/>
    <n v="0"/>
    <n v="2648"/>
    <n v="6153.1"/>
    <s v="ระบุในSD"/>
  </r>
  <r>
    <d v="2025-08-06T00:00:00"/>
    <x v="7"/>
    <x v="9"/>
    <s v="มังกรเหลือง MTS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1"/>
    <n v="5000"/>
    <n v="0"/>
    <n v="5000"/>
    <n v="0"/>
    <n v="5250"/>
    <x v="4"/>
    <n v="4400.55"/>
    <n v="4400.55"/>
    <n v="0"/>
    <n v="0"/>
    <n v="0"/>
    <n v="0"/>
  </r>
  <r>
    <d v="2025-08-06T00:00:00"/>
    <x v="7"/>
    <x v="9"/>
    <s v="มังกรส้ม MTS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1"/>
    <n v="5000"/>
    <n v="0"/>
    <n v="5000"/>
    <n v="0"/>
    <n v="5250"/>
    <x v="4"/>
    <n v="4400.55"/>
    <n v="4400.55"/>
    <n v="0"/>
    <n v="0"/>
    <n v="0"/>
    <n v="0"/>
  </r>
  <r>
    <d v="2025-08-06T00:00:00"/>
    <x v="8"/>
    <x v="10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20000"/>
    <n v="0"/>
    <n v="20000"/>
    <n v="0"/>
    <n v="21000"/>
    <x v="4"/>
    <n v="17602.2"/>
    <n v="17602.2"/>
    <n v="0"/>
    <n v="0"/>
    <n v="0"/>
    <n v="0"/>
  </r>
  <r>
    <d v="2025-08-06T00:00:00"/>
    <x v="8"/>
    <x v="10"/>
    <s v="แช้มป์เปี้ยน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4"/>
    <n v="4400.55"/>
    <n v="4400.55"/>
    <n v="0"/>
    <n v="0"/>
    <n v="0"/>
    <n v="0"/>
  </r>
  <r>
    <d v="2025-08-01T00:00:00"/>
    <x v="9"/>
    <x v="11"/>
    <s v="W30"/>
    <n v="19"/>
    <n v="28"/>
    <s v="ขาว"/>
    <n v="0"/>
    <n v="56"/>
    <s v="±"/>
    <n v="5"/>
    <s v="ไม่"/>
    <n v="20"/>
    <n v="30"/>
    <n v="90"/>
    <n v="1332.2295935999998"/>
    <n v="0"/>
    <n v="1332.2295935999998"/>
    <s v="มัด100"/>
    <x v="6"/>
    <n v="40000"/>
    <n v="0"/>
    <n v="40000"/>
    <n v="0"/>
    <n v="42000"/>
    <x v="4"/>
    <n v="32969.200000000004"/>
    <n v="32969.200000000004"/>
    <n v="0"/>
    <n v="0"/>
    <n v="0"/>
    <n v="0"/>
  </r>
  <r>
    <s v="ประมาณการ"/>
    <x v="4"/>
    <x v="12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100000"/>
    <n v="0"/>
    <n v="100000"/>
    <n v="0"/>
    <n v="105000"/>
    <x v="4"/>
    <n v="88010.999999999985"/>
    <n v="26190"/>
    <n v="61820.999999999985"/>
    <n v="0"/>
    <n v="0"/>
    <n v="0"/>
  </r>
  <r>
    <s v="ประมาณการ"/>
    <x v="4"/>
    <x v="12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4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25000"/>
    <n v="0"/>
    <n v="25000"/>
    <n v="0"/>
    <n v="26250"/>
    <x v="4"/>
    <n v="22002.749999999996"/>
    <n v="0"/>
    <n v="22002.749999999996"/>
    <n v="0"/>
    <n v="0"/>
    <n v="0"/>
  </r>
  <r>
    <s v="ประมาณการ"/>
    <x v="4"/>
    <x v="13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8"/>
    <n v="20000"/>
    <n v="233"/>
    <n v="19767"/>
    <n v="0"/>
    <n v="20755.350000000002"/>
    <x v="4"/>
    <n v="18501.714330000003"/>
    <n v="0"/>
    <n v="18501.714330000003"/>
    <n v="0"/>
    <n v="0"/>
    <n v="0"/>
  </r>
  <r>
    <d v="1899-12-30T00:00:00"/>
    <x v="2"/>
    <x v="2"/>
    <n v="0"/>
    <n v="19"/>
    <n v="30"/>
    <s v="ขาว"/>
    <n v="0"/>
    <n v="60"/>
    <s v="±"/>
    <n v="5"/>
    <n v="0"/>
    <n v="0"/>
    <n v="0"/>
    <n v="0"/>
    <n v="0"/>
    <n v="0"/>
    <n v="0"/>
    <n v="0"/>
    <x v="2"/>
    <n v="0"/>
    <n v="0"/>
    <n v="0"/>
    <n v="0"/>
    <n v="0"/>
    <x v="4"/>
    <n v="227492.91433"/>
    <n v="89963.05"/>
    <n v="137529.86433000001"/>
    <n v="0"/>
    <n v="0"/>
    <s v="ระบุในSD"/>
  </r>
  <r>
    <d v="2025-08-01T00:00:00"/>
    <x v="10"/>
    <x v="14"/>
    <s v="ไม่พิมพ์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20000"/>
    <n v="20000"/>
    <n v="0"/>
    <n v="0"/>
    <n v="0"/>
    <x v="5"/>
    <n v="0"/>
    <n v="0"/>
    <n v="0"/>
    <n v="0"/>
    <n v="0"/>
    <n v="0"/>
  </r>
  <r>
    <d v="2025-08-01T00:00:00"/>
    <x v="11"/>
    <x v="14"/>
    <s v="ไม่พิมพ์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20000"/>
    <n v="20000"/>
    <n v="0"/>
    <n v="0"/>
    <n v="0"/>
    <x v="5"/>
    <n v="0"/>
    <n v="0"/>
    <n v="0"/>
    <n v="0"/>
    <n v="0"/>
    <n v="0"/>
  </r>
  <r>
    <d v="2025-07-19T00:00:00"/>
    <x v="12"/>
    <x v="14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4923"/>
    <n v="77"/>
    <n v="5250"/>
    <n v="0"/>
    <x v="5"/>
    <n v="0"/>
    <n v="0"/>
    <n v="0"/>
    <n v="0"/>
    <n v="0"/>
    <s v="PDR250243"/>
  </r>
  <r>
    <d v="2025-07-16T00:00:00"/>
    <x v="13"/>
    <x v="14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10000"/>
    <n v="0"/>
    <n v="10300"/>
    <n v="0"/>
    <x v="5"/>
    <n v="0"/>
    <n v="0"/>
    <n v="0"/>
    <n v="0"/>
    <n v="0"/>
    <s v="PDR250233"/>
  </r>
  <r>
    <d v="2025-07-19T00:00:00"/>
    <x v="12"/>
    <x v="14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4679.9500000000007"/>
    <n v="0"/>
    <n v="0"/>
    <n v="0"/>
    <s v="PDR250238"/>
  </r>
  <r>
    <d v="2025-07-19T00:00:00"/>
    <x v="12"/>
    <x v="14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8195"/>
    <n v="1895.25"/>
    <x v="5"/>
    <n v="1773.9350475000001"/>
    <n v="1773.9350475000001"/>
    <n v="0"/>
    <n v="0"/>
    <n v="0"/>
    <s v="PDR250238"/>
  </r>
  <r>
    <d v="2025-07-19T00:00:00"/>
    <x v="14"/>
    <x v="14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0"/>
    <n v="10000"/>
    <n v="10000"/>
    <n v="0"/>
    <n v="0"/>
    <n v="0"/>
    <x v="5"/>
    <n v="0"/>
    <n v="0"/>
    <n v="0"/>
    <n v="0"/>
    <n v="0"/>
    <s v="PDR250239"/>
  </r>
  <r>
    <d v="2025-07-19T00:00:00"/>
    <x v="15"/>
    <x v="14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0"/>
    <n v="5000"/>
    <n v="0"/>
    <n v="5250"/>
    <x v="5"/>
    <n v="4679.9500000000007"/>
    <n v="4679.9500000000007"/>
    <n v="0"/>
    <n v="0"/>
    <n v="0"/>
    <s v="PDR250239"/>
  </r>
  <r>
    <d v="2025-07-19T00:00:00"/>
    <x v="15"/>
    <x v="14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199"/>
    <n v="0"/>
    <x v="5"/>
    <n v="0"/>
    <n v="0"/>
    <n v="0"/>
    <n v="0"/>
    <n v="0"/>
    <s v="PDR250239"/>
  </r>
  <r>
    <d v="2025-07-19T00:00:00"/>
    <x v="15"/>
    <x v="14"/>
    <s v="KFM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300"/>
    <n v="0"/>
    <x v="5"/>
    <n v="0"/>
    <n v="0"/>
    <n v="0"/>
    <n v="0"/>
    <n v="0"/>
    <s v="PDR250239"/>
  </r>
  <r>
    <d v="2025-07-19T00:00:00"/>
    <x v="15"/>
    <x v="14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10000"/>
    <n v="0"/>
    <n v="10000"/>
    <n v="0"/>
    <n v="10500"/>
    <x v="5"/>
    <n v="9359.9000000000015"/>
    <n v="9359.9000000000015"/>
    <n v="0"/>
    <n v="0"/>
    <n v="0"/>
    <s v="PDR250240"/>
  </r>
  <r>
    <d v="2025-07-19T00:00:00"/>
    <x v="15"/>
    <x v="14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50"/>
    <n v="0"/>
    <x v="5"/>
    <n v="0"/>
    <n v="0"/>
    <n v="0"/>
    <n v="0"/>
    <n v="0"/>
    <s v="PDR250240"/>
  </r>
  <r>
    <d v="2025-07-19T00:00:00"/>
    <x v="15"/>
    <x v="14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5000"/>
    <n v="0"/>
    <n v="5200"/>
    <n v="0"/>
    <x v="5"/>
    <n v="0"/>
    <n v="0"/>
    <n v="0"/>
    <n v="0"/>
    <n v="0"/>
    <s v="PDR250240"/>
  </r>
  <r>
    <d v="2025-07-19T00:00:00"/>
    <x v="15"/>
    <x v="14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5"/>
    <n v="5000"/>
    <n v="5000"/>
    <n v="0"/>
    <n v="5200"/>
    <n v="0"/>
    <x v="5"/>
    <n v="0"/>
    <n v="0"/>
    <n v="0"/>
    <n v="0"/>
    <n v="0"/>
    <s v="PDR250240"/>
  </r>
  <r>
    <d v="2025-07-19T00:00:00"/>
    <x v="15"/>
    <x v="14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4679.9500000000007"/>
    <n v="0"/>
    <n v="0"/>
    <n v="0"/>
    <s v="PDR250241"/>
  </r>
  <r>
    <d v="2025-07-19T00:00:00"/>
    <x v="15"/>
    <x v="14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241"/>
  </r>
  <r>
    <d v="2025-07-19T00:00:00"/>
    <x v="15"/>
    <x v="14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241"/>
  </r>
  <r>
    <d v="2025-07-19T00:00:00"/>
    <x v="15"/>
    <x v="14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5000"/>
    <n v="5000"/>
    <n v="11100"/>
    <n v="0"/>
    <x v="5"/>
    <n v="0"/>
    <n v="0"/>
    <n v="0"/>
    <n v="0"/>
    <n v="0"/>
    <s v="PDR250241"/>
  </r>
  <r>
    <d v="2025-07-31T00:00:00"/>
    <x v="16"/>
    <x v="14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250"/>
  </r>
  <r>
    <d v="2025-07-31T00:00:00"/>
    <x v="16"/>
    <x v="14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250"/>
  </r>
  <r>
    <d v="2025-07-31T00:00:00"/>
    <x v="16"/>
    <x v="14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250"/>
  </r>
  <r>
    <d v="2025-07-31T00:00:00"/>
    <x v="16"/>
    <x v="14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250"/>
  </r>
  <r>
    <d v="2025-07-31T00:00:00"/>
    <x v="17"/>
    <x v="14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0"/>
    <x v="5"/>
    <n v="5238.75"/>
    <n v="0"/>
    <n v="5238.75"/>
    <n v="0"/>
    <n v="0"/>
    <s v="PDR250250"/>
  </r>
  <r>
    <d v="2025-07-31T00:00:00"/>
    <x v="16"/>
    <x v="14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679.9500000000007"/>
    <n v="0"/>
    <n v="4679.9500000000007"/>
    <n v="0"/>
    <n v="0"/>
    <s v="PDR250251"/>
  </r>
  <r>
    <d v="2025-07-31T00:00:00"/>
    <x v="16"/>
    <x v="14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679.9500000000007"/>
    <n v="0"/>
    <n v="4679.9500000000007"/>
    <n v="0"/>
    <n v="0"/>
    <s v="PDR250251"/>
  </r>
  <r>
    <d v="2025-07-31T00:00:00"/>
    <x v="16"/>
    <x v="14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679.9500000000007"/>
    <n v="0"/>
    <n v="4679.9500000000007"/>
    <n v="0"/>
    <n v="0"/>
    <s v="PDR250251"/>
  </r>
  <r>
    <d v="2025-07-31T00:00:00"/>
    <x v="16"/>
    <x v="14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679.9500000000007"/>
    <n v="0"/>
    <n v="4679.9500000000007"/>
    <n v="0"/>
    <n v="0"/>
    <s v="PDR250251"/>
  </r>
  <r>
    <d v="2025-07-31T00:00:00"/>
    <x v="16"/>
    <x v="14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679.9500000000007"/>
    <n v="0"/>
    <n v="4679.9500000000007"/>
    <n v="0"/>
    <n v="0"/>
    <s v="PDR250251"/>
  </r>
  <r>
    <d v="2025-07-31T00:00:00"/>
    <x v="16"/>
    <x v="14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5"/>
    <n v="4679.9500000000007"/>
    <n v="0"/>
    <n v="4679.9500000000007"/>
    <n v="0"/>
    <n v="0"/>
    <s v="PDR250252"/>
  </r>
  <r>
    <d v="2025-07-31T00:00:00"/>
    <x v="16"/>
    <x v="14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5"/>
    <n v="4679.9500000000007"/>
    <n v="0"/>
    <n v="4679.9500000000007"/>
    <n v="0"/>
    <n v="0"/>
    <s v="PDR250252"/>
  </r>
  <r>
    <d v="2025-07-31T00:00:00"/>
    <x v="16"/>
    <x v="14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5"/>
    <n v="4679.9500000000007"/>
    <n v="0"/>
    <n v="4679.9500000000007"/>
    <n v="0"/>
    <n v="0"/>
    <s v="PDR250252"/>
  </r>
  <r>
    <d v="2025-07-31T00:00:00"/>
    <x v="16"/>
    <x v="14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5"/>
    <n v="4679.9500000000007"/>
    <n v="0"/>
    <n v="4679.9500000000007"/>
    <n v="0"/>
    <n v="0"/>
    <s v="PDR250252"/>
  </r>
  <r>
    <d v="2025-07-31T00:00:00"/>
    <x v="16"/>
    <x v="14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5"/>
    <n v="4679.9500000000007"/>
    <n v="0"/>
    <n v="4679.9500000000007"/>
    <n v="0"/>
    <n v="0"/>
    <s v="PDR250252"/>
  </r>
  <r>
    <d v="2025-07-31T00:00:00"/>
    <x v="16"/>
    <x v="14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5"/>
    <n v="5000"/>
    <n v="0"/>
    <n v="5000"/>
    <n v="0"/>
    <n v="5250"/>
    <x v="5"/>
    <n v="4679.9500000000007"/>
    <n v="0"/>
    <n v="4679.9500000000007"/>
    <n v="0"/>
    <n v="0"/>
    <s v="PDR250253"/>
  </r>
  <r>
    <d v="2025-07-31T00:00:00"/>
    <x v="16"/>
    <x v="14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5"/>
    <n v="5000"/>
    <n v="0"/>
    <n v="5000"/>
    <n v="0"/>
    <n v="5250"/>
    <x v="5"/>
    <n v="4679.9500000000007"/>
    <n v="0"/>
    <n v="4679.9500000000007"/>
    <n v="0"/>
    <n v="0"/>
    <s v="PDR250253"/>
  </r>
  <r>
    <d v="2025-07-31T00:00:00"/>
    <x v="16"/>
    <x v="14"/>
    <s v="หีบเพลง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5"/>
    <n v="5000"/>
    <n v="0"/>
    <n v="5000"/>
    <n v="0"/>
    <n v="5250"/>
    <x v="5"/>
    <n v="4679.9500000000007"/>
    <n v="0"/>
    <n v="4679.9500000000007"/>
    <n v="0"/>
    <n v="0"/>
    <s v="PDR250253"/>
  </r>
  <r>
    <d v="2025-07-31T00:00:00"/>
    <x v="16"/>
    <x v="14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5"/>
    <n v="5000"/>
    <n v="0"/>
    <n v="5000"/>
    <n v="0"/>
    <n v="5250"/>
    <x v="5"/>
    <n v="4679.9500000000007"/>
    <n v="0"/>
    <n v="4679.9500000000007"/>
    <n v="0"/>
    <n v="0"/>
    <s v="PDR250253"/>
  </r>
  <r>
    <d v="2025-07-31T00:00:00"/>
    <x v="17"/>
    <x v="14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5"/>
    <n v="5000"/>
    <n v="0"/>
    <n v="5000"/>
    <n v="0"/>
    <n v="0"/>
    <x v="5"/>
    <n v="5238.75"/>
    <n v="0"/>
    <n v="5238.75"/>
    <n v="0"/>
    <n v="0"/>
    <s v="PDR250253"/>
  </r>
  <r>
    <d v="2025-08-01T00:00:00"/>
    <x v="10"/>
    <x v="14"/>
    <s v="ไม่พิมพ์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6"/>
    <n v="20000"/>
    <n v="0"/>
    <n v="20000"/>
    <n v="0"/>
    <n v="0"/>
    <x v="5"/>
    <n v="18719.800000000003"/>
    <n v="0"/>
    <n v="18719.800000000003"/>
    <n v="0"/>
    <n v="0"/>
    <n v="0"/>
  </r>
  <r>
    <d v="2025-08-01T00:00:00"/>
    <x v="11"/>
    <x v="14"/>
    <s v="ไม่พิมพ์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6"/>
    <n v="20000"/>
    <n v="0"/>
    <n v="20000"/>
    <n v="0"/>
    <n v="0"/>
    <x v="5"/>
    <n v="18719.800000000003"/>
    <n v="0"/>
    <n v="18719.800000000003"/>
    <n v="0"/>
    <n v="0"/>
    <n v="0"/>
  </r>
  <r>
    <d v="1899-12-30T00:00:00"/>
    <x v="2"/>
    <x v="2"/>
    <n v="0"/>
    <n v="19"/>
    <n v="30"/>
    <n v="0"/>
    <n v="0"/>
    <n v="63"/>
    <s v="+"/>
    <n v="5"/>
    <n v="0"/>
    <n v="0"/>
    <n v="0"/>
    <n v="0"/>
    <n v="0"/>
    <n v="0"/>
    <n v="0"/>
    <n v="0"/>
    <x v="2"/>
    <n v="0"/>
    <n v="0"/>
    <n v="0"/>
    <n v="0"/>
    <n v="0"/>
    <x v="5"/>
    <n v="166689.78504749993"/>
    <n v="25173.685047500003"/>
    <n v="141516.09999999998"/>
    <n v="0"/>
    <n v="0"/>
    <s v="ระบุในSD"/>
  </r>
  <r>
    <d v="2025-08-05T00:00:00"/>
    <x v="18"/>
    <x v="15"/>
    <s v="A.C.C.ภาษาอังกฤษ"/>
    <n v="19"/>
    <n v="26"/>
    <s v="ขาว"/>
    <s v="ด้าน"/>
    <n v="70"/>
    <s v="±"/>
    <n v="5"/>
    <s v="ไม่"/>
    <n v="20"/>
    <n v="28"/>
    <n v="50"/>
    <n v="172.69642879999998"/>
    <n v="0"/>
    <n v="172.69642879999998"/>
    <s v="มัด100"/>
    <x v="17"/>
    <n v="10000"/>
    <n v="0"/>
    <n v="10000"/>
    <n v="0"/>
    <n v="10500"/>
    <x v="6"/>
    <n v="7683.5000000000009"/>
    <n v="7683.5000000000009"/>
    <n v="0"/>
    <n v="0"/>
    <n v="7683.5000000000009"/>
    <n v="0"/>
  </r>
  <r>
    <d v="1899-12-30T00:00:00"/>
    <x v="2"/>
    <x v="2"/>
    <n v="0"/>
    <n v="19"/>
    <n v="30"/>
    <n v="0"/>
    <n v="0"/>
    <n v="56"/>
    <s v="±"/>
    <n v="5"/>
    <n v="0"/>
    <n v="0"/>
    <n v="0"/>
    <n v="0"/>
    <n v="0"/>
    <n v="0"/>
    <n v="0"/>
    <n v="0"/>
    <x v="2"/>
    <n v="0"/>
    <s v=" "/>
    <n v="0"/>
    <n v="0"/>
    <n v="0"/>
    <x v="6"/>
    <n v="7683.5000000000009"/>
    <n v="7683.5000000000009"/>
    <n v="0"/>
    <n v="0"/>
    <n v="7683.5000000000009"/>
    <s v="ระบุในSD"/>
  </r>
  <r>
    <d v="2025-08-05T00:00:00"/>
    <x v="19"/>
    <x v="16"/>
    <s v="เพอเฟคค์ 104S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6"/>
    <n v="5040"/>
    <n v="0"/>
    <n v="5040"/>
    <n v="0"/>
    <n v="5292"/>
    <x v="7"/>
    <n v="4999.0247999999992"/>
    <n v="2000"/>
    <n v="2999.0247999999992"/>
    <n v="0"/>
    <n v="4999.0247999999992"/>
    <n v="0"/>
  </r>
  <r>
    <d v="2025-05-19T00:00:00"/>
    <x v="20"/>
    <x v="16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3"/>
    <n v="0"/>
    <n v="503"/>
    <n v="5250"/>
    <n v="0"/>
    <x v="7"/>
    <n v="0"/>
    <n v="0"/>
    <n v="0"/>
    <n v="0"/>
    <n v="0"/>
    <n v="0"/>
  </r>
  <r>
    <d v="1899-12-30T00:00:00"/>
    <x v="2"/>
    <x v="2"/>
    <n v="0"/>
    <n v="19"/>
    <n v="34"/>
    <s v="ขาว"/>
    <n v="0"/>
    <n v="80"/>
    <s v="±"/>
    <n v="5"/>
    <n v="0"/>
    <n v="0"/>
    <n v="0"/>
    <n v="0"/>
    <n v="0"/>
    <n v="0"/>
    <n v="0"/>
    <n v="0"/>
    <x v="2"/>
    <n v="0"/>
    <n v="0"/>
    <n v="0"/>
    <n v="0"/>
    <n v="0"/>
    <x v="7"/>
    <n v="4999.0247999999992"/>
    <n v="2000"/>
    <n v="2999.0247999999992"/>
    <n v="0"/>
    <n v="4999.0247999999992"/>
    <s v="ระบุในSD"/>
  </r>
  <r>
    <d v="2025-08-07T00:00:00"/>
    <x v="21"/>
    <x v="17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0"/>
    <n v="10000"/>
    <n v="0"/>
    <n v="10000"/>
    <n v="0"/>
    <n v="0"/>
    <x v="8"/>
    <n v="8801.1"/>
    <n v="8801.1"/>
    <n v="0"/>
    <n v="0"/>
    <n v="0"/>
    <n v="0"/>
  </r>
  <r>
    <d v="1899-12-30T00:00:00"/>
    <x v="2"/>
    <x v="2"/>
    <n v="0"/>
    <n v="20"/>
    <n v="37"/>
    <s v="ขาว"/>
    <n v="0"/>
    <n v="65"/>
    <s v="±"/>
    <n v="5"/>
    <n v="0"/>
    <n v="0"/>
    <n v="0"/>
    <n v="0"/>
    <n v="0"/>
    <n v="0"/>
    <n v="0"/>
    <n v="0"/>
    <x v="2"/>
    <n v="0"/>
    <n v="0"/>
    <n v="0"/>
    <n v="0"/>
    <n v="0"/>
    <x v="8"/>
    <n v="8801.1"/>
    <n v="8801.1"/>
    <n v="0"/>
    <n v="0"/>
    <n v="0"/>
    <s v="ระบุในSD"/>
  </r>
  <r>
    <d v="2025-08-06T00:00:00"/>
    <x v="7"/>
    <x v="9"/>
    <s v="แป้งหมักไก่แดงMTS(ถุงในเจาะรู)"/>
    <n v="20"/>
    <n v="37"/>
    <s v="ขาว"/>
    <n v="0"/>
    <n v="70"/>
    <s v="±"/>
    <n v="5"/>
    <s v="ไม่"/>
    <n v="21"/>
    <n v="40"/>
    <n v="40"/>
    <n v="103.61785728"/>
    <n v="0"/>
    <n v="103.61785728"/>
    <s v="500กระสอบ"/>
    <x v="12"/>
    <n v="5000"/>
    <n v="0"/>
    <n v="5000"/>
    <n v="0"/>
    <n v="5250"/>
    <x v="9"/>
    <n v="5378.4500000000007"/>
    <n v="5378.4500000000007"/>
    <n v="0"/>
    <n v="0"/>
    <n v="0"/>
    <n v="0"/>
  </r>
  <r>
    <d v="1899-12-30T00:00:00"/>
    <x v="2"/>
    <x v="2"/>
    <n v="0"/>
    <n v="20"/>
    <n v="37"/>
    <s v="ขาว"/>
    <n v="0"/>
    <n v="70"/>
    <s v="±"/>
    <n v="5"/>
    <n v="0"/>
    <n v="0"/>
    <n v="0"/>
    <n v="0"/>
    <n v="0"/>
    <n v="0"/>
    <n v="0"/>
    <n v="0"/>
    <x v="2"/>
    <n v="0"/>
    <n v="0"/>
    <n v="0"/>
    <n v="0"/>
    <n v="0"/>
    <x v="9"/>
    <n v="5378.4500000000007"/>
    <n v="5378.4500000000007"/>
    <n v="0"/>
    <n v="0"/>
    <n v="0"/>
    <s v="ระบุในSD"/>
  </r>
  <r>
    <d v="2025-08-04T00:00:00"/>
    <x v="22"/>
    <x v="18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4000"/>
    <n v="0"/>
    <n v="4000"/>
    <n v="0"/>
    <n v="4200"/>
    <x v="10"/>
    <n v="4414.5199999999995"/>
    <n v="3490"/>
    <n v="924.51999999999953"/>
    <n v="3490"/>
    <n v="924.51999999999953"/>
    <s v="ห้ามเกิน-ขาดได้5%"/>
  </r>
  <r>
    <d v="2025-08-07T00:00:00"/>
    <x v="21"/>
    <x v="18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"/>
    <n v="4000"/>
    <n v="0"/>
    <n v="4000"/>
    <n v="0"/>
    <n v="4200"/>
    <x v="10"/>
    <n v="4414.5199999999995"/>
    <n v="0"/>
    <n v="4414.5199999999995"/>
    <n v="0"/>
    <n v="4414.5199999999995"/>
    <s v="ห้ามเกิน-ขาดได้5%"/>
  </r>
  <r>
    <d v="2025-08-04T00:00:00"/>
    <x v="23"/>
    <x v="19"/>
    <s v="JET 405โปรตีน18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"/>
    <n v="20000"/>
    <n v="0"/>
    <n v="20000"/>
    <n v="0"/>
    <n v="21000"/>
    <x v="10"/>
    <n v="21513.800000000003"/>
    <n v="20000"/>
    <n v="1513.8000000000029"/>
    <n v="0"/>
    <n v="21513.800000000003"/>
    <n v="0"/>
  </r>
  <r>
    <d v="2025-08-04T00:00:00"/>
    <x v="24"/>
    <x v="19"/>
    <s v="SPEED PLUS 999 ENG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"/>
    <n v="5000"/>
    <n v="0"/>
    <n v="5000"/>
    <n v="0"/>
    <n v="5250"/>
    <x v="10"/>
    <n v="5378.4500000000007"/>
    <n v="0"/>
    <n v="5378.4500000000007"/>
    <n v="0"/>
    <n v="5378.4500000000007"/>
    <n v="0"/>
  </r>
  <r>
    <d v="2025-08-05T00:00:00"/>
    <x v="25"/>
    <x v="16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7"/>
    <n v="10000"/>
    <n v="0"/>
    <n v="10000"/>
    <n v="0"/>
    <n v="10500"/>
    <x v="10"/>
    <n v="10477.5"/>
    <n v="0"/>
    <n v="10477.5"/>
    <n v="0"/>
    <n v="10477.5"/>
    <n v="0"/>
  </r>
  <r>
    <d v="2025-05-19T00:00:00"/>
    <x v="26"/>
    <x v="16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7"/>
    <n v="614"/>
    <n v="0"/>
    <n v="614"/>
    <n v="0"/>
    <n v="644.70000000000005"/>
    <x v="10"/>
    <n v="643.31850000000009"/>
    <n v="0"/>
    <n v="643.31850000000009"/>
    <n v="0"/>
    <n v="643.31850000000009"/>
    <n v="0"/>
  </r>
  <r>
    <d v="2025-08-05T00:00:00"/>
    <x v="19"/>
    <x v="16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17"/>
    <n v="5040"/>
    <n v="0"/>
    <n v="5040"/>
    <n v="0"/>
    <n v="5292"/>
    <x v="10"/>
    <n v="5139.8424000000005"/>
    <n v="0"/>
    <n v="5139.8424000000005"/>
    <n v="0"/>
    <n v="5139.8424000000005"/>
    <n v="0"/>
  </r>
  <r>
    <d v="2025-06-19T00:00:00"/>
    <x v="27"/>
    <x v="16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7"/>
    <n v="455"/>
    <n v="0"/>
    <n v="455"/>
    <n v="0"/>
    <n v="477.75"/>
    <x v="10"/>
    <n v="464.01355000000001"/>
    <n v="0"/>
    <n v="464.01355000000001"/>
    <n v="0"/>
    <n v="464.01355000000001"/>
    <n v="0"/>
  </r>
  <r>
    <d v="2025-08-05T00:00:00"/>
    <x v="25"/>
    <x v="16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0000"/>
    <n v="0"/>
    <n v="10000"/>
    <n v="0"/>
    <n v="10500"/>
    <x v="10"/>
    <n v="10477.5"/>
    <n v="0"/>
    <n v="10477.5"/>
    <n v="0"/>
    <n v="10477.5"/>
    <n v="0"/>
  </r>
  <r>
    <d v="2025-08-04T00:00:00"/>
    <x v="23"/>
    <x v="19"/>
    <s v="JET 405โปรตีน16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10000"/>
    <n v="0"/>
    <n v="10000"/>
    <n v="0"/>
    <n v="10500"/>
    <x v="10"/>
    <n v="10756.900000000001"/>
    <n v="0"/>
    <n v="10756.900000000001"/>
    <n v="0"/>
    <n v="10756.900000000001"/>
    <n v="0"/>
  </r>
  <r>
    <d v="2025-08-04T00:00:00"/>
    <x v="24"/>
    <x v="19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6"/>
    <n v="10000"/>
    <n v="0"/>
    <n v="10000"/>
    <n v="0"/>
    <n v="10500"/>
    <x v="10"/>
    <n v="10756.900000000001"/>
    <n v="0"/>
    <n v="10756.900000000001"/>
    <n v="0"/>
    <n v="10756.900000000001"/>
    <n v="0"/>
  </r>
  <r>
    <d v="2025-07-30T00:00:00"/>
    <x v="28"/>
    <x v="19"/>
    <s v="VC 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0000"/>
    <n v="30000"/>
    <n v="0"/>
    <n v="30900"/>
    <n v="0"/>
    <x v="10"/>
    <n v="0"/>
    <n v="0"/>
    <n v="0"/>
    <n v="0"/>
    <n v="0"/>
    <n v="0"/>
  </r>
  <r>
    <d v="2025-07-30T00:00:00"/>
    <x v="28"/>
    <x v="19"/>
    <s v="VC 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0000"/>
    <n v="20000"/>
    <n v="0"/>
    <n v="20197"/>
    <n v="0"/>
    <x v="10"/>
    <n v="0"/>
    <n v="0"/>
    <n v="0"/>
    <n v="0"/>
    <n v="0"/>
    <n v="0"/>
  </r>
  <r>
    <d v="2025-07-30T00:00:00"/>
    <x v="28"/>
    <x v="19"/>
    <s v="JET 180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7"/>
    <n v="5000"/>
    <n v="5000"/>
    <n v="0"/>
    <n v="5200"/>
    <n v="0"/>
    <x v="10"/>
    <n v="0"/>
    <n v="0"/>
    <n v="0"/>
    <n v="0"/>
    <n v="0"/>
    <n v="0"/>
  </r>
  <r>
    <d v="2025-07-12T00:00:00"/>
    <x v="29"/>
    <x v="18"/>
    <s v="SPM195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4000"/>
    <n v="0"/>
    <n v="4100"/>
    <n v="0"/>
    <x v="10"/>
    <n v="0"/>
    <n v="0"/>
    <n v="0"/>
    <n v="0"/>
    <n v="0"/>
    <n v="0"/>
  </r>
  <r>
    <d v="2025-08-04T00:00:00"/>
    <x v="30"/>
    <x v="18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0"/>
    <n v="4200"/>
    <x v="10"/>
    <n v="4414.5199999999995"/>
    <n v="0"/>
    <n v="4414.5199999999995"/>
    <n v="0"/>
    <n v="4414.5199999999995"/>
    <s v="ห้ามเกิน-ขาดได้5%"/>
  </r>
  <r>
    <d v="2025-08-07T00:00:00"/>
    <x v="21"/>
    <x v="18"/>
    <s v="นีโอ พี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0"/>
    <n v="3000"/>
    <n v="0"/>
    <n v="3150"/>
    <x v="10"/>
    <n v="3310.89"/>
    <n v="0"/>
    <n v="3310.89"/>
    <n v="0"/>
    <n v="3310.89"/>
    <s v="ห้ามเกิน-ขาดได้5%"/>
  </r>
  <r>
    <d v="2025-08-07T00:00:00"/>
    <x v="21"/>
    <x v="18"/>
    <s v="วี-ฟีด วี18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0"/>
    <n v="3000"/>
    <n v="0"/>
    <n v="3150"/>
    <x v="10"/>
    <n v="3310.89"/>
    <n v="0"/>
    <n v="3310.89"/>
    <n v="0"/>
    <n v="3310.89"/>
    <s v="ห้ามเกิน-ขาดได้5%"/>
  </r>
  <r>
    <d v="2025-07-12T00:00:00"/>
    <x v="31"/>
    <x v="18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0"/>
    <n v="4200"/>
    <x v="10"/>
    <n v="4414.5199999999995"/>
    <n v="0"/>
    <n v="4414.5199999999995"/>
    <n v="0"/>
    <n v="4414.5199999999995"/>
    <n v="0"/>
  </r>
  <r>
    <d v="2025-08-04T00:00:00"/>
    <x v="32"/>
    <x v="18"/>
    <s v="ยู-ฟีด ด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0"/>
    <n v="4200"/>
    <x v="10"/>
    <n v="4414.5199999999995"/>
    <n v="0"/>
    <n v="4414.5199999999995"/>
    <n v="0"/>
    <n v="4414.5199999999995"/>
    <s v="ห้ามเกิน-ขาดได้5%"/>
  </r>
  <r>
    <s v="ประมาณการ"/>
    <x v="4"/>
    <x v="16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8"/>
    <n v="100000"/>
    <n v="0"/>
    <n v="100000"/>
    <n v="0"/>
    <n v="105000"/>
    <x v="10"/>
    <n v="104775.00000000001"/>
    <n v="0"/>
    <n v="104775.00000000001"/>
    <n v="0"/>
    <n v="104775.00000000001"/>
    <n v="0"/>
  </r>
  <r>
    <s v="ประมาณการ"/>
    <x v="4"/>
    <x v="20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20000"/>
    <n v="0"/>
    <n v="20000"/>
    <n v="0"/>
    <n v="21000"/>
    <x v="10"/>
    <n v="22072.6"/>
    <n v="0"/>
    <n v="22072.6"/>
    <n v="0"/>
    <n v="22072.6"/>
    <n v="0"/>
  </r>
  <r>
    <s v="ประมาณการ"/>
    <x v="4"/>
    <x v="21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8"/>
    <n v="20000"/>
    <n v="0"/>
    <n v="20000"/>
    <n v="0"/>
    <n v="21000"/>
    <x v="10"/>
    <n v="21513.800000000003"/>
    <n v="0"/>
    <n v="21513.800000000003"/>
    <n v="0"/>
    <n v="21513.800000000003"/>
    <n v="0"/>
  </r>
  <r>
    <d v="2025-07-19T00:00:00"/>
    <x v="33"/>
    <x v="16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0"/>
    <n v="0"/>
    <n v="120"/>
    <n v="11000"/>
    <n v="0"/>
    <x v="10"/>
    <n v="0"/>
    <n v="0"/>
    <n v="0"/>
    <n v="0"/>
    <n v="0"/>
    <n v="0"/>
  </r>
  <r>
    <d v="2025-08-04T00:00:00"/>
    <x v="34"/>
    <x v="18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4000"/>
    <n v="0"/>
    <n v="4000"/>
    <n v="0"/>
    <n v="4200"/>
    <x v="10"/>
    <n v="4414.5199999999995"/>
    <n v="0"/>
    <n v="4414.5199999999995"/>
    <n v="0"/>
    <n v="4414.5199999999995"/>
    <s v="ห้ามเกิน-ขาดได้5%"/>
  </r>
  <r>
    <s v="ประมาณการ"/>
    <x v="4"/>
    <x v="22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10"/>
    <n v="110363"/>
    <n v="0"/>
    <n v="110363"/>
    <n v="0"/>
    <n v="110363"/>
    <n v="0"/>
  </r>
  <r>
    <d v="2025-06-17T00:00:00"/>
    <x v="35"/>
    <x v="16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127"/>
    <n v="0"/>
    <n v="127"/>
    <n v="6000"/>
    <n v="0"/>
    <x v="10"/>
    <n v="0"/>
    <n v="0"/>
    <n v="0"/>
    <n v="0"/>
    <n v="0"/>
    <n v="0"/>
  </r>
  <r>
    <d v="2025-06-17T00:00:00"/>
    <x v="36"/>
    <x v="16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894"/>
    <n v="525"/>
    <n v="369"/>
    <n v="6000"/>
    <n v="0"/>
    <x v="10"/>
    <n v="0"/>
    <n v="0"/>
    <n v="0"/>
    <n v="0"/>
    <n v="0"/>
    <n v="0"/>
  </r>
  <r>
    <d v="2025-05-19T00:00:00"/>
    <x v="37"/>
    <x v="16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3360"/>
    <n v="0"/>
    <n v="3360"/>
    <n v="35200"/>
    <n v="0"/>
    <x v="10"/>
    <n v="0"/>
    <n v="0"/>
    <n v="0"/>
    <n v="0"/>
    <n v="0"/>
    <n v="0"/>
  </r>
  <r>
    <d v="2025-05-19T00:00:00"/>
    <x v="38"/>
    <x v="16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366"/>
    <n v="0"/>
    <n v="366"/>
    <n v="5113"/>
    <n v="0"/>
    <x v="10"/>
    <n v="0"/>
    <n v="0"/>
    <n v="0"/>
    <n v="0"/>
    <n v="0"/>
    <n v="0"/>
  </r>
  <r>
    <d v="2025-05-19T00:00:00"/>
    <x v="39"/>
    <x v="16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302"/>
    <n v="0"/>
    <n v="302"/>
    <n v="5300"/>
    <n v="0"/>
    <x v="10"/>
    <n v="0"/>
    <n v="0"/>
    <n v="0"/>
    <n v="0"/>
    <n v="0"/>
    <n v="0"/>
  </r>
  <r>
    <d v="2025-05-19T00:00:00"/>
    <x v="40"/>
    <x v="16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00"/>
    <n v="0"/>
    <n v="1200"/>
    <n v="10700"/>
    <n v="0"/>
    <x v="10"/>
    <n v="0"/>
    <n v="0"/>
    <n v="0"/>
    <n v="0"/>
    <n v="0"/>
    <n v="0"/>
  </r>
  <r>
    <d v="2025-07-12T00:00:00"/>
    <x v="41"/>
    <x v="18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10"/>
    <n v="3310.89"/>
    <n v="0"/>
    <n v="3310.89"/>
    <n v="0"/>
    <n v="3310.89"/>
    <n v="0"/>
  </r>
  <r>
    <d v="2025-05-05T00:00:00"/>
    <x v="42"/>
    <x v="20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10"/>
    <n v="11036.3"/>
    <n v="0"/>
    <n v="11036.3"/>
    <n v="0"/>
    <n v="11036.3"/>
    <n v="0"/>
  </r>
  <r>
    <d v="2025-05-21T00:00:00"/>
    <x v="43"/>
    <x v="18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5000"/>
    <n v="0"/>
    <n v="5000"/>
    <n v="0"/>
    <n v="5250"/>
    <x v="10"/>
    <n v="5518.15"/>
    <n v="0"/>
    <n v="5518.15"/>
    <n v="0"/>
    <n v="5518.15"/>
    <n v="0"/>
  </r>
  <r>
    <d v="2025-01-17T00:00:00"/>
    <x v="44"/>
    <x v="16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4"/>
    <n v="152"/>
    <n v="0"/>
    <n v="152"/>
    <n v="6000"/>
    <n v="0"/>
    <x v="10"/>
    <n v="0"/>
    <n v="0"/>
    <n v="0"/>
    <n v="0"/>
    <n v="0"/>
    <n v="5987"/>
  </r>
  <r>
    <d v="2024-11-15T00:00:00"/>
    <x v="45"/>
    <x v="16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17"/>
    <n v="0"/>
    <n v="117"/>
    <n v="10065"/>
    <n v="0"/>
    <x v="10"/>
    <n v="0"/>
    <n v="0"/>
    <n v="0"/>
    <n v="0"/>
    <n v="0"/>
    <n v="0"/>
  </r>
  <r>
    <d v="2024-08-19T00:00:00"/>
    <x v="46"/>
    <x v="16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60"/>
    <n v="0"/>
    <n v="1260"/>
    <n v="11095"/>
    <n v="0"/>
    <x v="10"/>
    <n v="0"/>
    <n v="0"/>
    <n v="0"/>
    <n v="0"/>
    <n v="0"/>
    <n v="0"/>
  </r>
  <r>
    <d v="2024-08-19T00:00:00"/>
    <x v="46"/>
    <x v="16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89"/>
    <n v="0"/>
    <n v="89"/>
    <n v="11180"/>
    <n v="0"/>
    <x v="10"/>
    <n v="0"/>
    <n v="0"/>
    <n v="0"/>
    <n v="0"/>
    <n v="0"/>
    <n v="0"/>
  </r>
  <r>
    <d v="2025-06-02T00:00:00"/>
    <x v="47"/>
    <x v="20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"/>
    <n v="2500"/>
    <n v="2500"/>
    <n v="0"/>
    <n v="5560"/>
    <n v="0"/>
    <x v="10"/>
    <n v="0"/>
    <n v="0"/>
    <n v="0"/>
    <n v="0"/>
    <n v="0"/>
    <n v="0"/>
  </r>
  <r>
    <d v="2025-05-22T00:00:00"/>
    <x v="48"/>
    <x v="2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3"/>
    <n v="4000"/>
    <n v="3840"/>
    <n v="160"/>
    <n v="8450"/>
    <n v="0"/>
    <x v="10"/>
    <n v="0"/>
    <n v="0"/>
    <n v="0"/>
    <n v="0"/>
    <n v="0"/>
    <s v="ห้ามขาด-ห้ามเกิน"/>
  </r>
  <r>
    <d v="2025-03-25T00:00:00"/>
    <x v="49"/>
    <x v="18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4000"/>
    <n v="3857"/>
    <n v="143"/>
    <n v="4200"/>
    <n v="0"/>
    <x v="10"/>
    <n v="0"/>
    <n v="0"/>
    <n v="0"/>
    <n v="0"/>
    <n v="0"/>
    <n v="0"/>
  </r>
  <r>
    <d v="2025-03-04T00:00:00"/>
    <x v="21"/>
    <x v="18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4000"/>
    <n v="4010"/>
    <n v="0"/>
    <n v="4470"/>
    <n v="0"/>
    <x v="10"/>
    <n v="0"/>
    <n v="0"/>
    <n v="0"/>
    <n v="0"/>
    <n v="0"/>
    <n v="0"/>
  </r>
  <r>
    <d v="2025-03-04T00:00:00"/>
    <x v="21"/>
    <x v="18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3065"/>
    <n v="0"/>
    <n v="3300"/>
    <n v="0"/>
    <x v="10"/>
    <n v="0"/>
    <n v="0"/>
    <n v="0"/>
    <n v="0"/>
    <n v="0"/>
    <n v="0"/>
  </r>
  <r>
    <d v="2024-09-06T00:00:00"/>
    <x v="50"/>
    <x v="18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3318"/>
    <n v="0"/>
    <n v="0"/>
    <n v="0"/>
    <x v="10"/>
    <n v="0"/>
    <n v="0"/>
    <n v="0"/>
    <n v="0"/>
    <n v="0"/>
    <s v="ลูกค้าสั่งผิดเอาไปส่งเดือน10"/>
  </r>
  <r>
    <d v="2024-10-16T00:00:00"/>
    <x v="51"/>
    <x v="18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3194"/>
    <n v="0"/>
    <n v="5632"/>
    <n v="0"/>
    <x v="10"/>
    <n v="0"/>
    <n v="0"/>
    <n v="0"/>
    <n v="0"/>
    <n v="0"/>
    <n v="0"/>
  </r>
  <r>
    <d v="1899-12-30T00:00:00"/>
    <x v="2"/>
    <x v="2"/>
    <n v="0"/>
    <n v="20"/>
    <n v="38"/>
    <n v="0"/>
    <n v="0"/>
    <n v="84"/>
    <s v="±"/>
    <n v="5"/>
    <n v="0"/>
    <n v="0"/>
    <n v="0"/>
    <n v="0"/>
    <n v="0"/>
    <n v="0"/>
    <n v="0"/>
    <n v="0"/>
    <x v="2"/>
    <n v="0"/>
    <n v="0"/>
    <n v="0"/>
    <n v="0"/>
    <n v="0"/>
    <x v="10"/>
    <n v="387306.86445000005"/>
    <n v="23490"/>
    <n v="363816.86445000005"/>
    <n v="3490"/>
    <n v="383816.86445000005"/>
    <s v="ระบุในSD"/>
  </r>
  <r>
    <d v="2025-08-06T00:00:00"/>
    <x v="52"/>
    <x v="21"/>
    <s v="ไม่พิมพ์"/>
    <n v="20"/>
    <n v="37"/>
    <s v="ขาว"/>
    <n v="0"/>
    <n v="80"/>
    <s v="+"/>
    <n v="0"/>
    <s v="ไม่"/>
    <s v="ไม่สวมถุงใน"/>
    <n v="0"/>
    <n v="0"/>
    <n v="0"/>
    <n v="0"/>
    <n v="0"/>
    <s v="500กระสอบ"/>
    <x v="19"/>
    <n v="30000"/>
    <n v="6000"/>
    <n v="24000"/>
    <n v="0"/>
    <n v="0"/>
    <x v="11"/>
    <n v="25816.560000000001"/>
    <n v="25816.560000000001"/>
    <n v="0"/>
    <n v="0"/>
    <n v="0"/>
    <n v="0"/>
  </r>
  <r>
    <s v="ประมาณการ"/>
    <x v="4"/>
    <x v="22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100000"/>
    <n v="0"/>
    <n v="100000"/>
    <n v="0"/>
    <n v="105000"/>
    <x v="11"/>
    <n v="113157.00000000001"/>
    <n v="0"/>
    <n v="113157.00000000001"/>
    <n v="0"/>
    <n v="0"/>
    <n v="0"/>
  </r>
  <r>
    <d v="1899-12-30T00:00:00"/>
    <x v="2"/>
    <x v="2"/>
    <n v="0"/>
    <n v="20"/>
    <n v="38"/>
    <n v="0"/>
    <n v="0"/>
    <n v="82"/>
    <s v="+"/>
    <n v="2"/>
    <n v="0"/>
    <n v="0"/>
    <n v="0"/>
    <n v="0"/>
    <n v="0"/>
    <n v="0"/>
    <n v="0"/>
    <n v="0"/>
    <x v="2"/>
    <n v="0"/>
    <n v="0"/>
    <n v="0"/>
    <n v="0"/>
    <n v="0"/>
    <x v="11"/>
    <n v="138973.56000000003"/>
    <n v="25816.560000000001"/>
    <n v="113157.00000000001"/>
    <n v="0"/>
    <n v="0"/>
    <s v="ระบุในSD"/>
  </r>
  <r>
    <d v="2025-07-19T00:00:00"/>
    <x v="53"/>
    <x v="16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0"/>
    <n v="27120"/>
    <n v="25440"/>
    <n v="1680"/>
    <n v="152931"/>
    <n v="0"/>
    <x v="12"/>
    <n v="0"/>
    <n v="0"/>
    <n v="0"/>
    <n v="0"/>
    <n v="0"/>
    <s v="ห้ามขาด-ห้ามเกิน"/>
  </r>
  <r>
    <d v="2025-08-05T00:00:00"/>
    <x v="54"/>
    <x v="16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1"/>
    <n v="30000"/>
    <n v="0"/>
    <n v="30000"/>
    <n v="0"/>
    <n v="31500"/>
    <x v="12"/>
    <n v="31432.500000000004"/>
    <n v="18343"/>
    <n v="13089.500000000004"/>
    <n v="0"/>
    <n v="0"/>
    <s v="ห้ามขาด-ห้ามเกิน"/>
  </r>
  <r>
    <d v="2025-07-24T00:00:00"/>
    <x v="55"/>
    <x v="24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124000"/>
    <n v="20000"/>
    <n v="104000"/>
    <n v="71420"/>
    <n v="55209"/>
    <x v="12"/>
    <n v="59387.769210000006"/>
    <n v="59387.769210000006"/>
    <n v="0"/>
    <n v="0"/>
    <n v="0"/>
    <s v="หนองบุญมาก"/>
  </r>
  <r>
    <d v="2025-07-24T00:00:00"/>
    <x v="56"/>
    <x v="24"/>
    <s v="WB ฟาร์ม F914M 30kg.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28000"/>
    <n v="0"/>
    <n v="28000"/>
    <n v="0"/>
    <n v="29400"/>
    <x v="12"/>
    <n v="30119.320000000003"/>
    <n v="30119.320000000003"/>
    <n v="0"/>
    <n v="0"/>
    <n v="0"/>
    <s v="หนองบุญมาก"/>
  </r>
  <r>
    <d v="2025-07-24T00:00:00"/>
    <x v="57"/>
    <x v="24"/>
    <s v="WB บาลานส์ 9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7000"/>
    <n v="0"/>
    <n v="7000"/>
    <n v="0"/>
    <n v="7350"/>
    <x v="12"/>
    <n v="7529.8300000000008"/>
    <n v="7529.8300000000008"/>
    <n v="0"/>
    <n v="0"/>
    <n v="0"/>
    <s v="หนองบุญมาก"/>
  </r>
  <r>
    <d v="2025-07-24T00:00:00"/>
    <x v="57"/>
    <x v="24"/>
    <s v="WB เบทาโกร 326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5000"/>
    <n v="0"/>
    <n v="5000"/>
    <n v="0"/>
    <n v="5250"/>
    <x v="12"/>
    <n v="5378.4500000000007"/>
    <n v="5378.4500000000007"/>
    <n v="0"/>
    <n v="0"/>
    <n v="0"/>
    <s v="หนองบุญมาก"/>
  </r>
  <r>
    <d v="2025-07-24T00:00:00"/>
    <x v="58"/>
    <x v="24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7000"/>
    <n v="0"/>
    <n v="7000"/>
    <n v="0"/>
    <n v="7350"/>
    <x v="12"/>
    <n v="7529.8300000000008"/>
    <n v="7529.8300000000008"/>
    <n v="0"/>
    <n v="0"/>
    <n v="0"/>
    <s v="หนองบุญมาก"/>
  </r>
  <r>
    <d v="2025-07-24T00:00:00"/>
    <x v="58"/>
    <x v="24"/>
    <s v="WB เบทาโกร 405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14000"/>
    <n v="0"/>
    <n v="14000"/>
    <n v="0"/>
    <n v="14700"/>
    <x v="12"/>
    <n v="15059.660000000002"/>
    <n v="15059.660000000002"/>
    <n v="0"/>
    <n v="0"/>
    <n v="0"/>
    <s v="หนองบุญมาก"/>
  </r>
  <r>
    <d v="2025-08-01T00:00:00"/>
    <x v="59"/>
    <x v="24"/>
    <s v="บาลานส์ 95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5000"/>
    <n v="0"/>
    <n v="5000"/>
    <n v="0"/>
    <n v="5250"/>
    <x v="12"/>
    <n v="5378.4500000000007"/>
    <n v="5378.4500000000007"/>
    <n v="0"/>
    <n v="0"/>
    <n v="0"/>
    <s v="ลพบุรี3"/>
  </r>
  <r>
    <d v="2025-08-01T00:00:00"/>
    <x v="59"/>
    <x v="24"/>
    <s v="เบทาโกร 323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20000"/>
    <n v="0"/>
    <n v="20000"/>
    <n v="0"/>
    <n v="21000"/>
    <x v="12"/>
    <n v="21513.800000000003"/>
    <n v="21513.800000000003"/>
    <n v="0"/>
    <n v="0"/>
    <n v="0"/>
    <s v="ลพบุรี3"/>
  </r>
  <r>
    <s v="ประมาณการ"/>
    <x v="4"/>
    <x v="16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8"/>
    <n v="170000"/>
    <n v="0"/>
    <n v="170000"/>
    <n v="0"/>
    <n v="178500"/>
    <x v="12"/>
    <n v="178117.5"/>
    <n v="0"/>
    <n v="178117.5"/>
    <n v="0"/>
    <n v="0"/>
    <s v="ห้ามขาด-ห้ามเกิน"/>
  </r>
  <r>
    <d v="1899-12-30T00:00:00"/>
    <x v="2"/>
    <x v="2"/>
    <n v="0"/>
    <n v="20"/>
    <n v="37"/>
    <n v="0"/>
    <n v="0"/>
    <n v="80"/>
    <s v="±"/>
    <n v="3"/>
    <n v="0"/>
    <n v="0"/>
    <n v="0"/>
    <n v="0"/>
    <n v="0"/>
    <n v="0"/>
    <n v="0"/>
    <n v="0"/>
    <x v="2"/>
    <n v="0"/>
    <n v="0"/>
    <n v="0"/>
    <n v="0"/>
    <n v="0"/>
    <x v="12"/>
    <n v="361447.10921000002"/>
    <n v="170240.10921000002"/>
    <n v="191207"/>
    <n v="0"/>
    <n v="0"/>
    <s v="ระบุในSD"/>
  </r>
  <r>
    <d v="2025-08-07T00:00:00"/>
    <x v="21"/>
    <x v="17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19"/>
    <n v="15000"/>
    <n v="0"/>
    <n v="15000"/>
    <n v="0"/>
    <n v="0"/>
    <x v="13"/>
    <n v="16554.45"/>
    <n v="16554.45"/>
    <n v="0"/>
    <n v="0"/>
    <n v="0"/>
    <s v="ใช้2121670SM"/>
  </r>
  <r>
    <d v="2025-08-07T00:00:00"/>
    <x v="21"/>
    <x v="13"/>
    <s v="LMC 20KG"/>
    <n v="21"/>
    <n v="34"/>
    <s v="ขาว"/>
    <n v="0"/>
    <n v="60"/>
    <s v="±"/>
    <n v="5"/>
    <s v="ไม่"/>
    <n v="22"/>
    <n v="36"/>
    <n v="40"/>
    <n v="390.78734745599991"/>
    <n v="0"/>
    <n v="390.78734745599991"/>
    <s v="500กระสอบแบน"/>
    <x v="6"/>
    <n v="20000"/>
    <n v="0"/>
    <n v="20000"/>
    <n v="0"/>
    <n v="21000"/>
    <x v="13"/>
    <n v="19837.400000000001"/>
    <n v="19837.400000000001"/>
    <n v="0"/>
    <n v="0"/>
    <n v="0"/>
    <s v="ใช้2121670SM"/>
  </r>
  <r>
    <d v="1899-12-30T00:00:00"/>
    <x v="2"/>
    <x v="2"/>
    <n v="0"/>
    <n v="21"/>
    <n v="37"/>
    <s v="ขาว"/>
    <n v="0"/>
    <n v="67"/>
    <s v="±"/>
    <n v="5"/>
    <n v="0"/>
    <n v="0"/>
    <n v="0"/>
    <n v="0"/>
    <n v="0"/>
    <n v="0"/>
    <n v="0"/>
    <n v="0"/>
    <x v="2"/>
    <n v="0"/>
    <n v="0"/>
    <n v="0"/>
    <n v="0"/>
    <n v="0"/>
    <x v="13"/>
    <n v="36391.850000000006"/>
    <n v="36391.850000000006"/>
    <n v="0"/>
    <n v="0"/>
    <n v="0"/>
    <s v="ระบุในSD"/>
  </r>
  <r>
    <d v="2025-07-29T00:00:00"/>
    <x v="60"/>
    <x v="25"/>
    <s v="เมอรี่ 882S"/>
    <n v="21"/>
    <n v="37"/>
    <s v="ขาว"/>
    <s v="ใส"/>
    <n v="97"/>
    <s v="±"/>
    <n v="5"/>
    <s v="บิด"/>
    <n v="22"/>
    <n v="40"/>
    <n v="40"/>
    <n v="0"/>
    <n v="0"/>
    <n v="0"/>
    <s v="500กระสอบ"/>
    <x v="10"/>
    <n v="5000"/>
    <n v="5000"/>
    <n v="0"/>
    <n v="5400"/>
    <n v="0"/>
    <x v="14"/>
    <n v="0"/>
    <n v="0"/>
    <n v="0"/>
    <n v="0"/>
    <n v="0"/>
    <n v="0"/>
  </r>
  <r>
    <d v="2025-07-31T00:00:00"/>
    <x v="61"/>
    <x v="26"/>
    <s v="แดนโกรว30(ส้ม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0"/>
    <n v="10000"/>
    <n v="0"/>
    <n v="10000"/>
    <n v="0"/>
    <n v="10500"/>
    <x v="14"/>
    <n v="10756.900000000001"/>
    <n v="10756.900000000001"/>
    <n v="0"/>
    <n v="10756.900000000001"/>
    <n v="0"/>
    <n v="0"/>
  </r>
  <r>
    <d v="2025-07-31T00:00:00"/>
    <x v="61"/>
    <x v="26"/>
    <s v="แดนโกรว50(เหลือง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0"/>
    <n v="5250"/>
    <x v="14"/>
    <n v="5378.4500000000007"/>
    <n v="5378.4500000000007"/>
    <n v="0"/>
    <n v="5378.4500000000007"/>
    <n v="0"/>
    <n v="0"/>
  </r>
  <r>
    <d v="2025-07-31T00:00:00"/>
    <x v="61"/>
    <x v="26"/>
    <s v="วีโว่ 1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0"/>
    <n v="5250"/>
    <x v="14"/>
    <n v="5378.4500000000007"/>
    <n v="5378.4500000000007"/>
    <n v="0"/>
    <n v="5378.4500000000007"/>
    <n v="0"/>
    <n v="0"/>
  </r>
  <r>
    <d v="2025-08-01T00:00:00"/>
    <x v="62"/>
    <x v="20"/>
    <s v="SPM413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9"/>
    <n v="3000"/>
    <n v="0"/>
    <n v="3000"/>
    <n v="0"/>
    <n v="3150"/>
    <x v="14"/>
    <n v="3310.89"/>
    <n v="3310.89"/>
    <n v="0"/>
    <n v="3310.89"/>
    <n v="0"/>
    <n v="0"/>
  </r>
  <r>
    <d v="2025-08-01T00:00:00"/>
    <x v="63"/>
    <x v="20"/>
    <s v="SPM4132"/>
    <n v="21"/>
    <n v="40"/>
    <s v="ขาว"/>
    <s v="ด้าน"/>
    <n v="108"/>
    <s v="±"/>
    <n v="5"/>
    <s v="บิด"/>
    <n v="22"/>
    <n v="42"/>
    <n v="40"/>
    <n v="68.387785804799989"/>
    <n v="0"/>
    <n v="68.387785804799989"/>
    <s v="500กระสอบแบน"/>
    <x v="19"/>
    <n v="3000"/>
    <n v="0"/>
    <n v="3000"/>
    <n v="0"/>
    <n v="3150"/>
    <x v="14"/>
    <n v="3478.5300000000007"/>
    <n v="3478.5300000000007"/>
    <n v="0"/>
    <n v="3478.5300000000007"/>
    <n v="0"/>
    <n v="0"/>
  </r>
  <r>
    <d v="2025-08-02T00:00:00"/>
    <x v="64"/>
    <x v="20"/>
    <s v="มาซูฟีดบี 0434"/>
    <n v="21"/>
    <n v="40"/>
    <s v="ขาว"/>
    <s v="ใส"/>
    <n v="108"/>
    <s v="±"/>
    <n v="5"/>
    <s v="บิด"/>
    <n v="22"/>
    <n v="42"/>
    <n v="40"/>
    <n v="125.37760730879998"/>
    <n v="0"/>
    <n v="125.37760730879998"/>
    <s v="500กระสอบแบน"/>
    <x v="19"/>
    <n v="5500"/>
    <n v="0"/>
    <n v="5500"/>
    <n v="0"/>
    <n v="5775"/>
    <x v="14"/>
    <n v="6377.3050000000003"/>
    <n v="6377.3050000000003"/>
    <n v="0"/>
    <n v="6377.3050000000003"/>
    <n v="0"/>
    <n v="0"/>
  </r>
  <r>
    <d v="2025-07-31T00:00:00"/>
    <x v="61"/>
    <x v="26"/>
    <s v="แดนโกรวบรีดเดอร์ 6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0"/>
    <n v="5250"/>
    <x v="14"/>
    <n v="5378.4500000000007"/>
    <n v="5378.4500000000007"/>
    <n v="0"/>
    <n v="5378.4500000000007"/>
    <n v="0"/>
    <n v="0"/>
  </r>
  <r>
    <d v="2025-07-31T00:00:00"/>
    <x v="61"/>
    <x v="26"/>
    <s v="แดนโกรวบรีดเดอร์ 8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0"/>
    <n v="10000"/>
    <n v="0"/>
    <n v="10000"/>
    <n v="0"/>
    <n v="10500"/>
    <x v="14"/>
    <n v="10756.900000000001"/>
    <n v="10756.900000000001"/>
    <n v="0"/>
    <n v="10756.900000000001"/>
    <n v="0"/>
    <n v="0"/>
  </r>
  <r>
    <d v="2025-08-05T00:00:00"/>
    <x v="65"/>
    <x v="18"/>
    <s v="ฟีล กู๊ด 892"/>
    <n v="21"/>
    <n v="38"/>
    <s v="ขาว"/>
    <s v="ใส"/>
    <n v="102"/>
    <s v="±"/>
    <n v="5"/>
    <s v="บิด"/>
    <n v="22"/>
    <n v="40"/>
    <n v="40"/>
    <n v="0"/>
    <n v="0"/>
    <n v="0"/>
    <s v="500กระสอบแบน"/>
    <x v="0"/>
    <n v="3000"/>
    <n v="3000"/>
    <n v="0"/>
    <n v="3100"/>
    <n v="0"/>
    <x v="14"/>
    <n v="0"/>
    <n v="0"/>
    <n v="0"/>
    <n v="0"/>
    <n v="0"/>
    <n v="0"/>
  </r>
  <r>
    <d v="2025-08-07T00:00:00"/>
    <x v="21"/>
    <x v="18"/>
    <s v="โมโม่ 492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1"/>
    <n v="4000"/>
    <n v="0"/>
    <n v="4000"/>
    <n v="0"/>
    <n v="4200"/>
    <x v="14"/>
    <n v="4414.5199999999995"/>
    <n v="0"/>
    <n v="4414.5199999999995"/>
    <n v="0"/>
    <n v="4414.5199999999995"/>
    <n v="0"/>
  </r>
  <r>
    <d v="2025-08-07T00:00:00"/>
    <x v="21"/>
    <x v="27"/>
    <s v="กัสโซ่ฟีด101-102"/>
    <n v="21"/>
    <n v="37"/>
    <s v="ขาว"/>
    <s v="ใส"/>
    <n v="100"/>
    <s v="±"/>
    <n v="5"/>
    <s v="บิด"/>
    <n v="22"/>
    <n v="40"/>
    <n v="40"/>
    <n v="434.20816383999994"/>
    <n v="0"/>
    <n v="434.20816383999994"/>
    <s v="500กระสอบ"/>
    <x v="13"/>
    <n v="20000"/>
    <n v="0"/>
    <n v="20000"/>
    <n v="0"/>
    <n v="21000"/>
    <x v="14"/>
    <n v="21513.800000000003"/>
    <n v="21513.800000000003"/>
    <n v="0"/>
    <n v="21513.800000000003"/>
    <n v="0"/>
    <n v="0"/>
  </r>
  <r>
    <d v="2025-08-07T00:00:00"/>
    <x v="21"/>
    <x v="27"/>
    <s v="NB FISH 103L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3"/>
    <n v="10000"/>
    <n v="0"/>
    <n v="10000"/>
    <n v="0"/>
    <n v="10500"/>
    <x v="14"/>
    <n v="10756.900000000001"/>
    <n v="10756.900000000001"/>
    <n v="0"/>
    <n v="10756.900000000001"/>
    <n v="0"/>
    <n v="0"/>
  </r>
  <r>
    <s v="ประมาณการ"/>
    <x v="4"/>
    <x v="26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8"/>
    <n v="100000"/>
    <n v="0"/>
    <n v="100000"/>
    <n v="0"/>
    <n v="105000"/>
    <x v="14"/>
    <n v="107569.00000000001"/>
    <n v="107569.00000000001"/>
    <n v="0"/>
    <n v="107569.00000000001"/>
    <n v="0"/>
    <n v="0"/>
  </r>
  <r>
    <s v="ประมาณการ"/>
    <x v="4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14"/>
    <n v="10756.900000000001"/>
    <n v="10756.900000000001"/>
    <n v="0"/>
    <n v="10756.900000000001"/>
    <n v="0"/>
    <n v="0"/>
  </r>
  <r>
    <d v="2025-07-16T00:00:00"/>
    <x v="66"/>
    <x v="20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4"/>
    <n v="3310.89"/>
    <n v="0"/>
    <n v="3310.89"/>
    <n v="0"/>
    <n v="3310.89"/>
    <n v="0"/>
  </r>
  <r>
    <d v="2025-07-16T00:00:00"/>
    <x v="67"/>
    <x v="20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4"/>
    <n v="3000"/>
    <n v="0"/>
    <n v="3000"/>
    <n v="0"/>
    <n v="3150"/>
    <x v="14"/>
    <n v="3310.89"/>
    <n v="0"/>
    <n v="3310.89"/>
    <n v="0"/>
    <n v="3310.89"/>
    <n v="0"/>
  </r>
  <r>
    <d v="2025-06-18T00:00:00"/>
    <x v="68"/>
    <x v="18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4"/>
    <n v="8000"/>
    <n v="470"/>
    <n v="7530"/>
    <n v="0"/>
    <n v="7906.5"/>
    <x v="14"/>
    <n v="8310.3338999999996"/>
    <n v="0"/>
    <n v="8310.3338999999996"/>
    <n v="0"/>
    <n v="8310.3338999999996"/>
    <n v="0"/>
  </r>
  <r>
    <d v="2024-12-02T00:00:00"/>
    <x v="69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8000"/>
    <n v="0"/>
    <n v="8000"/>
    <n v="0"/>
    <n v="8400"/>
    <x v="14"/>
    <n v="8605.52"/>
    <n v="0"/>
    <n v="8605.52"/>
    <n v="0"/>
    <n v="8605.52"/>
    <n v="0"/>
  </r>
  <r>
    <d v="2024-12-05T00:00:00"/>
    <x v="70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4"/>
    <n v="17211.04"/>
    <n v="0"/>
    <n v="17211.04"/>
    <n v="0"/>
    <n v="17211.04"/>
    <n v="0"/>
  </r>
  <r>
    <d v="2024-12-05T00:00:00"/>
    <x v="71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4"/>
    <n v="17211.04"/>
    <n v="0"/>
    <n v="17211.04"/>
    <n v="0"/>
    <n v="17211.04"/>
    <n v="0"/>
  </r>
  <r>
    <d v="2023-05-20T00:00:00"/>
    <x v="72"/>
    <x v="20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4"/>
    <n v="5000"/>
    <n v="0"/>
    <n v="5000"/>
    <n v="0"/>
    <n v="5250"/>
    <x v="14"/>
    <n v="5518.15"/>
    <n v="0"/>
    <n v="5518.15"/>
    <n v="0"/>
    <n v="5518.15"/>
    <n v="0"/>
  </r>
  <r>
    <d v="1899-12-30T00:00:00"/>
    <x v="2"/>
    <x v="2"/>
    <n v="0"/>
    <n v="21"/>
    <n v="37"/>
    <n v="0"/>
    <n v="0"/>
    <n v="74"/>
    <s v="±"/>
    <n v="5"/>
    <n v="0"/>
    <n v="0"/>
    <n v="0"/>
    <n v="0"/>
    <n v="0"/>
    <s v="ว"/>
    <n v="0"/>
    <n v="0"/>
    <x v="2"/>
    <n v="0"/>
    <n v="0"/>
    <n v="0"/>
    <n v="0"/>
    <n v="0"/>
    <x v="14"/>
    <n v="269304.85890000005"/>
    <n v="201412.47500000001"/>
    <n v="67892.383900000001"/>
    <n v="201412.47500000001"/>
    <n v="67892.383900000001"/>
    <s v="ระบุในSD"/>
  </r>
  <r>
    <d v="2025-07-22T00:00:00"/>
    <x v="6"/>
    <x v="8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5"/>
    <n v="5518.15"/>
    <n v="5518.15"/>
    <n v="0"/>
    <n v="1715"/>
    <n v="3803.1499999999996"/>
    <n v="0"/>
  </r>
  <r>
    <d v="2025-08-06T00:00:00"/>
    <x v="73"/>
    <x v="8"/>
    <s v="FELDSPAR K200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7"/>
    <n v="5000"/>
    <n v="0"/>
    <n v="5000"/>
    <n v="0"/>
    <n v="5250"/>
    <x v="15"/>
    <n v="5518.15"/>
    <n v="5518.15"/>
    <n v="0"/>
    <n v="0"/>
    <n v="5518.15"/>
    <n v="0"/>
  </r>
  <r>
    <d v="2025-08-06T00:00:00"/>
    <x v="73"/>
    <x v="8"/>
    <s v="FELDSPAR SP SPAR 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7"/>
    <n v="5000"/>
    <n v="0"/>
    <n v="5000"/>
    <n v="0"/>
    <n v="5250"/>
    <x v="15"/>
    <n v="5518.15"/>
    <n v="5518.15"/>
    <n v="0"/>
    <n v="0"/>
    <n v="5518.15"/>
    <n v="0"/>
  </r>
  <r>
    <d v="2025-08-06T00:00:00"/>
    <x v="74"/>
    <x v="8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20"/>
    <n v="5000"/>
    <n v="0"/>
    <n v="5000"/>
    <n v="0"/>
    <n v="5250"/>
    <x v="15"/>
    <n v="5518.15"/>
    <n v="0"/>
    <n v="5518.15"/>
    <n v="0"/>
    <n v="5518.15"/>
    <n v="0"/>
  </r>
  <r>
    <d v="2025-08-06T00:00:00"/>
    <x v="74"/>
    <x v="8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21"/>
    <n v="5000"/>
    <n v="0"/>
    <n v="5000"/>
    <n v="0"/>
    <n v="5250"/>
    <x v="15"/>
    <n v="5518.15"/>
    <n v="0"/>
    <n v="5518.15"/>
    <n v="0"/>
    <n v="5518.15"/>
    <n v="0"/>
  </r>
  <r>
    <s v="ประมาณการ"/>
    <x v="4"/>
    <x v="29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18"/>
    <n v="30000"/>
    <n v="0"/>
    <n v="30000"/>
    <n v="0"/>
    <n v="31500"/>
    <x v="15"/>
    <n v="29756.100000000002"/>
    <n v="26403"/>
    <n v="3353.1000000000022"/>
    <n v="0"/>
    <n v="0"/>
    <n v="0"/>
  </r>
  <r>
    <s v="ประมาณการ"/>
    <x v="4"/>
    <x v="30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4"/>
    <n v="30000"/>
    <n v="0"/>
    <n v="30000"/>
    <n v="0"/>
    <n v="31500"/>
    <x v="15"/>
    <n v="29756.100000000002"/>
    <n v="0"/>
    <n v="29756.100000000002"/>
    <n v="0"/>
    <n v="0"/>
    <n v="0"/>
  </r>
  <r>
    <d v="1899-12-30T00:00:00"/>
    <x v="2"/>
    <x v="2"/>
    <n v="0"/>
    <n v="23"/>
    <n v="34"/>
    <s v="ขาว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5"/>
    <n v="87102.950000000012"/>
    <n v="42957.45"/>
    <n v="44145.5"/>
    <n v="1715"/>
    <n v="25875.75"/>
    <s v="ระบุในSD"/>
  </r>
  <r>
    <d v="2025-08-05T00:00:00"/>
    <x v="75"/>
    <x v="31"/>
    <s v="ศรีนครพันธุ์ข้าว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16"/>
    <n v="9918.7000000000007"/>
    <n v="0"/>
    <n v="9918.7000000000007"/>
    <n v="0"/>
    <n v="0"/>
    <n v="0"/>
  </r>
  <r>
    <d v="1899-12-30T00:00:00"/>
    <x v="2"/>
    <x v="2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6"/>
    <n v="9918.7000000000007"/>
    <n v="0"/>
    <n v="9918.7000000000007"/>
    <n v="0"/>
    <n v="0"/>
    <n v="0"/>
  </r>
  <r>
    <s v="ประมาณการ"/>
    <x v="4"/>
    <x v="29"/>
    <s v="รอแบบ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7"/>
    <n v="9918.7000000000007"/>
    <n v="0"/>
    <n v="9918.7000000000007"/>
    <n v="0"/>
    <n v="0"/>
    <n v="0"/>
  </r>
  <r>
    <d v="1899-12-30T00:00:00"/>
    <x v="2"/>
    <x v="2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2"/>
    <n v="0"/>
    <n v="0"/>
    <n v="0"/>
    <n v="0"/>
    <n v="0"/>
    <x v="17"/>
    <n v="9918.7000000000007"/>
    <n v="0"/>
    <n v="9918.7000000000007"/>
    <n v="0"/>
    <n v="0"/>
    <s v="ระบุในSD"/>
  </r>
  <r>
    <d v="2025-03-11T00:00:00"/>
    <x v="76"/>
    <x v="26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4"/>
    <n v="1000"/>
    <n v="0"/>
    <n v="1000"/>
    <n v="0"/>
    <n v="0"/>
    <x v="18"/>
    <n v="1159.5100000000002"/>
    <n v="1159.5100000000002"/>
    <n v="0"/>
    <n v="1159.5100000000002"/>
    <n v="0"/>
    <s v="ห้ามขาด-เกินได้5%"/>
  </r>
  <r>
    <d v="1899-12-30T00:00:00"/>
    <x v="2"/>
    <x v="2"/>
    <n v="0"/>
    <n v="23"/>
    <n v="37"/>
    <n v="0"/>
    <n v="0"/>
    <n v="85"/>
    <s v="±"/>
    <n v="5"/>
    <n v="0"/>
    <n v="0"/>
    <n v="0"/>
    <n v="0"/>
    <n v="0"/>
    <n v="0"/>
    <n v="0"/>
    <n v="0"/>
    <x v="2"/>
    <n v="0"/>
    <n v="0"/>
    <n v="0"/>
    <n v="0"/>
    <n v="0"/>
    <x v="18"/>
    <n v="1159.5100000000002"/>
    <n v="1159.5100000000002"/>
    <n v="0"/>
    <n v="1159.5100000000002"/>
    <n v="0"/>
    <s v="ระบุในSD"/>
  </r>
  <r>
    <d v="2024-11-05T00:00:00"/>
    <x v="77"/>
    <x v="32"/>
    <s v="Green for white sugar"/>
    <n v="23"/>
    <n v="37"/>
    <s v="ขาว"/>
    <n v="0"/>
    <n v="130"/>
    <s v="±"/>
    <n v="5"/>
    <s v="บิด"/>
    <n v="24"/>
    <n v="40"/>
    <n v="55"/>
    <n v="902.91416629708795"/>
    <n v="0"/>
    <n v="902.91416629708795"/>
    <s v="300แบน"/>
    <x v="0"/>
    <n v="50000"/>
    <n v="22274"/>
    <n v="27726"/>
    <n v="7300"/>
    <n v="29112.300000000003"/>
    <x v="19"/>
    <n v="29824.58094"/>
    <n v="29824.58094"/>
    <n v="0"/>
    <n v="0"/>
    <n v="0"/>
    <n v="0"/>
  </r>
  <r>
    <d v="2024-11-05T00:00:00"/>
    <x v="77"/>
    <x v="32"/>
    <s v="Green for white sugar"/>
    <n v="23"/>
    <n v="37"/>
    <s v="ขาว"/>
    <n v="0"/>
    <n v="130"/>
    <s v="±"/>
    <n v="5"/>
    <s v="บิด"/>
    <n v="24"/>
    <n v="40"/>
    <n v="55"/>
    <n v="1628.2806143999999"/>
    <n v="0"/>
    <n v="1628.2806143999999"/>
    <s v="300แบน"/>
    <x v="17"/>
    <n v="50000"/>
    <n v="0"/>
    <n v="50000"/>
    <n v="0"/>
    <n v="52500"/>
    <x v="19"/>
    <n v="53784.500000000007"/>
    <n v="21180"/>
    <n v="32604.500000000007"/>
    <n v="0"/>
    <n v="0"/>
    <n v="0"/>
  </r>
  <r>
    <d v="2024-11-05T00:00:00"/>
    <x v="77"/>
    <x v="32"/>
    <s v="Green for white sugar"/>
    <n v="23"/>
    <n v="37"/>
    <s v="ขาว"/>
    <n v="0"/>
    <n v="130"/>
    <s v="±"/>
    <n v="5"/>
    <s v="บิด"/>
    <n v="24"/>
    <n v="40"/>
    <n v="55"/>
    <n v="3256.5612287999998"/>
    <n v="0"/>
    <n v="3256.5612287999998"/>
    <s v="300แบน"/>
    <x v="22"/>
    <n v="100000"/>
    <n v="0"/>
    <n v="100000"/>
    <n v="0"/>
    <n v="105000"/>
    <x v="19"/>
    <n v="107569.00000000001"/>
    <n v="0"/>
    <n v="107569.00000000001"/>
    <n v="0"/>
    <n v="0"/>
    <n v="0"/>
  </r>
  <r>
    <d v="2024-11-05T00:00:00"/>
    <x v="77"/>
    <x v="32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4"/>
    <n v="337878"/>
    <n v="0"/>
    <n v="337878"/>
    <n v="0"/>
    <n v="354771.9"/>
    <x v="19"/>
    <n v="363451.98582000006"/>
    <n v="0"/>
    <n v="363451.98582000006"/>
    <n v="0"/>
    <n v="0"/>
    <n v="0"/>
  </r>
  <r>
    <d v="1899-12-30T00:00:00"/>
    <x v="2"/>
    <x v="2"/>
    <n v="0"/>
    <n v="23"/>
    <n v="37"/>
    <n v="0"/>
    <n v="0"/>
    <n v="128"/>
    <s v="±"/>
    <n v="5"/>
    <n v="0"/>
    <n v="0"/>
    <n v="0"/>
    <n v="0"/>
    <n v="0"/>
    <n v="0"/>
    <n v="0"/>
    <n v="0"/>
    <x v="2"/>
    <n v="0"/>
    <n v="0"/>
    <n v="0"/>
    <n v="0"/>
    <n v="0"/>
    <x v="19"/>
    <n v="554630.06676000007"/>
    <n v="51004.58094"/>
    <n v="503625.48582000006"/>
    <n v="0"/>
    <n v="0"/>
    <s v="ระบุในSD"/>
  </r>
  <r>
    <s v="ประมาณการ"/>
    <x v="4"/>
    <x v="33"/>
    <s v="รอแบบ"/>
    <n v="26"/>
    <n v="41"/>
    <s v="ขาว"/>
    <n v="0"/>
    <n v="97"/>
    <s v="±"/>
    <n v="5"/>
    <s v="บิด"/>
    <n v="27"/>
    <n v="43"/>
    <n v="40"/>
    <n v="229.14349009919997"/>
    <n v="0"/>
    <n v="229.14349009919997"/>
    <s v="300กระสอบ"/>
    <x v="18"/>
    <n v="8000"/>
    <n v="0"/>
    <n v="8000"/>
    <n v="0"/>
    <n v="8400"/>
    <x v="20"/>
    <n v="9499.6"/>
    <n v="1765"/>
    <n v="7734.6"/>
    <n v="0"/>
    <n v="0"/>
    <n v="0"/>
  </r>
  <r>
    <d v="1899-12-30T00:00:00"/>
    <x v="2"/>
    <x v="2"/>
    <n v="0"/>
    <n v="26"/>
    <n v="43"/>
    <s v="ขาว"/>
    <n v="0"/>
    <n v="102"/>
    <s v="±"/>
    <n v="5"/>
    <n v="0"/>
    <n v="0"/>
    <n v="0"/>
    <n v="0"/>
    <n v="0"/>
    <n v="0"/>
    <n v="0"/>
    <n v="0"/>
    <x v="2"/>
    <n v="0"/>
    <n v="0"/>
    <n v="0"/>
    <n v="0"/>
    <n v="0"/>
    <x v="20"/>
    <n v="9499.6"/>
    <n v="1765"/>
    <n v="7734.6"/>
    <n v="0"/>
    <n v="0"/>
    <s v="ระบุในSD"/>
  </r>
  <r>
    <d v="2025-08-05T00:00:00"/>
    <x v="78"/>
    <x v="34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0"/>
    <n v="10000"/>
    <n v="0"/>
    <n v="10000"/>
    <n v="0"/>
    <n v="10500"/>
    <x v="21"/>
    <n v="12433.3"/>
    <n v="7202"/>
    <n v="5231.2999999999993"/>
    <n v="0"/>
    <n v="12433.3"/>
    <s v="ห้ามเกิน-ขาดได้5%"/>
  </r>
  <r>
    <d v="2025-08-04T00:00:00"/>
    <x v="21"/>
    <x v="35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3"/>
    <n v="10000"/>
    <n v="10500"/>
    <n v="0"/>
    <n v="0"/>
    <n v="0"/>
    <x v="21"/>
    <n v="0"/>
    <n v="0"/>
    <n v="0"/>
    <n v="0"/>
    <n v="0"/>
    <n v="0"/>
  </r>
  <r>
    <d v="1899-12-30T00:00:00"/>
    <x v="2"/>
    <x v="2"/>
    <n v="0"/>
    <n v="26"/>
    <n v="43"/>
    <n v="0"/>
    <n v="0"/>
    <n v="100"/>
    <s v="±"/>
    <n v="5"/>
    <n v="0"/>
    <n v="0"/>
    <n v="0"/>
    <n v="0"/>
    <n v="0"/>
    <n v="0"/>
    <n v="0"/>
    <n v="0"/>
    <x v="2"/>
    <n v="0"/>
    <n v="0"/>
    <n v="0"/>
    <n v="0"/>
    <n v="0"/>
    <x v="21"/>
    <n v="12433.3"/>
    <n v="7202"/>
    <n v="5231.2999999999993"/>
    <n v="0"/>
    <n v="12433.3"/>
    <s v="ระบุในSD"/>
  </r>
  <r>
    <s v="ประมาณการ"/>
    <x v="4"/>
    <x v="28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8"/>
    <n v="10000"/>
    <n v="0"/>
    <n v="10000"/>
    <n v="0"/>
    <n v="0"/>
    <x v="22"/>
    <n v="12433.3"/>
    <n v="12433.3"/>
    <n v="0"/>
    <n v="0"/>
    <n v="0"/>
    <n v="0"/>
  </r>
  <r>
    <d v="1899-12-30T00:00:00"/>
    <x v="2"/>
    <x v="2"/>
    <n v="0"/>
    <n v="26"/>
    <n v="43"/>
    <n v="0"/>
    <n v="0"/>
    <n v="116"/>
    <s v="±"/>
    <n v="5"/>
    <n v="0"/>
    <n v="0"/>
    <n v="0"/>
    <n v="0"/>
    <n v="0"/>
    <n v="0"/>
    <n v="0"/>
    <n v="0"/>
    <x v="2"/>
    <n v="0"/>
    <n v="0"/>
    <n v="0"/>
    <n v="0"/>
    <n v="0"/>
    <x v="22"/>
    <n v="12433.3"/>
    <n v="12433.3"/>
    <n v="0"/>
    <n v="0"/>
    <n v="0"/>
    <s v="ระบุในSD"/>
  </r>
  <r>
    <d v="2025-06-24T00:00:00"/>
    <x v="79"/>
    <x v="28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0"/>
    <n v="20000"/>
    <n v="10000"/>
    <n v="10000"/>
    <n v="15905"/>
    <n v="4299.75"/>
    <x v="23"/>
    <n v="5346.0081675000001"/>
    <n v="5346.0081675000001"/>
    <n v="0"/>
    <n v="0"/>
    <n v="5346.0081675000001"/>
    <s v="ห้ามขาด-เกินได้5%"/>
  </r>
  <r>
    <d v="2025-07-23T00:00:00"/>
    <x v="80"/>
    <x v="28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7"/>
    <n v="15000"/>
    <n v="8828"/>
    <n v="6172"/>
    <n v="0"/>
    <n v="0"/>
    <x v="23"/>
    <n v="7673.8327599999993"/>
    <n v="7673.8327599999993"/>
    <n v="0"/>
    <n v="0"/>
    <n v="7673.8327599999993"/>
    <s v="ห้ามขาด-เกินได้5%"/>
  </r>
  <r>
    <s v="ประมาณการ"/>
    <x v="4"/>
    <x v="28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8"/>
    <n v="20000"/>
    <n v="0"/>
    <n v="20000"/>
    <n v="0"/>
    <n v="21000"/>
    <x v="23"/>
    <n v="24866.6"/>
    <n v="24866.6"/>
    <n v="0"/>
    <n v="0"/>
    <n v="24866.6"/>
    <n v="0"/>
  </r>
  <r>
    <d v="1899-12-30T00:00:00"/>
    <x v="2"/>
    <x v="2"/>
    <n v="0"/>
    <n v="26"/>
    <n v="43"/>
    <n v="0"/>
    <n v="0"/>
    <n v="120"/>
    <s v="±"/>
    <n v="5"/>
    <n v="0"/>
    <n v="0"/>
    <n v="0"/>
    <n v="0"/>
    <n v="0"/>
    <n v="0"/>
    <n v="0"/>
    <n v="0"/>
    <x v="2"/>
    <n v="0"/>
    <n v="0"/>
    <n v="0"/>
    <n v="0"/>
    <n v="0"/>
    <x v="23"/>
    <n v="37886.4409275"/>
    <n v="37886.4409275"/>
    <n v="0"/>
    <n v="0"/>
    <n v="37886.4409275"/>
    <s v="ระบุในSD"/>
  </r>
  <r>
    <d v="2025-07-19T00:00:00"/>
    <x v="81"/>
    <x v="36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0"/>
    <n v="34000"/>
    <n v="13000"/>
    <n v="21000"/>
    <n v="13920"/>
    <n v="21084"/>
    <x v="24"/>
    <n v="25036.195799999998"/>
    <n v="21480"/>
    <n v="3556.1957999999977"/>
    <n v="0"/>
    <n v="0"/>
    <n v="0"/>
  </r>
  <r>
    <d v="1899-12-30T00:00:00"/>
    <x v="21"/>
    <x v="36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5"/>
    <n v="50000"/>
    <n v="0"/>
    <n v="50000"/>
    <n v="0"/>
    <n v="52500"/>
    <x v="24"/>
    <n v="59372.5"/>
    <n v="0"/>
    <n v="59372.5"/>
    <n v="0"/>
    <n v="0"/>
    <n v="0"/>
  </r>
  <r>
    <s v="ประมาณการ"/>
    <x v="4"/>
    <x v="28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0"/>
    <x v="24"/>
    <n v="6775.4500000000007"/>
    <n v="0"/>
    <n v="6775.4500000000007"/>
    <n v="0"/>
    <n v="6775.4500000000007"/>
    <n v="0"/>
  </r>
  <r>
    <d v="1899-12-30T00:00:00"/>
    <x v="2"/>
    <x v="2"/>
    <n v="0"/>
    <n v="28"/>
    <n v="43"/>
    <n v="0"/>
    <n v="0"/>
    <n v="130"/>
    <s v="±"/>
    <n v="3"/>
    <n v="0"/>
    <n v="0"/>
    <n v="0"/>
    <n v="0"/>
    <n v="0"/>
    <n v="0"/>
    <n v="0"/>
    <n v="0"/>
    <x v="2"/>
    <n v="0"/>
    <n v="0"/>
    <n v="0"/>
    <n v="0"/>
    <n v="0"/>
    <x v="24"/>
    <n v="91184.145799999998"/>
    <n v="21480"/>
    <n v="69704.145799999998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7E4B8-463D-455D-AA59-82881A793788}" name="PivotTable2" cacheId="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6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74">
        <item h="1" x="1"/>
        <item x="60"/>
        <item x="3"/>
        <item x="34"/>
        <item x="36"/>
        <item x="37"/>
        <item x="2"/>
        <item x="66"/>
        <item x="33"/>
        <item x="57"/>
        <item x="58"/>
        <item x="59"/>
        <item x="32"/>
        <item x="31"/>
        <item x="35"/>
        <item x="65"/>
        <item x="0"/>
        <item x="4"/>
        <item x="5"/>
        <item x="6"/>
        <item x="7"/>
        <item x="12"/>
        <item x="20"/>
        <item x="26"/>
        <item x="14"/>
        <item x="21"/>
        <item x="15"/>
        <item x="16"/>
        <item x="19"/>
        <item x="22"/>
        <item x="23"/>
        <item x="24"/>
        <item x="25"/>
        <item x="27"/>
        <item x="28"/>
        <item x="29"/>
        <item x="30"/>
        <item x="38"/>
        <item x="39"/>
        <item x="40"/>
        <item x="41"/>
        <item x="42"/>
        <item x="43"/>
        <item x="44"/>
        <item x="45"/>
        <item x="48"/>
        <item x="54"/>
        <item x="55"/>
        <item x="53"/>
        <item x="61"/>
        <item x="62"/>
        <item x="63"/>
        <item x="67"/>
        <item x="69"/>
        <item x="68"/>
        <item x="70"/>
        <item x="71"/>
        <item x="72"/>
        <item x="8"/>
        <item x="9"/>
        <item x="10"/>
        <item x="11"/>
        <item x="13"/>
        <item x="17"/>
        <item x="18"/>
        <item x="46"/>
        <item x="47"/>
        <item x="49"/>
        <item x="50"/>
        <item x="51"/>
        <item x="52"/>
        <item x="56"/>
        <item x="64"/>
        <item t="default"/>
      </items>
    </pivotField>
    <pivotField axis="axisPage" compact="0" outline="0" subtotalTop="0" showAll="0">
      <items count="36">
        <item x="1"/>
        <item x="11"/>
        <item x="27"/>
        <item x="19"/>
        <item x="0"/>
        <item x="22"/>
        <item x="7"/>
        <item x="13"/>
        <item x="18"/>
        <item x="16"/>
        <item x="25"/>
        <item x="14"/>
        <item x="32"/>
        <item x="34"/>
        <item x="33"/>
        <item x="17"/>
        <item x="30"/>
        <item x="3"/>
        <item x="8"/>
        <item x="29"/>
        <item x="4"/>
        <item x="5"/>
        <item x="10"/>
        <item x="9"/>
        <item x="2"/>
        <item x="6"/>
        <item x="12"/>
        <item x="15"/>
        <item x="20"/>
        <item x="21"/>
        <item x="26"/>
        <item x="28"/>
        <item x="31"/>
        <item x="23"/>
        <item x="2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7">
        <item h="1" x="3"/>
        <item h="1" x="15"/>
        <item x="22"/>
        <item x="11"/>
        <item x="7"/>
        <item x="5"/>
        <item x="6"/>
        <item x="0"/>
        <item x="16"/>
        <item x="21"/>
        <item x="12"/>
        <item x="8"/>
        <item x="2"/>
        <item x="13"/>
        <item x="17"/>
        <item x="23"/>
        <item x="14"/>
        <item x="18"/>
        <item x="24"/>
        <item x="9"/>
        <item x="10"/>
        <item x="4"/>
        <item h="1" x="19"/>
        <item h="1" x="25"/>
        <item h="1" x="2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7">
        <item h="1" x="0"/>
        <item x="1"/>
        <item x="2"/>
        <item x="3"/>
        <item x="5"/>
        <item x="7"/>
        <item x="4"/>
        <item h="1" x="6"/>
        <item x="8"/>
        <item x="11"/>
        <item x="9"/>
        <item h="1" x="10"/>
        <item x="14"/>
        <item x="12"/>
        <item h="1" x="13"/>
        <item h="1" x="15"/>
        <item x="19"/>
        <item x="20"/>
        <item x="18"/>
        <item x="16"/>
        <item x="21"/>
        <item x="22"/>
        <item x="23"/>
        <item x="24"/>
        <item x="25"/>
        <item h="1" x="17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0"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2"/>
    </i>
    <i>
      <x v="13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76">
      <pivotArea outline="0" collapsedLevelsAreSubtotals="1" fieldPosition="0"/>
    </format>
    <format dxfId="75">
      <pivotArea dataOnly="0" labelOnly="1" outline="0" axis="axisValues" fieldPosition="0"/>
    </format>
    <format dxfId="74">
      <pivotArea dataOnly="0" outline="0" fieldPosition="0">
        <references count="1">
          <reference field="25" count="0" defaultSubtotal="1"/>
        </references>
      </pivotArea>
    </format>
    <format dxfId="73">
      <pivotArea dataOnly="0" outline="0" fieldPosition="0">
        <references count="1">
          <reference field="25" count="0" defaultSubtotal="1"/>
        </references>
      </pivotArea>
    </format>
    <format dxfId="72">
      <pivotArea dataOnly="0" outline="0" fieldPosition="0">
        <references count="1">
          <reference field="25" count="0" defaultSubtotal="1"/>
        </references>
      </pivotArea>
    </format>
    <format dxfId="71">
      <pivotArea outline="0" fieldPosition="0">
        <references count="1">
          <reference field="4294967294" count="1" selected="0">
            <x v="3"/>
          </reference>
        </references>
      </pivotArea>
    </format>
    <format dxfId="70">
      <pivotArea outline="0" fieldPosition="0">
        <references count="2">
          <reference field="4294967294" count="1" selected="0">
            <x v="3"/>
          </reference>
          <reference field="25" count="8" selected="0">
            <x v="4"/>
            <x v="6"/>
            <x v="9"/>
            <x v="10"/>
            <x v="12"/>
            <x v="13"/>
            <x v="19"/>
            <x v="20"/>
          </reference>
        </references>
      </pivotArea>
    </format>
    <format dxfId="69">
      <pivotArea outline="0" fieldPosition="0">
        <references count="2">
          <reference field="4294967294" count="1" selected="0">
            <x v="3"/>
          </reference>
          <reference field="25" count="8" selected="0">
            <x v="4"/>
            <x v="6"/>
            <x v="9"/>
            <x v="10"/>
            <x v="12"/>
            <x v="13"/>
            <x v="19"/>
            <x v="20"/>
          </reference>
        </references>
      </pivotArea>
    </format>
    <format dxfId="68">
      <pivotArea outline="0" fieldPosition="0">
        <references count="2">
          <reference field="4294967294" count="1" selected="0">
            <x v="5"/>
          </reference>
          <reference field="25" count="9" selected="0">
            <x v="4"/>
            <x v="6"/>
            <x v="9"/>
            <x v="10"/>
            <x v="12"/>
            <x v="13"/>
            <x v="19"/>
            <x v="20"/>
            <x v="23"/>
          </reference>
        </references>
      </pivotArea>
    </format>
    <format dxfId="67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66">
      <pivotArea outline="0" fieldPosition="0">
        <references count="2">
          <reference field="4294967294" count="1" selected="0">
            <x v="5"/>
          </reference>
          <reference field="25" count="5" selected="0">
            <x v="9"/>
            <x v="10"/>
            <x v="12"/>
            <x v="13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3F3CF3-F308-416F-968B-3745F0D10878}" name="PivotTable2" cacheId="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9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3">
        <item h="1" x="2"/>
        <item x="72"/>
        <item h="1" x="4"/>
        <item x="46"/>
        <item x="50"/>
        <item x="51"/>
        <item x="21"/>
        <item x="77"/>
        <item x="45"/>
        <item x="69"/>
        <item x="70"/>
        <item x="71"/>
        <item x="44"/>
        <item x="49"/>
        <item x="76"/>
        <item x="20"/>
        <item x="38"/>
        <item x="37"/>
        <item x="26"/>
        <item x="48"/>
        <item x="35"/>
        <item x="36"/>
        <item x="42"/>
        <item x="39"/>
        <item x="40"/>
        <item x="43"/>
        <item x="47"/>
        <item x="68"/>
        <item x="27"/>
        <item x="79"/>
        <item x="1"/>
        <item x="3"/>
        <item x="6"/>
        <item x="13"/>
        <item x="12"/>
        <item x="15"/>
        <item x="14"/>
        <item x="33"/>
        <item x="29"/>
        <item x="41"/>
        <item x="31"/>
        <item x="53"/>
        <item x="66"/>
        <item x="67"/>
        <item x="80"/>
        <item x="81"/>
        <item x="55"/>
        <item x="56"/>
        <item x="57"/>
        <item x="58"/>
        <item x="60"/>
        <item x="0"/>
        <item x="5"/>
        <item x="7"/>
        <item x="8"/>
        <item x="9"/>
        <item x="10"/>
        <item x="11"/>
        <item x="16"/>
        <item x="17"/>
        <item x="18"/>
        <item x="19"/>
        <item x="22"/>
        <item x="23"/>
        <item x="24"/>
        <item x="25"/>
        <item x="28"/>
        <item x="30"/>
        <item x="32"/>
        <item x="34"/>
        <item x="52"/>
        <item x="54"/>
        <item x="59"/>
        <item x="61"/>
        <item x="62"/>
        <item x="63"/>
        <item x="64"/>
        <item x="65"/>
        <item x="73"/>
        <item x="74"/>
        <item x="75"/>
        <item x="78"/>
        <item t="default"/>
      </items>
    </pivotField>
    <pivotField axis="axisPage" compact="0" outline="0" subtotalTop="0" showAll="0">
      <items count="38">
        <item x="2"/>
        <item x="14"/>
        <item x="28"/>
        <item x="21"/>
        <item x="32"/>
        <item x="24"/>
        <item x="12"/>
        <item x="16"/>
        <item x="18"/>
        <item x="20"/>
        <item x="26"/>
        <item x="33"/>
        <item x="36"/>
        <item x="35"/>
        <item x="19"/>
        <item x="29"/>
        <item x="4"/>
        <item x="30"/>
        <item x="6"/>
        <item x="7"/>
        <item x="13"/>
        <item x="10"/>
        <item x="23"/>
        <item x="3"/>
        <item x="15"/>
        <item x="22"/>
        <item x="1"/>
        <item x="8"/>
        <item x="27"/>
        <item x="25"/>
        <item x="0"/>
        <item x="5"/>
        <item x="9"/>
        <item x="11"/>
        <item x="17"/>
        <item x="31"/>
        <item x="3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5">
        <item h="1" x="4"/>
        <item h="1" x="3"/>
        <item h="1" x="9"/>
        <item h="1" x="10"/>
        <item h="1" x="23"/>
        <item h="1" x="19"/>
        <item h="1" x="0"/>
        <item h="1" x="1"/>
        <item h="1" x="5"/>
        <item h="1" x="17"/>
        <item h="1" x="11"/>
        <item h="1" x="6"/>
        <item h="1" x="12"/>
        <item h="1" x="13"/>
        <item h="1" x="7"/>
        <item h="1" x="14"/>
        <item h="1" x="15"/>
        <item h="1" x="16"/>
        <item h="1" x="18"/>
        <item x="20"/>
        <item x="22"/>
        <item x="8"/>
        <item h="1" x="21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9"/>
        <item x="12"/>
        <item x="10"/>
        <item x="11"/>
        <item x="14"/>
        <item x="13"/>
        <item x="19"/>
        <item x="18"/>
        <item x="15"/>
        <item x="20"/>
        <item x="21"/>
        <item x="22"/>
        <item x="23"/>
        <item x="24"/>
        <item x="17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3">
    <i>
      <x v="15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9">
    <format dxfId="65">
      <pivotArea outline="0" collapsedLevelsAreSubtotals="1" fieldPosition="0"/>
    </format>
    <format dxfId="64">
      <pivotArea dataOnly="0" labelOnly="1" outline="0" axis="axisValues" fieldPosition="0"/>
    </format>
    <format dxfId="63">
      <pivotArea dataOnly="0" outline="0" fieldPosition="0">
        <references count="1">
          <reference field="25" count="0" defaultSubtotal="1"/>
        </references>
      </pivotArea>
    </format>
    <format dxfId="62">
      <pivotArea dataOnly="0" outline="0" fieldPosition="0">
        <references count="1">
          <reference field="25" count="0" defaultSubtotal="1"/>
        </references>
      </pivotArea>
    </format>
    <format dxfId="61">
      <pivotArea dataOnly="0" outline="0" fieldPosition="0">
        <references count="1">
          <reference field="25" count="0" defaultSubtotal="1"/>
        </references>
      </pivotArea>
    </format>
    <format dxfId="60">
      <pivotArea outline="0" fieldPosition="0">
        <references count="2">
          <reference field="4294967294" count="1" selected="0">
            <x v="3"/>
          </reference>
          <reference field="25" count="1" selected="0">
            <x v="18"/>
          </reference>
        </references>
      </pivotArea>
    </format>
    <format dxfId="59">
      <pivotArea outline="0" fieldPosition="0">
        <references count="2">
          <reference field="4294967294" count="1" selected="0">
            <x v="2"/>
          </reference>
          <reference field="25" count="1" selected="0">
            <x v="21"/>
          </reference>
        </references>
      </pivotArea>
    </format>
    <format dxfId="58">
      <pivotArea outline="0" fieldPosition="0">
        <references count="2">
          <reference field="4294967294" count="1" selected="0">
            <x v="2"/>
          </reference>
          <reference field="25" count="1" selected="0">
            <x v="16"/>
          </reference>
        </references>
      </pivotArea>
    </format>
    <format dxfId="57">
      <pivotArea outline="0" fieldPosition="0">
        <references count="2">
          <reference field="4294967294" count="1" selected="0">
            <x v="2"/>
          </reference>
          <reference field="25" count="6" selected="0">
            <x v="6"/>
            <x v="10"/>
            <x v="11"/>
            <x v="13"/>
            <x v="15"/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6F210-6C56-4ECA-821A-77B1430C1AEB}" name="PivotTable2" cacheId="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9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68">
        <item h="1" x="1"/>
        <item x="57"/>
        <item h="1" x="3"/>
        <item x="38"/>
        <item x="41"/>
        <item x="42"/>
        <item x="40"/>
        <item x="60"/>
        <item x="37"/>
        <item x="54"/>
        <item x="55"/>
        <item x="56"/>
        <item x="36"/>
        <item x="21"/>
        <item x="39"/>
        <item x="59"/>
        <item x="13"/>
        <item x="28"/>
        <item x="15"/>
        <item x="26"/>
        <item x="27"/>
        <item x="32"/>
        <item x="23"/>
        <item x="24"/>
        <item x="31"/>
        <item x="18"/>
        <item x="29"/>
        <item x="34"/>
        <item x="35"/>
        <item x="48"/>
        <item x="53"/>
        <item x="58"/>
        <item x="25"/>
        <item x="64"/>
        <item x="0"/>
        <item x="2"/>
        <item x="4"/>
        <item x="5"/>
        <item x="6"/>
        <item x="7"/>
        <item x="8"/>
        <item x="9"/>
        <item x="10"/>
        <item x="11"/>
        <item x="12"/>
        <item x="14"/>
        <item x="16"/>
        <item x="17"/>
        <item x="19"/>
        <item x="20"/>
        <item x="22"/>
        <item x="30"/>
        <item x="33"/>
        <item x="43"/>
        <item x="44"/>
        <item x="45"/>
        <item x="46"/>
        <item x="47"/>
        <item x="49"/>
        <item x="50"/>
        <item x="51"/>
        <item x="52"/>
        <item x="61"/>
        <item x="62"/>
        <item x="63"/>
        <item x="65"/>
        <item x="66"/>
        <item t="default"/>
      </items>
    </pivotField>
    <pivotField axis="axisRow" compact="0" outline="0" subtotalTop="0" showAll="0">
      <items count="33">
        <item x="1"/>
        <item x="11"/>
        <item x="24"/>
        <item x="17"/>
        <item x="28"/>
        <item x="21"/>
        <item x="8"/>
        <item x="13"/>
        <item x="16"/>
        <item x="15"/>
        <item x="23"/>
        <item x="29"/>
        <item x="31"/>
        <item x="30"/>
        <item x="14"/>
        <item x="27"/>
        <item x="3"/>
        <item x="26"/>
        <item x="5"/>
        <item x="6"/>
        <item x="10"/>
        <item x="9"/>
        <item x="19"/>
        <item x="25"/>
        <item x="2"/>
        <item x="12"/>
        <item x="18"/>
        <item x="0"/>
        <item x="4"/>
        <item x="7"/>
        <item x="20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3"/>
        <item h="1" x="17"/>
        <item x="6"/>
        <item x="7"/>
        <item x="2"/>
        <item x="8"/>
        <item h="1" x="9"/>
        <item h="1" x="10"/>
        <item h="1" x="18"/>
        <item h="1" x="11"/>
        <item h="1" x="12"/>
        <item h="1" x="4"/>
        <item h="1" x="0"/>
        <item h="1" x="13"/>
        <item h="1" x="19"/>
        <item h="1" x="14"/>
        <item h="1" x="16"/>
        <item h="1" x="5"/>
        <item h="1" x="15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4"/>
        <item x="6"/>
        <item x="8"/>
        <item x="5"/>
        <item x="7"/>
        <item x="11"/>
        <item x="12"/>
        <item x="9"/>
        <item x="10"/>
        <item x="14"/>
        <item x="13"/>
        <item x="15"/>
        <item x="19"/>
        <item x="18"/>
        <item x="16"/>
        <item x="20"/>
        <item x="21"/>
        <item x="22"/>
        <item x="23"/>
        <item x="24"/>
        <item x="17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5">
    <i>
      <x v="1"/>
      <x v="24"/>
    </i>
    <i t="default">
      <x v="1"/>
    </i>
    <i>
      <x v="2"/>
      <x v="28"/>
    </i>
    <i t="default">
      <x v="2"/>
    </i>
    <i>
      <x v="5"/>
      <x v="1"/>
    </i>
    <i t="default">
      <x v="5"/>
    </i>
    <i>
      <x v="8"/>
      <x v="25"/>
    </i>
    <i t="default">
      <x v="8"/>
    </i>
    <i>
      <x v="9"/>
      <x v="30"/>
    </i>
    <i t="default">
      <x v="9"/>
    </i>
    <i>
      <x v="10"/>
      <x v="1"/>
    </i>
    <i r="1">
      <x v="7"/>
    </i>
    <i t="default">
      <x v="10"/>
    </i>
    <i>
      <x v="11"/>
      <x v="7"/>
    </i>
    <i r="1">
      <x v="14"/>
    </i>
    <i t="default">
      <x v="11"/>
    </i>
    <i>
      <x v="13"/>
      <x v="31"/>
    </i>
    <i t="default">
      <x v="13"/>
    </i>
    <i>
      <x v="14"/>
      <x v="28"/>
    </i>
    <i t="default">
      <x v="14"/>
    </i>
    <i>
      <x v="20"/>
      <x v="13"/>
    </i>
    <i t="default">
      <x v="20"/>
    </i>
    <i>
      <x v="22"/>
      <x v="2"/>
    </i>
    <i t="default">
      <x v="2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56">
      <pivotArea outline="0" collapsedLevelsAreSubtotals="1" fieldPosition="0"/>
    </format>
    <format dxfId="55">
      <pivotArea dataOnly="0" labelOnly="1" outline="0" axis="axisValues" fieldPosition="0"/>
    </format>
    <format dxfId="54">
      <pivotArea dataOnly="0" outline="0" fieldPosition="0">
        <references count="1">
          <reference field="25" count="0" defaultSubtotal="1"/>
        </references>
      </pivotArea>
    </format>
    <format dxfId="53">
      <pivotArea dataOnly="0" outline="0" fieldPosition="0">
        <references count="1">
          <reference field="25" count="0" defaultSubtotal="1"/>
        </references>
      </pivotArea>
    </format>
    <format dxfId="52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7F7E1-1628-4100-A3F0-69092ABCFE70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49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h="1" x="55"/>
        <item x="2"/>
        <item h="1" x="33"/>
        <item h="1" x="35"/>
        <item h="1" x="36"/>
        <item h="1" x="10"/>
        <item h="1" x="61"/>
        <item h="1" x="32"/>
        <item h="1" x="29"/>
        <item h="1" x="52"/>
        <item h="1" x="53"/>
        <item h="1" x="54"/>
        <item h="1" x="31"/>
        <item h="1" x="30"/>
        <item h="1" x="16"/>
        <item h="1" x="34"/>
        <item h="1" x="60"/>
        <item h="1" x="11"/>
        <item h="1" x="12"/>
        <item h="1" x="14"/>
        <item h="1" x="22"/>
        <item h="1" x="23"/>
        <item h="1" x="24"/>
        <item h="1" x="21"/>
        <item h="1" x="15"/>
        <item h="1" x="13"/>
        <item h="1" x="20"/>
        <item h="1" x="18"/>
        <item h="1" x="19"/>
        <item h="1" x="25"/>
        <item h="1" x="26"/>
        <item h="1" x="27"/>
        <item h="1" x="28"/>
        <item h="1" x="41"/>
        <item h="1" x="37"/>
        <item h="1" x="38"/>
        <item h="1" x="39"/>
        <item h="1" x="43"/>
        <item h="1" x="40"/>
        <item h="1" x="42"/>
        <item h="1" x="49"/>
        <item h="1" x="51"/>
        <item h="1" x="56"/>
        <item h="1" x="58"/>
        <item h="1" x="59"/>
        <item h="1" x="7"/>
        <item h="1" x="8"/>
        <item h="1" x="0"/>
        <item h="1" x="3"/>
        <item h="1" x="4"/>
        <item h="1" x="5"/>
        <item h="1" x="6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19"/>
        <item x="30"/>
        <item x="3"/>
        <item x="29"/>
        <item x="4"/>
        <item x="5"/>
        <item x="11"/>
        <item x="10"/>
        <item x="22"/>
        <item x="28"/>
        <item x="2"/>
        <item x="6"/>
        <item x="8"/>
        <item x="9"/>
        <item x="13"/>
        <item x="16"/>
        <item x="21"/>
        <item x="25"/>
        <item x="27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h="1" x="2"/>
        <item h="1" x="12"/>
        <item x="18"/>
        <item x="5"/>
        <item x="8"/>
        <item x="13"/>
        <item x="9"/>
        <item x="4"/>
        <item x="6"/>
        <item x="0"/>
        <item x="14"/>
        <item x="11"/>
        <item x="7"/>
        <item x="15"/>
        <item h="1" x="19"/>
        <item h="1" x="10"/>
        <item h="1" x="16"/>
        <item x="20"/>
        <item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45">
    <i>
      <x v="1"/>
      <x v="17"/>
    </i>
    <i t="default">
      <x v="1"/>
    </i>
    <i>
      <x v="2"/>
      <x v="19"/>
    </i>
    <i t="default">
      <x v="2"/>
    </i>
    <i>
      <x v="4"/>
      <x v="1"/>
    </i>
    <i t="default">
      <x v="4"/>
    </i>
    <i>
      <x v="6"/>
      <x v="21"/>
    </i>
    <i r="1">
      <x v="22"/>
    </i>
    <i r="1">
      <x v="28"/>
    </i>
    <i t="default">
      <x v="6"/>
    </i>
    <i>
      <x v="7"/>
      <x v="29"/>
    </i>
    <i t="default">
      <x v="7"/>
    </i>
    <i>
      <x v="8"/>
      <x v="11"/>
    </i>
    <i t="default">
      <x v="8"/>
    </i>
    <i>
      <x v="9"/>
      <x v="7"/>
    </i>
    <i t="default">
      <x v="9"/>
    </i>
    <i>
      <x v="10"/>
      <x v="3"/>
    </i>
    <i r="1">
      <x v="7"/>
    </i>
    <i r="1">
      <x v="9"/>
    </i>
    <i r="1">
      <x v="31"/>
    </i>
    <i t="default">
      <x v="10"/>
    </i>
    <i>
      <x v="11"/>
      <x v="31"/>
    </i>
    <i t="default">
      <x v="11"/>
    </i>
    <i>
      <x v="12"/>
      <x v="2"/>
    </i>
    <i r="1">
      <x v="10"/>
    </i>
    <i r="1">
      <x v="32"/>
    </i>
    <i t="default">
      <x v="12"/>
    </i>
    <i>
      <x v="13"/>
      <x v="11"/>
    </i>
    <i r="1">
      <x v="21"/>
    </i>
    <i t="default">
      <x v="13"/>
    </i>
    <i>
      <x v="18"/>
      <x v="16"/>
    </i>
    <i r="1">
      <x v="18"/>
    </i>
    <i t="default">
      <x v="18"/>
    </i>
    <i>
      <x v="19"/>
      <x v="12"/>
    </i>
    <i t="default">
      <x v="19"/>
    </i>
    <i>
      <x v="21"/>
      <x v="2"/>
    </i>
    <i t="default">
      <x v="21"/>
    </i>
    <i>
      <x v="22"/>
      <x v="2"/>
    </i>
    <i t="default">
      <x v="22"/>
    </i>
    <i>
      <x v="23"/>
      <x v="2"/>
    </i>
    <i r="1">
      <x v="13"/>
    </i>
    <i t="default">
      <x v="23"/>
    </i>
    <i>
      <x v="24"/>
      <x v="16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18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ใช้" fld="25" baseField="0" baseItem="0"/>
    <dataField name="ผลรวม ของ Stock" fld="26" baseField="0" baseItem="0"/>
    <dataField name="ผลรวม ของ ค้างทอ" fld="27" baseField="0" baseItem="0" numFmtId="188"/>
  </dataFields>
  <formats count="20">
    <format dxfId="51">
      <pivotArea outline="0" collapsedLevelsAreSubtotals="1" fieldPosition="0"/>
    </format>
    <format dxfId="50">
      <pivotArea dataOnly="0" labelOnly="1" outline="0" axis="axisValues" fieldPosition="0"/>
    </format>
    <format dxfId="49">
      <pivotArea dataOnly="0" outline="0" fieldPosition="0">
        <references count="1">
          <reference field="24" count="0" defaultSubtotal="1"/>
        </references>
      </pivotArea>
    </format>
    <format dxfId="48">
      <pivotArea dataOnly="0" outline="0" fieldPosition="0">
        <references count="1">
          <reference field="24" count="0" defaultSubtotal="1"/>
        </references>
      </pivotArea>
    </format>
    <format dxfId="47">
      <pivotArea dataOnly="0" outline="0" fieldPosition="0">
        <references count="1">
          <reference field="24" count="0" defaultSubtotal="1"/>
        </references>
      </pivotArea>
    </format>
    <format dxfId="46">
      <pivotArea dataOnly="0" outline="0" fieldPosition="0">
        <references count="1">
          <reference field="1" count="1">
            <x v="11"/>
          </reference>
        </references>
      </pivotArea>
    </format>
    <format dxfId="45">
      <pivotArea dataOnly="0" outline="0" fieldPosition="0">
        <references count="1">
          <reference field="1" count="1">
            <x v="16"/>
          </reference>
        </references>
      </pivotArea>
    </format>
    <format dxfId="44">
      <pivotArea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4" count="1" selected="0">
            <x v="22"/>
          </reference>
        </references>
      </pivotArea>
    </format>
    <format dxfId="43">
      <pivotArea dataOnly="0" labelOnly="1" outline="0" fieldPosition="0">
        <references count="1">
          <reference field="24" count="1">
            <x v="22"/>
          </reference>
        </references>
      </pivotArea>
    </format>
    <format dxfId="42">
      <pivotArea dataOnly="0" labelOnly="1" outline="0" fieldPosition="0">
        <references count="2">
          <reference field="1" count="1">
            <x v="2"/>
          </reference>
          <reference field="24" count="1" selected="0">
            <x v="22"/>
          </reference>
        </references>
      </pivotArea>
    </format>
    <format dxfId="41">
      <pivotArea dataOnly="0" labelOnly="1" outline="0" fieldPosition="0">
        <references count="1">
          <reference field="24" count="1">
            <x v="19"/>
          </reference>
        </references>
      </pivotArea>
    </format>
    <format dxfId="40">
      <pivotArea outline="0" fieldPosition="0">
        <references count="2">
          <reference field="1" count="1" selected="0">
            <x v="16"/>
          </reference>
          <reference field="24" count="1" selected="0">
            <x v="18"/>
          </reference>
        </references>
      </pivotArea>
    </format>
    <format dxfId="39">
      <pivotArea dataOnly="0" labelOnly="1" outline="0" fieldPosition="0">
        <references count="1">
          <reference field="24" count="1">
            <x v="18"/>
          </reference>
        </references>
      </pivotArea>
    </format>
    <format dxfId="38">
      <pivotArea dataOnly="0" labelOnly="1" outline="0" fieldPosition="0">
        <references count="2">
          <reference field="1" count="1">
            <x v="16"/>
          </reference>
          <reference field="24" count="1" selected="0">
            <x v="18"/>
          </reference>
        </references>
      </pivotArea>
    </format>
    <format dxfId="37">
      <pivotArea dataOnly="0" labelOnly="1" outline="0" fieldPosition="0">
        <references count="1">
          <reference field="24" count="1">
            <x v="12"/>
          </reference>
        </references>
      </pivotArea>
    </format>
    <format dxfId="36">
      <pivotArea dataOnly="0" labelOnly="1" outline="0" fieldPosition="0">
        <references count="1">
          <reference field="24" count="1">
            <x v="10"/>
          </reference>
        </references>
      </pivotArea>
    </format>
    <format dxfId="35">
      <pivotArea dataOnly="0" labelOnly="1" outline="0" fieldPosition="0">
        <references count="2">
          <reference field="1" count="3">
            <x v="3"/>
            <x v="7"/>
            <x v="15"/>
          </reference>
          <reference field="24" count="1" selected="0">
            <x v="10"/>
          </reference>
        </references>
      </pivotArea>
    </format>
    <format dxfId="34">
      <pivotArea dataOnly="0" labelOnly="1" outline="0" fieldPosition="0">
        <references count="1">
          <reference field="24" count="1">
            <x v="6"/>
          </reference>
        </references>
      </pivotArea>
    </format>
    <format dxfId="33">
      <pivotArea dataOnly="0" labelOnly="1" outline="0" fieldPosition="0">
        <references count="1">
          <reference field="24" count="1">
            <x v="4"/>
          </reference>
        </references>
      </pivotArea>
    </format>
    <format dxfId="32">
      <pivotArea dataOnly="0" labelOnly="1" outline="0" fieldPosition="0">
        <references count="2">
          <reference field="1" count="1">
            <x v="1"/>
          </reference>
          <reference field="2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AE2CE-D3DB-4302-896A-F105FB012E12}" name="PivotTable2" cacheId="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62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3">
        <item h="1" x="2"/>
        <item x="72"/>
        <item x="4"/>
        <item x="46"/>
        <item x="50"/>
        <item x="51"/>
        <item x="21"/>
        <item x="77"/>
        <item x="45"/>
        <item x="69"/>
        <item x="70"/>
        <item x="71"/>
        <item x="44"/>
        <item x="49"/>
        <item x="76"/>
        <item x="20"/>
        <item x="38"/>
        <item x="39"/>
        <item x="40"/>
        <item x="37"/>
        <item x="26"/>
        <item x="48"/>
        <item x="42"/>
        <item x="43"/>
        <item x="64"/>
        <item x="36"/>
        <item x="35"/>
        <item x="27"/>
        <item x="47"/>
        <item x="68"/>
        <item x="79"/>
        <item x="0"/>
        <item x="1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2"/>
        <item x="23"/>
        <item x="24"/>
        <item x="25"/>
        <item x="28"/>
        <item x="29"/>
        <item x="30"/>
        <item x="31"/>
        <item x="32"/>
        <item x="33"/>
        <item x="34"/>
        <item x="4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5"/>
        <item x="66"/>
        <item x="67"/>
        <item x="73"/>
        <item x="74"/>
        <item x="75"/>
        <item x="78"/>
        <item x="80"/>
        <item x="81"/>
        <item t="default"/>
      </items>
    </pivotField>
    <pivotField axis="axisRow" compact="0" outline="0" subtotalTop="0" showAll="0">
      <items count="38">
        <item x="2"/>
        <item x="14"/>
        <item x="28"/>
        <item x="21"/>
        <item x="32"/>
        <item x="24"/>
        <item x="12"/>
        <item x="16"/>
        <item x="18"/>
        <item x="20"/>
        <item x="26"/>
        <item x="17"/>
        <item x="33"/>
        <item x="36"/>
        <item x="35"/>
        <item x="29"/>
        <item x="4"/>
        <item x="30"/>
        <item x="6"/>
        <item x="7"/>
        <item x="13"/>
        <item x="23"/>
        <item x="3"/>
        <item x="11"/>
        <item x="10"/>
        <item x="15"/>
        <item x="19"/>
        <item x="22"/>
        <item x="0"/>
        <item x="1"/>
        <item x="5"/>
        <item x="8"/>
        <item x="9"/>
        <item x="25"/>
        <item x="27"/>
        <item x="31"/>
        <item x="3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5">
        <item h="1" x="4"/>
        <item h="1" x="3"/>
        <item x="9"/>
        <item x="10"/>
        <item x="23"/>
        <item x="19"/>
        <item x="0"/>
        <item x="1"/>
        <item x="5"/>
        <item x="17"/>
        <item x="11"/>
        <item x="6"/>
        <item x="12"/>
        <item x="13"/>
        <item x="7"/>
        <item x="14"/>
        <item x="15"/>
        <item x="16"/>
        <item x="18"/>
        <item h="1" x="20"/>
        <item h="1" x="22"/>
        <item h="1" x="8"/>
        <item h="1" x="21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9"/>
        <item x="12"/>
        <item x="10"/>
        <item x="11"/>
        <item x="14"/>
        <item x="13"/>
        <item x="19"/>
        <item x="18"/>
        <item x="15"/>
        <item x="20"/>
        <item x="21"/>
        <item x="22"/>
        <item x="23"/>
        <item x="24"/>
        <item x="17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58">
    <i>
      <x/>
      <x v="28"/>
    </i>
    <i r="1">
      <x v="29"/>
    </i>
    <i t="default">
      <x/>
    </i>
    <i>
      <x v="2"/>
      <x v="30"/>
    </i>
    <i t="default">
      <x v="2"/>
    </i>
    <i>
      <x v="3"/>
      <x v="31"/>
    </i>
    <i t="default">
      <x v="3"/>
    </i>
    <i>
      <x v="4"/>
      <x v="1"/>
    </i>
    <i t="default">
      <x v="4"/>
    </i>
    <i>
      <x v="5"/>
      <x v="7"/>
    </i>
    <i t="default">
      <x v="5"/>
    </i>
    <i>
      <x v="6"/>
      <x v="6"/>
    </i>
    <i r="1">
      <x v="23"/>
    </i>
    <i r="1">
      <x v="24"/>
    </i>
    <i r="1">
      <x v="32"/>
    </i>
    <i t="default">
      <x v="6"/>
    </i>
    <i>
      <x v="7"/>
      <x v="25"/>
    </i>
    <i t="default">
      <x v="7"/>
    </i>
    <i>
      <x v="8"/>
      <x v="11"/>
    </i>
    <i t="default">
      <x v="8"/>
    </i>
    <i>
      <x v="9"/>
      <x v="32"/>
    </i>
    <i t="default">
      <x v="9"/>
    </i>
    <i>
      <x v="10"/>
      <x v="5"/>
    </i>
    <i r="1">
      <x v="7"/>
    </i>
    <i t="default">
      <x v="10"/>
    </i>
    <i>
      <x v="11"/>
      <x v="7"/>
    </i>
    <i r="1">
      <x v="8"/>
    </i>
    <i r="1">
      <x v="26"/>
    </i>
    <i t="default">
      <x v="11"/>
    </i>
    <i>
      <x v="12"/>
      <x v="3"/>
    </i>
    <i t="default">
      <x v="12"/>
    </i>
    <i>
      <x v="13"/>
      <x v="8"/>
    </i>
    <i r="1">
      <x v="9"/>
    </i>
    <i r="1">
      <x v="10"/>
    </i>
    <i r="1">
      <x v="33"/>
    </i>
    <i r="1">
      <x v="34"/>
    </i>
    <i t="default">
      <x v="13"/>
    </i>
    <i>
      <x v="14"/>
      <x v="11"/>
    </i>
    <i r="1">
      <x v="20"/>
    </i>
    <i t="default">
      <x v="14"/>
    </i>
    <i>
      <x v="15"/>
      <x v="4"/>
    </i>
    <i t="default">
      <x v="15"/>
    </i>
    <i>
      <x v="17"/>
      <x v="15"/>
    </i>
    <i r="1">
      <x v="17"/>
    </i>
    <i r="1">
      <x v="31"/>
    </i>
    <i t="default">
      <x v="17"/>
    </i>
    <i>
      <x v="18"/>
      <x v="12"/>
    </i>
    <i t="default">
      <x v="18"/>
    </i>
    <i>
      <x v="19"/>
      <x v="14"/>
    </i>
    <i r="1">
      <x v="36"/>
    </i>
    <i t="default">
      <x v="19"/>
    </i>
    <i>
      <x v="21"/>
      <x v="2"/>
    </i>
    <i t="default">
      <x v="21"/>
    </i>
    <i>
      <x v="22"/>
      <x v="13"/>
    </i>
    <i t="default">
      <x v="22"/>
    </i>
    <i>
      <x v="24"/>
      <x v="35"/>
    </i>
    <i t="default"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31">
      <pivotArea outline="0" collapsedLevelsAreSubtotals="1" fieldPosition="0"/>
    </format>
    <format dxfId="30">
      <pivotArea dataOnly="0" labelOnly="1" outline="0" axis="axisValues" fieldPosition="0"/>
    </format>
    <format dxfId="29">
      <pivotArea dataOnly="0" outline="0" fieldPosition="0">
        <references count="1">
          <reference field="25" count="0" defaultSubtotal="1"/>
        </references>
      </pivotArea>
    </format>
    <format dxfId="28">
      <pivotArea dataOnly="0" outline="0" fieldPosition="0">
        <references count="1">
          <reference field="25" count="0" defaultSubtotal="1"/>
        </references>
      </pivotArea>
    </format>
    <format dxfId="27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602F1-BDD4-4ECA-AA59-5C76B1C0BECE}" name="PivotTable2" cacheId="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7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3">
        <item h="1" x="2"/>
        <item x="72"/>
        <item h="1" x="4"/>
        <item x="46"/>
        <item x="50"/>
        <item x="51"/>
        <item x="21"/>
        <item x="77"/>
        <item x="45"/>
        <item x="69"/>
        <item x="70"/>
        <item x="71"/>
        <item x="44"/>
        <item x="49"/>
        <item x="76"/>
        <item x="20"/>
        <item x="38"/>
        <item x="39"/>
        <item x="40"/>
        <item x="37"/>
        <item x="26"/>
        <item x="48"/>
        <item x="42"/>
        <item x="43"/>
        <item x="35"/>
        <item x="36"/>
        <item x="47"/>
        <item x="68"/>
        <item x="27"/>
        <item x="79"/>
        <item x="1"/>
        <item x="3"/>
        <item x="6"/>
        <item x="13"/>
        <item x="12"/>
        <item x="15"/>
        <item x="14"/>
        <item x="33"/>
        <item x="29"/>
        <item x="41"/>
        <item x="31"/>
        <item x="53"/>
        <item x="66"/>
        <item x="67"/>
        <item x="80"/>
        <item x="81"/>
        <item x="55"/>
        <item x="56"/>
        <item x="57"/>
        <item x="58"/>
        <item x="60"/>
        <item x="0"/>
        <item x="5"/>
        <item x="7"/>
        <item x="8"/>
        <item x="9"/>
        <item x="10"/>
        <item x="11"/>
        <item x="16"/>
        <item x="17"/>
        <item x="18"/>
        <item x="19"/>
        <item x="22"/>
        <item x="23"/>
        <item x="24"/>
        <item x="25"/>
        <item x="28"/>
        <item x="30"/>
        <item x="32"/>
        <item x="34"/>
        <item x="52"/>
        <item x="54"/>
        <item x="59"/>
        <item x="61"/>
        <item x="62"/>
        <item x="63"/>
        <item x="64"/>
        <item x="65"/>
        <item x="73"/>
        <item x="74"/>
        <item x="75"/>
        <item x="78"/>
        <item t="default"/>
      </items>
    </pivotField>
    <pivotField axis="axisPage" compact="0" outline="0" subtotalTop="0" showAll="0">
      <items count="38">
        <item x="2"/>
        <item x="14"/>
        <item x="28"/>
        <item x="21"/>
        <item x="32"/>
        <item x="24"/>
        <item x="12"/>
        <item x="16"/>
        <item x="18"/>
        <item x="20"/>
        <item x="26"/>
        <item x="33"/>
        <item x="36"/>
        <item x="35"/>
        <item x="29"/>
        <item x="4"/>
        <item x="30"/>
        <item x="6"/>
        <item x="7"/>
        <item x="13"/>
        <item x="23"/>
        <item x="10"/>
        <item x="19"/>
        <item x="3"/>
        <item x="15"/>
        <item x="22"/>
        <item x="1"/>
        <item x="8"/>
        <item x="27"/>
        <item x="25"/>
        <item x="0"/>
        <item x="5"/>
        <item x="9"/>
        <item x="11"/>
        <item x="17"/>
        <item x="31"/>
        <item x="3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5">
        <item h="1" x="4"/>
        <item h="1" x="3"/>
        <item x="9"/>
        <item x="10"/>
        <item x="23"/>
        <item x="19"/>
        <item x="0"/>
        <item x="1"/>
        <item x="5"/>
        <item x="17"/>
        <item x="11"/>
        <item x="6"/>
        <item x="12"/>
        <item x="13"/>
        <item x="7"/>
        <item x="14"/>
        <item x="15"/>
        <item x="16"/>
        <item x="18"/>
        <item h="1" x="20"/>
        <item h="1" x="22"/>
        <item h="1" x="8"/>
        <item h="1" x="21"/>
        <item h="1" x="2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9"/>
        <item x="12"/>
        <item x="10"/>
        <item x="11"/>
        <item x="14"/>
        <item x="13"/>
        <item x="19"/>
        <item x="18"/>
        <item x="15"/>
        <item x="20"/>
        <item x="21"/>
        <item x="22"/>
        <item x="23"/>
        <item x="24"/>
        <item x="17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1"/>
    </i>
    <i>
      <x v="22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26">
      <pivotArea outline="0" collapsedLevelsAreSubtotals="1" fieldPosition="0"/>
    </format>
    <format dxfId="25">
      <pivotArea dataOnly="0" labelOnly="1" outline="0" axis="axisValues" fieldPosition="0"/>
    </format>
    <format dxfId="24">
      <pivotArea dataOnly="0" outline="0" fieldPosition="0">
        <references count="1">
          <reference field="25" count="0" defaultSubtotal="1"/>
        </references>
      </pivotArea>
    </format>
    <format dxfId="23">
      <pivotArea dataOnly="0" outline="0" fieldPosition="0">
        <references count="1">
          <reference field="25" count="0" defaultSubtotal="1"/>
        </references>
      </pivotArea>
    </format>
    <format dxfId="22">
      <pivotArea dataOnly="0" outline="0" fieldPosition="0">
        <references count="1">
          <reference field="25" count="0" defaultSubtotal="1"/>
        </references>
      </pivotArea>
    </format>
    <format dxfId="21">
      <pivotArea outline="0" fieldPosition="0">
        <references count="2">
          <reference field="4294967294" count="1" selected="0">
            <x v="3"/>
          </reference>
          <reference field="25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DED6C-9E61-4AE1-B2AF-0BF3AC5A62D2}" name="PivotTable2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1" firstHeaderRow="0" firstDataRow="1" firstDataCol="2" rowPageCount="2" colPageCount="1"/>
  <pivotFields count="31">
    <pivotField axis="axisPage" compact="0" outline="0" subtotalTop="0" multipleItemSelectionAllowed="1" showAll="0">
      <items count="70">
        <item h="1" x="1"/>
        <item x="55"/>
        <item h="1" x="2"/>
        <item x="33"/>
        <item x="35"/>
        <item x="36"/>
        <item x="10"/>
        <item x="61"/>
        <item x="32"/>
        <item x="29"/>
        <item x="52"/>
        <item x="53"/>
        <item x="54"/>
        <item x="31"/>
        <item x="30"/>
        <item x="34"/>
        <item x="16"/>
        <item x="60"/>
        <item x="12"/>
        <item x="14"/>
        <item x="22"/>
        <item x="25"/>
        <item x="26"/>
        <item x="23"/>
        <item x="24"/>
        <item x="21"/>
        <item x="18"/>
        <item x="27"/>
        <item x="56"/>
        <item x="58"/>
        <item x="11"/>
        <item x="15"/>
        <item x="13"/>
        <item x="20"/>
        <item x="19"/>
        <item x="28"/>
        <item x="41"/>
        <item x="37"/>
        <item x="38"/>
        <item x="39"/>
        <item x="43"/>
        <item x="40"/>
        <item x="42"/>
        <item x="49"/>
        <item x="51"/>
        <item x="59"/>
        <item h="1" x="0"/>
        <item h="1" x="3"/>
        <item h="1" x="4"/>
        <item h="1" x="5"/>
        <item h="1" x="6"/>
        <item h="1" x="7"/>
        <item h="1" x="8"/>
        <item h="1" x="9"/>
        <item h="1" x="17"/>
        <item h="1" x="44"/>
        <item h="1" x="45"/>
        <item h="1" x="46"/>
        <item h="1" x="47"/>
        <item h="1" x="48"/>
        <item h="1" x="50"/>
        <item h="1" x="57"/>
        <item h="1" x="62"/>
        <item h="1" x="63"/>
        <item h="1" x="64"/>
        <item h="1" x="65"/>
        <item h="1" x="66"/>
        <item h="1" x="67"/>
        <item h="1" x="68"/>
        <item t="default"/>
      </items>
    </pivotField>
    <pivotField axis="axisRow" compact="0" outline="0" subtotalTop="0" showAll="0">
      <items count="36">
        <item x="1"/>
        <item x="12"/>
        <item x="26"/>
        <item x="20"/>
        <item x="0"/>
        <item x="23"/>
        <item x="7"/>
        <item x="14"/>
        <item x="18"/>
        <item x="17"/>
        <item x="24"/>
        <item x="15"/>
        <item x="32"/>
        <item x="34"/>
        <item x="33"/>
        <item x="30"/>
        <item x="3"/>
        <item x="29"/>
        <item x="4"/>
        <item x="5"/>
        <item x="11"/>
        <item x="22"/>
        <item x="28"/>
        <item x="10"/>
        <item x="19"/>
        <item x="27"/>
        <item x="2"/>
        <item x="6"/>
        <item x="8"/>
        <item x="9"/>
        <item x="13"/>
        <item x="16"/>
        <item x="21"/>
        <item x="25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3">
        <item x="2"/>
        <item h="1" x="12"/>
        <item h="1" x="18"/>
        <item h="1" x="5"/>
        <item h="1" x="8"/>
        <item h="1" x="13"/>
        <item h="1" x="9"/>
        <item h="1" x="4"/>
        <item h="1" x="6"/>
        <item h="1" x="0"/>
        <item h="1" x="14"/>
        <item h="1" x="11"/>
        <item h="1" x="7"/>
        <item h="1" x="15"/>
        <item h="1" x="19"/>
        <item h="1" x="10"/>
        <item h="1" x="16"/>
        <item h="1" x="20"/>
        <item h="1" x="3"/>
        <item h="1" x="21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0"/>
        <item x="1"/>
        <item x="2"/>
        <item x="3"/>
        <item x="5"/>
        <item x="7"/>
        <item x="4"/>
        <item x="6"/>
        <item x="8"/>
        <item x="11"/>
        <item x="9"/>
        <item x="10"/>
        <item x="13"/>
        <item x="12"/>
        <item x="14"/>
        <item x="18"/>
        <item x="19"/>
        <item x="17"/>
        <item x="15"/>
        <item x="20"/>
        <item x="21"/>
        <item x="22"/>
        <item x="23"/>
        <item x="24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4"/>
    <field x="1"/>
  </rowFields>
  <rowItems count="17">
    <i>
      <x v="4"/>
      <x v="1"/>
    </i>
    <i t="default">
      <x v="4"/>
    </i>
    <i>
      <x v="5"/>
      <x v="7"/>
    </i>
    <i t="default">
      <x v="5"/>
    </i>
    <i>
      <x v="10"/>
      <x v="7"/>
    </i>
    <i r="1">
      <x v="8"/>
    </i>
    <i r="1">
      <x v="9"/>
    </i>
    <i t="default">
      <x v="10"/>
    </i>
    <i>
      <x v="12"/>
      <x v="2"/>
    </i>
    <i r="1">
      <x v="8"/>
    </i>
    <i r="1">
      <x v="9"/>
    </i>
    <i t="default">
      <x v="12"/>
    </i>
    <i>
      <x v="15"/>
      <x v="4"/>
    </i>
    <i t="default">
      <x v="15"/>
    </i>
    <i>
      <x v="17"/>
      <x v="10"/>
    </i>
    <i t="default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8" hier="-1"/>
  </pageFields>
  <dataFields count="5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ค้างทอ" fld="27" baseField="0" baseItem="0" numFmtId="188"/>
  </dataFields>
  <formats count="5">
    <format dxfId="20">
      <pivotArea outline="0" collapsedLevelsAreSubtotals="1" fieldPosition="0"/>
    </format>
    <format dxfId="19">
      <pivotArea dataOnly="0" labelOnly="1" outline="0" axis="axisValues" fieldPosition="0"/>
    </format>
    <format dxfId="18">
      <pivotArea dataOnly="0" outline="0" fieldPosition="0">
        <references count="1">
          <reference field="24" count="0" defaultSubtotal="1"/>
        </references>
      </pivotArea>
    </format>
    <format dxfId="17">
      <pivotArea dataOnly="0" outline="0" fieldPosition="0">
        <references count="1">
          <reference field="24" count="0" defaultSubtotal="1"/>
        </references>
      </pivotArea>
    </format>
    <format dxfId="16">
      <pivotArea dataOnly="0" outline="0" fieldPosition="0">
        <references count="1">
          <reference field="24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B119D-F19B-4AD6-B258-C7CF924DBCCE}" name="PivotTable2" cacheId="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0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64">
        <item h="1" x="1"/>
        <item h="1" x="54"/>
        <item x="3"/>
        <item h="1" x="36"/>
        <item h="1" x="38"/>
        <item h="1" x="39"/>
        <item h="1" x="20"/>
        <item h="1" x="56"/>
        <item h="1" x="35"/>
        <item h="1" x="51"/>
        <item h="1" x="52"/>
        <item h="1" x="53"/>
        <item h="1" x="34"/>
        <item h="1" x="37"/>
        <item h="1" x="55"/>
        <item h="1" x="11"/>
        <item h="1" x="26"/>
        <item h="1" x="12"/>
        <item h="1" x="15"/>
        <item h="1" x="27"/>
        <item h="1" x="24"/>
        <item h="1" x="25"/>
        <item h="1" x="30"/>
        <item h="1" x="29"/>
        <item h="1" x="32"/>
        <item h="1" x="21"/>
        <item h="1" x="22"/>
        <item h="1" x="33"/>
        <item h="1" x="50"/>
        <item h="1" x="23"/>
        <item h="1" x="60"/>
        <item h="1" x="0"/>
        <item h="1" x="2"/>
        <item h="1" x="4"/>
        <item h="1" x="5"/>
        <item h="1" x="6"/>
        <item h="1" x="7"/>
        <item h="1" x="8"/>
        <item h="1" x="9"/>
        <item h="1" x="10"/>
        <item h="1" x="13"/>
        <item h="1" x="14"/>
        <item h="1" x="16"/>
        <item h="1" x="17"/>
        <item h="1" x="18"/>
        <item h="1" x="19"/>
        <item h="1" x="28"/>
        <item h="1" x="31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7"/>
        <item h="1" x="58"/>
        <item h="1" x="59"/>
        <item h="1" x="61"/>
        <item h="1" x="62"/>
        <item t="default"/>
      </items>
    </pivotField>
    <pivotField axis="axisRow" compact="0" outline="0" subtotalTop="0" showAll="0">
      <items count="31">
        <item x="1"/>
        <item x="10"/>
        <item x="23"/>
        <item x="16"/>
        <item x="26"/>
        <item x="19"/>
        <item x="7"/>
        <item x="12"/>
        <item x="14"/>
        <item x="13"/>
        <item x="22"/>
        <item x="27"/>
        <item x="29"/>
        <item x="28"/>
        <item x="25"/>
        <item x="3"/>
        <item x="24"/>
        <item x="4"/>
        <item x="5"/>
        <item x="9"/>
        <item x="18"/>
        <item x="8"/>
        <item x="15"/>
        <item x="2"/>
        <item x="11"/>
        <item x="17"/>
        <item x="0"/>
        <item x="6"/>
        <item x="20"/>
        <item x="2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18">
        <item h="1" x="3"/>
        <item h="1" x="14"/>
        <item h="1" x="2"/>
        <item x="6"/>
        <item x="7"/>
        <item x="15"/>
        <item x="8"/>
        <item x="9"/>
        <item x="4"/>
        <item x="0"/>
        <item x="10"/>
        <item x="16"/>
        <item x="11"/>
        <item x="13"/>
        <item x="5"/>
        <item x="12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3"/>
        <item x="5"/>
        <item x="7"/>
        <item x="4"/>
        <item x="6"/>
        <item x="10"/>
        <item x="8"/>
        <item x="9"/>
        <item x="11"/>
        <item x="15"/>
        <item x="14"/>
        <item x="12"/>
        <item x="16"/>
        <item x="17"/>
        <item x="18"/>
        <item x="19"/>
        <item x="20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6">
    <i>
      <x v="4"/>
      <x v="1"/>
    </i>
    <i t="default">
      <x v="4"/>
    </i>
    <i>
      <x v="6"/>
      <x v="6"/>
    </i>
    <i r="1">
      <x v="19"/>
    </i>
    <i r="1">
      <x v="21"/>
    </i>
    <i t="default">
      <x v="6"/>
    </i>
    <i>
      <x v="8"/>
      <x v="7"/>
    </i>
    <i t="default">
      <x v="8"/>
    </i>
    <i>
      <x v="9"/>
      <x v="3"/>
    </i>
    <i r="1">
      <x v="7"/>
    </i>
    <i r="1">
      <x v="9"/>
    </i>
    <i t="default">
      <x v="9"/>
    </i>
    <i>
      <x v="11"/>
      <x v="10"/>
    </i>
    <i r="1">
      <x v="28"/>
    </i>
    <i t="default"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15">
      <pivotArea outline="0" collapsedLevelsAreSubtotals="1" fieldPosition="0"/>
    </format>
    <format dxfId="14">
      <pivotArea dataOnly="0" labelOnly="1" outline="0" axis="axisValues" fieldPosition="0"/>
    </format>
    <format dxfId="13">
      <pivotArea dataOnly="0" outline="0" fieldPosition="0">
        <references count="1">
          <reference field="25" count="0" defaultSubtotal="1"/>
        </references>
      </pivotArea>
    </format>
    <format dxfId="12">
      <pivotArea dataOnly="0" outline="0" fieldPosition="0">
        <references count="1">
          <reference field="25" count="0" defaultSubtotal="1"/>
        </references>
      </pivotArea>
    </format>
    <format dxfId="11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5" zoomScale="80" zoomScaleNormal="80" workbookViewId="0">
      <selection activeCell="A6" sqref="A6:XFD57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45878</v>
      </c>
      <c r="E3" s="82" t="s">
        <v>52</v>
      </c>
      <c r="F3" s="82"/>
      <c r="G3" s="83">
        <v>9.57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80" t="s">
        <v>46</v>
      </c>
      <c r="AA4" s="81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45868</v>
      </c>
      <c r="B7" s="14" t="str">
        <f>[2]หน้าผ้า!B16</f>
        <v>MK68-000933</v>
      </c>
      <c r="C7" s="9" t="str">
        <f>[2]หน้าผ้า!E16</f>
        <v>บจก.มารีน ลีดเดอร์</v>
      </c>
      <c r="D7" s="13" t="str">
        <f>[2]หน้าผ้า!F16</f>
        <v>ไม่พิมพ์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 t="str">
        <f>[2]หน้าผ้า!J16</f>
        <v>ใส</v>
      </c>
      <c r="I7" s="9">
        <f>[2]หน้าผ้า!L16</f>
        <v>42</v>
      </c>
      <c r="J7" s="9" t="str">
        <f>[2]หน้าผ้า!M16</f>
        <v>±</v>
      </c>
      <c r="K7" s="9">
        <f>[2]หน้าผ้า!N16</f>
        <v>5</v>
      </c>
      <c r="L7" s="9" t="str">
        <f>[2]หน้าผ้า!R16</f>
        <v>ไม่</v>
      </c>
      <c r="M7" s="10">
        <f>[2]หน้าผ้า!T16</f>
        <v>15</v>
      </c>
      <c r="N7" s="9">
        <f>[2]หน้าผ้า!U16</f>
        <v>24</v>
      </c>
      <c r="O7" s="9">
        <f>[2]หน้าผ้า!V16</f>
        <v>40</v>
      </c>
      <c r="P7" s="10">
        <f>[2]หน้าผ้า!AB16</f>
        <v>71.052244991999984</v>
      </c>
      <c r="Q7" s="10">
        <f>[2]หน้าผ้า!AC16</f>
        <v>0</v>
      </c>
      <c r="R7" s="10">
        <f>[2]หน้าผ้า!AD16</f>
        <v>71.052244991999984</v>
      </c>
      <c r="S7" s="9" t="str">
        <f>[2]หน้าผ้า!Z16</f>
        <v>500กระสอบแบน</v>
      </c>
      <c r="T7" s="12">
        <f>[2]หน้าผ้า!X16</f>
        <v>45883</v>
      </c>
      <c r="U7" s="11">
        <f>[2]หน้าผ้า!AA16</f>
        <v>8000</v>
      </c>
      <c r="V7" s="10">
        <f>[2]หน้าผ้า!AJ16</f>
        <v>0</v>
      </c>
      <c r="W7" s="10">
        <f>[2]หน้าผ้า!AL16</f>
        <v>8000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>
        <f>[2]หน้าผ้า!AQ16</f>
        <v>5252.72</v>
      </c>
      <c r="AB7" s="8">
        <f>[2]หน้าผ้า!AR16</f>
        <v>5252.72</v>
      </c>
      <c r="AC7" s="8">
        <f>[2]หน้าผ้า!AS16</f>
        <v>0</v>
      </c>
      <c r="AD7" s="8">
        <f>[2]หน้าผ้า!AT16</f>
        <v>5252.72</v>
      </c>
      <c r="AE7" s="8">
        <f>[2]หน้าผ้า!AU16</f>
        <v>0</v>
      </c>
      <c r="AF7" s="8">
        <f>[2]หน้าผ้า!AI16</f>
        <v>0</v>
      </c>
      <c r="AG7" s="1" t="str">
        <f>[3]หน้าผ้า!DC19</f>
        <v>พร้อมส่ง</v>
      </c>
      <c r="AH7" s="1" t="str">
        <f>[2]หน้าผ้า!DL16</f>
        <v>P9</v>
      </c>
      <c r="AI7" s="1">
        <f>[2]หน้าผ้า!DM16</f>
        <v>3</v>
      </c>
      <c r="AJ7" s="3">
        <f>[2]หน้าผ้า!DN16</f>
        <v>45883</v>
      </c>
      <c r="AK7" s="3">
        <f>[2]หน้าผ้า!DQ16</f>
        <v>45879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45880</v>
      </c>
      <c r="AP7" s="3">
        <f>[2]หน้าผ้า!DP16</f>
        <v>45878</v>
      </c>
      <c r="AQ7" s="3">
        <f>[2]หน้าผ้า!DW16</f>
        <v>45881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 t="str">
        <f>[2]หน้าผ้า!EC16</f>
        <v>งานเคลือบ+ตัด</v>
      </c>
      <c r="AX7" s="2">
        <f>[2]หน้าผ้า!ED16</f>
        <v>0</v>
      </c>
      <c r="AY7" s="2" t="str">
        <f>[2]หน้าผ้า!AG16</f>
        <v>สลับกับหนองบัว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WRWT25800/WRWT25800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45860</v>
      </c>
      <c r="B8" s="14" t="str">
        <f>[2]หน้าผ้า!B17</f>
        <v>MK68-000920</v>
      </c>
      <c r="C8" s="9" t="str">
        <f>[2]หน้าผ้า!E17</f>
        <v>หจก.ปึงเป้งน้ำ</v>
      </c>
      <c r="D8" s="13" t="str">
        <f>[2]หน้าผ้า!F17</f>
        <v>เกลือตรามือ 10กก.</v>
      </c>
      <c r="E8" s="9">
        <f>[2]หน้าผ้า!G17</f>
        <v>14</v>
      </c>
      <c r="F8" s="9">
        <f>[2]หน้าผ้า!H17</f>
        <v>22</v>
      </c>
      <c r="G8" s="9" t="str">
        <f>[2]หน้าผ้า!I17</f>
        <v>ขาว</v>
      </c>
      <c r="H8" s="9" t="str">
        <f>[2]หน้าผ้า!J17</f>
        <v>ใส</v>
      </c>
      <c r="I8" s="9">
        <f>[2]หน้าผ้า!L17</f>
        <v>42</v>
      </c>
      <c r="J8" s="9" t="str">
        <f>[2]หน้าผ้า!M17</f>
        <v>±</v>
      </c>
      <c r="K8" s="9">
        <f>[2]หน้าผ้า!N17</f>
        <v>5</v>
      </c>
      <c r="L8" s="9" t="str">
        <f>[2]หน้าผ้า!R17</f>
        <v>ไม่</v>
      </c>
      <c r="M8" s="10" t="str">
        <f>[2]หน้าผ้า!T17</f>
        <v>ไม่สวมถุงใน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 t="str">
        <f>[2]หน้าผ้า!Z17</f>
        <v>500กระสอบแบน</v>
      </c>
      <c r="T8" s="12">
        <f>[2]หน้าผ้า!X17</f>
        <v>45884</v>
      </c>
      <c r="U8" s="11">
        <f>[2]หน้าผ้า!AA17</f>
        <v>10000</v>
      </c>
      <c r="V8" s="10">
        <f>[2]หน้าผ้า!AJ17</f>
        <v>0</v>
      </c>
      <c r="W8" s="10">
        <f>[2]หน้าผ้า!AL17</f>
        <v>10000</v>
      </c>
      <c r="X8" s="10">
        <f>[2]หน้าผ้า!AM17</f>
        <v>10710</v>
      </c>
      <c r="Y8" s="10">
        <f>[2]หน้าผ้า!AN17</f>
        <v>0</v>
      </c>
      <c r="Z8" s="9" t="str">
        <f>[2]หน้าผ้า!AO17</f>
        <v>WSWT1425800</v>
      </c>
      <c r="AA8" s="8">
        <f>[2]หน้าผ้า!AQ17</f>
        <v>0</v>
      </c>
      <c r="AB8" s="8">
        <f>[2]หน้าผ้า!AR17</f>
        <v>0</v>
      </c>
      <c r="AC8" s="8">
        <f>[2]หน้าผ้า!AS17</f>
        <v>0</v>
      </c>
      <c r="AD8" s="8">
        <f>[2]หน้าผ้า!AT17</f>
        <v>0</v>
      </c>
      <c r="AE8" s="8">
        <f>[2]หน้าผ้า!AU17</f>
        <v>0</v>
      </c>
      <c r="AF8" s="8">
        <f>[2]หน้าผ้า!AI17</f>
        <v>0</v>
      </c>
      <c r="AG8" s="1" t="str">
        <f>[3]หน้าผ้า!DC20</f>
        <v>ยังไม่ได้พิมพ์</v>
      </c>
      <c r="AH8" s="1" t="str">
        <f>[2]หน้าผ้า!DL17</f>
        <v>P6</v>
      </c>
      <c r="AI8" s="1">
        <f>[2]หน้าผ้า!DM17</f>
        <v>4</v>
      </c>
      <c r="AJ8" s="3">
        <f>[2]หน้าผ้า!DN17</f>
        <v>45884</v>
      </c>
      <c r="AK8" s="3">
        <f>[2]หน้าผ้า!DQ17</f>
        <v>45880</v>
      </c>
      <c r="AL8" s="3">
        <f>[2]หน้าผ้า!DR17</f>
        <v>45873</v>
      </c>
      <c r="AM8" s="3">
        <f>[2]หน้าผ้า!DS17</f>
        <v>45881</v>
      </c>
      <c r="AN8" s="3">
        <f>[2]หน้าผ้า!DT17</f>
        <v>45882</v>
      </c>
      <c r="AO8" s="3">
        <f>[2]หน้าผ้า!DU17</f>
        <v>45883</v>
      </c>
      <c r="AP8" s="3">
        <f>[2]หน้าผ้า!DP17</f>
        <v>45879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 t="str">
        <f>[2]หน้าผ้า!EC17</f>
        <v>งานเคลือบ+พิมพ์</v>
      </c>
      <c r="AX8" s="2" t="str">
        <f>[2]หน้าผ้า!ED17</f>
        <v xml:space="preserve"> /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WRWT25800/WRWT25800</v>
      </c>
      <c r="BD8" s="56">
        <f>[2]หน้าผ้า!CA17</f>
        <v>0</v>
      </c>
    </row>
    <row r="9" spans="1:56" ht="27.75" customHeight="1" x14ac:dyDescent="0.45">
      <c r="A9" s="3">
        <f>[2]หน้าผ้า!C18</f>
        <v>0</v>
      </c>
      <c r="B9" s="14">
        <f>[2]หน้าผ้า!B18</f>
        <v>0</v>
      </c>
      <c r="C9" s="9">
        <f>[2]หน้าผ้า!E18</f>
        <v>0</v>
      </c>
      <c r="D9" s="13">
        <f>[2]หน้าผ้า!F18</f>
        <v>0</v>
      </c>
      <c r="E9" s="9">
        <f>[2]หน้าผ้า!G18</f>
        <v>14</v>
      </c>
      <c r="F9" s="9">
        <f>[2]หน้าผ้า!H18</f>
        <v>22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36</v>
      </c>
      <c r="J9" s="9" t="str">
        <f>[2]หน้าผ้า!M18</f>
        <v>±</v>
      </c>
      <c r="K9" s="9">
        <f>[2]หน้าผ้า!N18</f>
        <v>5</v>
      </c>
      <c r="L9" s="9">
        <f>[2]หน้าผ้า!R18</f>
        <v>0</v>
      </c>
      <c r="M9" s="10">
        <f>[2]หน้าผ้า!T18</f>
        <v>0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>
        <f>[2]หน้าผ้า!Z18</f>
        <v>0</v>
      </c>
      <c r="T9" s="12">
        <f>[2]หน้าผ้า!X18</f>
        <v>0</v>
      </c>
      <c r="U9" s="11">
        <f>[2]หน้าผ้า!AA18</f>
        <v>0</v>
      </c>
      <c r="V9" s="10">
        <f>[2]หน้าผ้า!AJ18</f>
        <v>0</v>
      </c>
      <c r="W9" s="10">
        <f>[2]หน้าผ้า!AL18</f>
        <v>0</v>
      </c>
      <c r="X9" s="10">
        <f>[2]หน้าผ้า!AM18</f>
        <v>0</v>
      </c>
      <c r="Y9" s="10">
        <f>[2]หน้าผ้า!AN18</f>
        <v>0</v>
      </c>
      <c r="Z9" s="9" t="str">
        <f>[2]หน้าผ้า!AO18</f>
        <v>WSWT1425800</v>
      </c>
      <c r="AA9" s="8">
        <f>[2]หน้าผ้า!AQ18</f>
        <v>5252.72</v>
      </c>
      <c r="AB9" s="8">
        <f>[2]หน้าผ้า!AR18</f>
        <v>5252.72</v>
      </c>
      <c r="AC9" s="8">
        <f>[2]หน้าผ้า!AS18</f>
        <v>0</v>
      </c>
      <c r="AD9" s="8">
        <f>[2]หน้าผ้า!AT18</f>
        <v>5252.72</v>
      </c>
      <c r="AE9" s="8">
        <f>[2]หน้าผ้า!AU18</f>
        <v>0</v>
      </c>
      <c r="AF9" s="8" t="str">
        <f>[2]หน้าผ้า!AI18</f>
        <v>ระบุในSD</v>
      </c>
      <c r="AG9" s="1" t="str">
        <f>[3]หน้าผ้า!DC21</f>
        <v>พร้อมส่ง</v>
      </c>
      <c r="AH9" s="1">
        <f>[2]หน้าผ้า!DL18</f>
        <v>0</v>
      </c>
      <c r="AI9" s="1" t="str">
        <f>[2]หน้าผ้า!DM18</f>
        <v>Lead time</v>
      </c>
      <c r="AJ9" s="3">
        <f>[2]หน้าผ้า!DN18</f>
        <v>0</v>
      </c>
      <c r="AK9" s="3">
        <f>[2]หน้าผ้า!DQ18</f>
        <v>0</v>
      </c>
      <c r="AL9" s="3">
        <f>[2]หน้าผ้า!DR18</f>
        <v>0</v>
      </c>
      <c r="AM9" s="3">
        <f>[2]หน้าผ้า!DS18</f>
        <v>0</v>
      </c>
      <c r="AN9" s="3">
        <f>[2]หน้าผ้า!DT18</f>
        <v>0</v>
      </c>
      <c r="AO9" s="3">
        <f>[2]หน้าผ้า!DU18</f>
        <v>0</v>
      </c>
      <c r="AP9" s="3">
        <f>[2]หน้าผ้า!DP18</f>
        <v>0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>
        <f>[2]หน้าผ้า!EC18</f>
        <v>0</v>
      </c>
      <c r="AX9" s="2">
        <f>[2]หน้าผ้า!ED18</f>
        <v>0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WRWT140800/WRWT25800</v>
      </c>
      <c r="BD9" s="56">
        <f>[2]หน้าผ้า!CA18</f>
        <v>0</v>
      </c>
    </row>
    <row r="10" spans="1:56" ht="27.75" customHeight="1" x14ac:dyDescent="0.45">
      <c r="A10" s="3">
        <f>[2]หน้าผ้า!C19</f>
        <v>45842</v>
      </c>
      <c r="B10" s="14" t="str">
        <f>[2]หน้าผ้า!B19</f>
        <v>MK68-000868</v>
      </c>
      <c r="C10" s="9" t="str">
        <f>[2]หน้าผ้า!E19</f>
        <v>พีมินเนอร์</v>
      </c>
      <c r="D10" s="13" t="str">
        <f>[2]หน้าผ้า!F19</f>
        <v>พี-มินเนอร์ นิวพลัส</v>
      </c>
      <c r="E10" s="9">
        <f>[2]หน้าผ้า!G19</f>
        <v>16</v>
      </c>
      <c r="F10" s="9">
        <f>[2]หน้าผ้า!H19</f>
        <v>28</v>
      </c>
      <c r="G10" s="9" t="str">
        <f>[2]หน้าผ้า!I19</f>
        <v>ขาว</v>
      </c>
      <c r="H10" s="9" t="str">
        <f>[2]หน้าผ้า!J19</f>
        <v>ใส</v>
      </c>
      <c r="I10" s="9">
        <f>[2]หน้าผ้า!L19</f>
        <v>56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ไม่</v>
      </c>
      <c r="M10" s="10">
        <f>[2]หน้าผ้า!T19</f>
        <v>19</v>
      </c>
      <c r="N10" s="9">
        <f>[2]หน้าผ้า!U19</f>
        <v>31</v>
      </c>
      <c r="O10" s="9">
        <f>[2]หน้าผ้า!V19</f>
        <v>40</v>
      </c>
      <c r="P10" s="10">
        <f>[2]หน้าผ้า!AB19</f>
        <v>1.1334313331327999</v>
      </c>
      <c r="Q10" s="10">
        <f>[2]หน้าผ้า!AC19</f>
        <v>0</v>
      </c>
      <c r="R10" s="10">
        <f>[2]หน้าผ้า!AD19</f>
        <v>1.1334313331327999</v>
      </c>
      <c r="S10" s="9" t="str">
        <f>[2]หน้าผ้า!Z19</f>
        <v>500กระสอบ</v>
      </c>
      <c r="T10" s="12" t="str">
        <f>[2]หน้าผ้า!X19</f>
        <v>รอส่ง</v>
      </c>
      <c r="U10" s="11">
        <f>[2]หน้าผ้า!AA19</f>
        <v>4000</v>
      </c>
      <c r="V10" s="10">
        <f>[2]หน้าผ้า!AJ19</f>
        <v>3922</v>
      </c>
      <c r="W10" s="10">
        <f>[2]หน้าผ้า!AL19</f>
        <v>78</v>
      </c>
      <c r="X10" s="10">
        <f>[2]หน้าผ้า!AM19</f>
        <v>5295</v>
      </c>
      <c r="Y10" s="10">
        <f>[2]หน้าผ้า!AN19</f>
        <v>0</v>
      </c>
      <c r="Z10" s="9" t="str">
        <f>[2]หน้าผ้า!AO19</f>
        <v>WSWT1625800SM</v>
      </c>
      <c r="AA10" s="8">
        <f>[2]หน้าผ้า!AQ19</f>
        <v>0</v>
      </c>
      <c r="AB10" s="8">
        <f>[2]หน้าผ้า!AR19</f>
        <v>0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 t="str">
        <f>[2]หน้าผ้า!AI19</f>
        <v>รอส่ง รอลูกค้ามารับเอง</v>
      </c>
      <c r="AG10" s="1" t="str">
        <f>[3]หน้าผ้า!DC22</f>
        <v>พร้อมส่ง</v>
      </c>
      <c r="AH10" s="1" t="str">
        <f>[2]หน้าผ้า!DL19</f>
        <v>P8</v>
      </c>
      <c r="AI10" s="1">
        <f>[2]หน้าผ้า!DM19</f>
        <v>4</v>
      </c>
      <c r="AJ10" s="3" t="str">
        <f>[2]หน้าผ้า!DN19</f>
        <v>รอส่ง</v>
      </c>
      <c r="AK10" s="3" t="e">
        <f>[2]หน้าผ้า!DQ19</f>
        <v>#VALUE!</v>
      </c>
      <c r="AL10" s="3" t="e">
        <f>[2]หน้าผ้า!DR19</f>
        <v>#VALUE!</v>
      </c>
      <c r="AM10" s="3" t="e">
        <f>[2]หน้าผ้า!DS19</f>
        <v>#VALUE!</v>
      </c>
      <c r="AN10" s="3" t="e">
        <f>[2]หน้าผ้า!DT19</f>
        <v>#VALUE!</v>
      </c>
      <c r="AO10" s="3" t="e">
        <f>[2]หน้าผ้า!DU19</f>
        <v>#VALUE!</v>
      </c>
      <c r="AP10" s="3" t="e">
        <f>[2]หน้าผ้า!DP19</f>
        <v>#VALUE!</v>
      </c>
      <c r="AQ10" s="3" t="e">
        <f>[2]หน้าผ้า!DW19</f>
        <v>#VALUE!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งานเคลือบ+พิมพ์</v>
      </c>
      <c r="AX10" s="2" t="str">
        <f>[2]หน้าผ้า!ED19</f>
        <v xml:space="preserve"> /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0</v>
      </c>
    </row>
    <row r="11" spans="1:56" ht="27.75" customHeight="1" x14ac:dyDescent="0.45">
      <c r="A11" s="3" t="str">
        <f>[2]หน้าผ้า!C20</f>
        <v>ประมาณการ</v>
      </c>
      <c r="B11" s="14" t="str">
        <f>[2]หน้าผ้า!B20</f>
        <v>ประมาณการ</v>
      </c>
      <c r="C11" s="9" t="str">
        <f>[2]หน้าผ้า!E20</f>
        <v>บจก.ซัน ซีเมนต์ โพรเซส</v>
      </c>
      <c r="D11" s="13" t="str">
        <f>[2]หน้าผ้า!F20</f>
        <v>พระอาทิตย์(ปูนนอน-ชริงค์)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 t="str">
        <f>[2]หน้าผ้า!J20</f>
        <v>ใส</v>
      </c>
      <c r="I11" s="9">
        <f>[2]หน้าผ้า!L20</f>
        <v>50</v>
      </c>
      <c r="J11" s="9" t="str">
        <f>[2]หน้าผ้า!M20</f>
        <v>±</v>
      </c>
      <c r="K11" s="9">
        <f>[2]หน้าผ้า!N20</f>
        <v>5</v>
      </c>
      <c r="L11" s="9" t="str">
        <f>[2]หน้าผ้า!R20</f>
        <v>บิด</v>
      </c>
      <c r="M11" s="10">
        <f>[2]หน้าผ้า!T20</f>
        <v>19</v>
      </c>
      <c r="N11" s="9">
        <f>[2]หน้าผ้า!U20</f>
        <v>28</v>
      </c>
      <c r="O11" s="9">
        <f>[2]หน้าผ้า!V20</f>
        <v>40</v>
      </c>
      <c r="P11" s="10">
        <f>[2]หน้าผ้า!AB20</f>
        <v>65.624642943999987</v>
      </c>
      <c r="Q11" s="10">
        <f>[2]หน้าผ้า!AC20</f>
        <v>0</v>
      </c>
      <c r="R11" s="10">
        <f>[2]หน้าผ้า!AD20</f>
        <v>65.624642943999987</v>
      </c>
      <c r="S11" s="9" t="str">
        <f>[2]หน้าผ้า!Z20</f>
        <v>500กระสอบ</v>
      </c>
      <c r="T11" s="12" t="str">
        <f>[2]หน้าผ้า!X20</f>
        <v>รอแจ้ง</v>
      </c>
      <c r="U11" s="11">
        <f>[2]หน้าผ้า!AA20</f>
        <v>5000</v>
      </c>
      <c r="V11" s="10">
        <f>[2]หน้าผ้า!AJ20</f>
        <v>0</v>
      </c>
      <c r="W11" s="10">
        <f>[2]หน้าผ้า!AL20</f>
        <v>5000</v>
      </c>
      <c r="X11" s="10">
        <f>[2]หน้าผ้า!AM20</f>
        <v>0</v>
      </c>
      <c r="Y11" s="10">
        <f>[2]หน้าผ้า!AN20</f>
        <v>5250</v>
      </c>
      <c r="Z11" s="9" t="str">
        <f>[2]หน้าผ้า!AO20</f>
        <v>WSWT1625800SM</v>
      </c>
      <c r="AA11" s="8">
        <f>[2]หน้าผ้า!AQ20</f>
        <v>3702.0499999999997</v>
      </c>
      <c r="AB11" s="8">
        <f>[2]หน้าผ้า!AR20</f>
        <v>0</v>
      </c>
      <c r="AC11" s="8">
        <f>[2]หน้าผ้า!AS20</f>
        <v>3702.0499999999997</v>
      </c>
      <c r="AD11" s="8">
        <f>[2]หน้าผ้า!AT20</f>
        <v>0</v>
      </c>
      <c r="AE11" s="8">
        <f>[2]หน้าผ้า!AU20</f>
        <v>3702.0499999999997</v>
      </c>
      <c r="AF11" s="8">
        <f>[2]หน้าผ้า!AI20</f>
        <v>0</v>
      </c>
      <c r="AG11" s="1" t="str">
        <f>[3]หน้าผ้า!DC23</f>
        <v>พร้อมส่ง</v>
      </c>
      <c r="AH11" s="1" t="str">
        <f>[2]หน้าผ้า!DL20</f>
        <v>P8</v>
      </c>
      <c r="AI11" s="1">
        <f>[2]หน้าผ้า!DM20</f>
        <v>4</v>
      </c>
      <c r="AJ11" s="3" t="str">
        <f>[2]หน้าผ้า!DN20</f>
        <v>รอแจ้ง</v>
      </c>
      <c r="AK11" s="3" t="e">
        <f>[2]หน้าผ้า!DQ20</f>
        <v>#VALUE!</v>
      </c>
      <c r="AL11" s="3" t="e">
        <f>[2]หน้าผ้า!DR20</f>
        <v>#VALUE!</v>
      </c>
      <c r="AM11" s="3" t="e">
        <f>[2]หน้าผ้า!DS20</f>
        <v>#VALUE!</v>
      </c>
      <c r="AN11" s="3" t="e">
        <f>[2]หน้าผ้า!DT20</f>
        <v>#VALUE!</v>
      </c>
      <c r="AO11" s="3" t="e">
        <f>[2]หน้าผ้า!DU20</f>
        <v>#VALUE!</v>
      </c>
      <c r="AP11" s="3" t="e">
        <f>[2]หน้าผ้า!DP20</f>
        <v>#VALUE!</v>
      </c>
      <c r="AQ11" s="3" t="e">
        <f>[2]หน้าผ้า!DW20</f>
        <v>#VALUE!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 t="str">
        <f>[2]หน้าผ้า!EC20</f>
        <v>งานเคลือบ+พิมพ์</v>
      </c>
      <c r="AX11" s="2" t="str">
        <f>[2]หน้าผ้า!ED20</f>
        <v>รอART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WRWT25800/WRWT25800</v>
      </c>
      <c r="BD11" s="56">
        <f>[2]หน้าผ้า!CA20</f>
        <v>210.60551111111116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 t="str">
        <f>[2]หน้าผ้า!F21</f>
        <v xml:space="preserve"> </v>
      </c>
      <c r="E12" s="9">
        <f>[2]หน้าผ้า!G21</f>
        <v>16</v>
      </c>
      <c r="F12" s="9">
        <f>[2]หน้าผ้า!H21</f>
        <v>25</v>
      </c>
      <c r="G12" s="9" t="str">
        <f>[2]หน้าผ้า!I21</f>
        <v>ขาว</v>
      </c>
      <c r="H12" s="9">
        <f>[2]หน้าผ้า!J21</f>
        <v>0</v>
      </c>
      <c r="I12" s="9">
        <f>[2]หน้าผ้า!L21</f>
        <v>45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WSWT1625800SM</v>
      </c>
      <c r="AA12" s="8">
        <f>[2]หน้าผ้า!AQ21</f>
        <v>3702.0499999999997</v>
      </c>
      <c r="AB12" s="8">
        <f>[2]หน้าผ้า!AR21</f>
        <v>0</v>
      </c>
      <c r="AC12" s="8">
        <f>[2]หน้าผ้า!AS21</f>
        <v>3702.0499999999997</v>
      </c>
      <c r="AD12" s="8">
        <f>[2]หน้าผ้า!AT21</f>
        <v>0</v>
      </c>
      <c r="AE12" s="8">
        <f>[2]หน้าผ้า!AU21</f>
        <v>3702.0499999999997</v>
      </c>
      <c r="AF12" s="8" t="str">
        <f>[2]หน้าผ้า!AI21</f>
        <v>ระบุในSD</v>
      </c>
      <c r="AG12" s="1" t="str">
        <f>[3]หน้าผ้า!DC24</f>
        <v>พร้อมส่ง</v>
      </c>
      <c r="AH12" s="1">
        <f>[2]หน้าผ้า!DL21</f>
        <v>0</v>
      </c>
      <c r="AI12" s="1" t="str">
        <f>[2]หน้าผ้า!DM21</f>
        <v>Lead time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WRWT160800/WRWT25800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16</v>
      </c>
      <c r="F13" s="9">
        <f>[2]หน้าผ้า!H22</f>
        <v>25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45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WSWT1625800</v>
      </c>
      <c r="AA13" s="8" t="e">
        <f>[2]หน้าผ้า!AQ22</f>
        <v>#REF!</v>
      </c>
      <c r="AB13" s="8" t="e">
        <f>[2]หน้าผ้า!AR22</f>
        <v>#REF!</v>
      </c>
      <c r="AC13" s="8" t="e">
        <f>[2]หน้าผ้า!AS22</f>
        <v>#REF!</v>
      </c>
      <c r="AD13" s="8" t="e">
        <f>[2]หน้าผ้า!AT22</f>
        <v>#REF!</v>
      </c>
      <c r="AE13" s="8" t="e">
        <f>[2]หน้าผ้า!AU22</f>
        <v>#REF!</v>
      </c>
      <c r="AF13" s="8" t="str">
        <f>[2]หน้าผ้า!AI22</f>
        <v>ระบุในSD</v>
      </c>
      <c r="AG13" s="1" t="str">
        <f>[3]หน้าผ้า!DC25</f>
        <v>ยังไม่ได้พิมพ์</v>
      </c>
      <c r="AH13" s="1">
        <f>[2]หน้าผ้า!DL22</f>
        <v>0</v>
      </c>
      <c r="AI13" s="1" t="str">
        <f>[2]หน้าผ้า!DM22</f>
        <v>Lead time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WRWT160800/WRWT25800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0</v>
      </c>
      <c r="B14" s="14">
        <f>[2]หน้าผ้า!B23</f>
        <v>0</v>
      </c>
      <c r="C14" s="9">
        <f>[2]หน้าผ้า!E23</f>
        <v>0</v>
      </c>
      <c r="D14" s="13">
        <f>[2]หน้าผ้า!F23</f>
        <v>0</v>
      </c>
      <c r="E14" s="9">
        <f>[2]หน้าผ้า!G23</f>
        <v>16</v>
      </c>
      <c r="F14" s="9">
        <f>[2]หน้าผ้า!H23</f>
        <v>25</v>
      </c>
      <c r="G14" s="9">
        <f>[2]หน้าผ้า!I23</f>
        <v>0</v>
      </c>
      <c r="H14" s="9">
        <f>[2]หน้าผ้า!J23</f>
        <v>0</v>
      </c>
      <c r="I14" s="9">
        <f>[2]หน้าผ้า!L23</f>
        <v>47</v>
      </c>
      <c r="J14" s="9" t="str">
        <f>[2]หน้าผ้า!M23</f>
        <v>±</v>
      </c>
      <c r="K14" s="9">
        <f>[2]หน้าผ้า!N23</f>
        <v>5</v>
      </c>
      <c r="L14" s="9">
        <f>[2]หน้าผ้า!R23</f>
        <v>0</v>
      </c>
      <c r="M14" s="10">
        <f>[2]หน้าผ้า!T23</f>
        <v>0</v>
      </c>
      <c r="N14" s="9">
        <f>[2]หน้าผ้า!U23</f>
        <v>0</v>
      </c>
      <c r="O14" s="9">
        <f>[2]หน้าผ้า!V23</f>
        <v>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>
        <f>[2]หน้าผ้า!Z23</f>
        <v>0</v>
      </c>
      <c r="T14" s="12">
        <f>[2]หน้าผ้า!X23</f>
        <v>0</v>
      </c>
      <c r="U14" s="11">
        <f>[2]หน้าผ้า!AA23</f>
        <v>0</v>
      </c>
      <c r="V14" s="10">
        <f>[2]หน้าผ้า!AJ23</f>
        <v>0</v>
      </c>
      <c r="W14" s="10">
        <f>[2]หน้าผ้า!AL23</f>
        <v>0</v>
      </c>
      <c r="X14" s="10">
        <f>[2]หน้าผ้า!AM23</f>
        <v>0</v>
      </c>
      <c r="Y14" s="10">
        <f>[2]หน้าผ้า!AN23</f>
        <v>0</v>
      </c>
      <c r="Z14" s="9" t="str">
        <f>[2]หน้าผ้า!AO23</f>
        <v>WSWT1621720SMFX</v>
      </c>
      <c r="AA14" s="8" t="e">
        <f>[2]หน้าผ้า!AQ23</f>
        <v>#REF!</v>
      </c>
      <c r="AB14" s="8" t="e">
        <f>[2]หน้าผ้า!AR23</f>
        <v>#REF!</v>
      </c>
      <c r="AC14" s="8" t="e">
        <f>[2]หน้าผ้า!AS23</f>
        <v>#REF!</v>
      </c>
      <c r="AD14" s="8" t="e">
        <f>[2]หน้าผ้า!AT23</f>
        <v>#REF!</v>
      </c>
      <c r="AE14" s="8" t="e">
        <f>[2]หน้าผ้า!AU23</f>
        <v>#REF!</v>
      </c>
      <c r="AF14" s="8" t="str">
        <f>[2]หน้าผ้า!AI23</f>
        <v>ระบุในSD</v>
      </c>
      <c r="AG14" s="1" t="str">
        <f>[3]หน้าผ้า!DC26</f>
        <v>ยังไม่ได้พิมพ์</v>
      </c>
      <c r="AH14" s="1">
        <f>[2]หน้าผ้า!DL23</f>
        <v>0</v>
      </c>
      <c r="AI14" s="1">
        <f>[2]หน้าผ้า!DM23</f>
        <v>0</v>
      </c>
      <c r="AJ14" s="3">
        <f>[2]หน้าผ้า!DN23</f>
        <v>0</v>
      </c>
      <c r="AK14" s="3">
        <f>[2]หน้าผ้า!DQ23</f>
        <v>0</v>
      </c>
      <c r="AL14" s="3">
        <f>[2]หน้าผ้า!DR23</f>
        <v>0</v>
      </c>
      <c r="AM14" s="3">
        <f>[2]หน้าผ้า!DS23</f>
        <v>0</v>
      </c>
      <c r="AN14" s="3">
        <f>[2]หน้าผ้า!DT23</f>
        <v>0</v>
      </c>
      <c r="AO14" s="3">
        <f>[2]หน้าผ้า!DU23</f>
        <v>0</v>
      </c>
      <c r="AP14" s="3">
        <f>[2]หน้าผ้า!DP23</f>
        <v>0</v>
      </c>
      <c r="AQ14" s="3">
        <f>[2]หน้าผ้า!DW23</f>
        <v>0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>
        <f>[2]หน้าผ้า!EC23</f>
        <v>0</v>
      </c>
      <c r="AX14" s="2">
        <f>[2]หน้าผ้า!ED23</f>
        <v>0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WRWT160720/WRWT21720</v>
      </c>
      <c r="BD14" s="56">
        <f>[2]หน้าผ้า!CA23</f>
        <v>0</v>
      </c>
    </row>
    <row r="15" spans="1:56" ht="27.75" customHeight="1" x14ac:dyDescent="0.45">
      <c r="A15" s="3">
        <f>[2]หน้าผ้า!C24</f>
        <v>0</v>
      </c>
      <c r="B15" s="14">
        <f>[2]หน้าผ้า!B24</f>
        <v>0</v>
      </c>
      <c r="C15" s="9">
        <f>[2]หน้าผ้า!E24</f>
        <v>0</v>
      </c>
      <c r="D15" s="13">
        <f>[2]หน้าผ้า!F24</f>
        <v>0</v>
      </c>
      <c r="E15" s="9">
        <f>[2]หน้าผ้า!G24</f>
        <v>17</v>
      </c>
      <c r="F15" s="9">
        <f>[2]หน้าผ้า!H24</f>
        <v>26</v>
      </c>
      <c r="G15" s="9">
        <f>[2]หน้าผ้า!I24</f>
        <v>0</v>
      </c>
      <c r="H15" s="9">
        <f>[2]หน้าผ้า!J24</f>
        <v>0</v>
      </c>
      <c r="I15" s="9">
        <f>[2]หน้าผ้า!L24</f>
        <v>48</v>
      </c>
      <c r="J15" s="9" t="str">
        <f>[2]หน้าผ้า!M24</f>
        <v>±</v>
      </c>
      <c r="K15" s="9">
        <f>[2]หน้าผ้า!N24</f>
        <v>5</v>
      </c>
      <c r="L15" s="9">
        <f>[2]หน้าผ้า!R24</f>
        <v>0</v>
      </c>
      <c r="M15" s="10">
        <f>[2]หน้าผ้า!T24</f>
        <v>0</v>
      </c>
      <c r="N15" s="9">
        <f>[2]หน้าผ้า!U24</f>
        <v>0</v>
      </c>
      <c r="O15" s="9">
        <f>[2]หน้าผ้า!V24</f>
        <v>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>
        <f>[2]หน้าผ้า!Z24</f>
        <v>0</v>
      </c>
      <c r="T15" s="12">
        <f>[2]หน้าผ้า!X24</f>
        <v>0</v>
      </c>
      <c r="U15" s="11">
        <f>[2]หน้าผ้า!AA24</f>
        <v>0</v>
      </c>
      <c r="V15" s="10">
        <f>[2]หน้าผ้า!AJ24</f>
        <v>0</v>
      </c>
      <c r="W15" s="10">
        <f>[2]หน้าผ้า!AL24</f>
        <v>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WSWT1725800</v>
      </c>
      <c r="AA15" s="8" t="e">
        <f>[2]หน้าผ้า!AQ24</f>
        <v>#REF!</v>
      </c>
      <c r="AB15" s="8" t="e">
        <f>[2]หน้าผ้า!AR24</f>
        <v>#REF!</v>
      </c>
      <c r="AC15" s="8" t="e">
        <f>[2]หน้าผ้า!AS24</f>
        <v>#REF!</v>
      </c>
      <c r="AD15" s="8" t="e">
        <f>[2]หน้าผ้า!AT24</f>
        <v>#REF!</v>
      </c>
      <c r="AE15" s="8" t="e">
        <f>[2]หน้าผ้า!AU24</f>
        <v>#REF!</v>
      </c>
      <c r="AF15" s="8" t="str">
        <f>[2]หน้าผ้า!AI24</f>
        <v>ระบุในSD</v>
      </c>
      <c r="AG15" s="1" t="str">
        <f>[3]หน้าผ้า!DC27</f>
        <v>พร้อมส่ง</v>
      </c>
      <c r="AH15" s="1">
        <f>[2]หน้าผ้า!DL24</f>
        <v>0</v>
      </c>
      <c r="AI15" s="1">
        <f>[2]หน้าผ้า!DM24</f>
        <v>0</v>
      </c>
      <c r="AJ15" s="3">
        <f>[2]หน้าผ้า!DN24</f>
        <v>0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0</v>
      </c>
      <c r="AP15" s="3">
        <f>[2]หน้าผ้า!DP24</f>
        <v>0</v>
      </c>
      <c r="AQ15" s="3">
        <f>[2]หน้าผ้า!DW24</f>
        <v>0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>
        <f>[2]หน้าผ้า!EC24</f>
        <v>0</v>
      </c>
      <c r="AX15" s="2">
        <f>[2]หน้าผ้า!ED24</f>
        <v>0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WRWT170800/WRWT25800</v>
      </c>
      <c r="BD15" s="56">
        <f>[2]หน้าผ้า!CA24</f>
        <v>0</v>
      </c>
    </row>
    <row r="16" spans="1:56" ht="27.75" customHeight="1" x14ac:dyDescent="0.45">
      <c r="A16" s="3">
        <f>[2]หน้าผ้า!C25</f>
        <v>45873</v>
      </c>
      <c r="B16" s="14" t="str">
        <f>[2]หน้าผ้า!B25</f>
        <v>MK68-000958</v>
      </c>
      <c r="C16" s="9" t="str">
        <f>[2]หน้าผ้า!E25</f>
        <v>คุณสมยศ กิตตินราภรณ์</v>
      </c>
      <c r="D16" s="13" t="str">
        <f>[2]หน้าผ้า!F25</f>
        <v>กุ้งปลา</v>
      </c>
      <c r="E16" s="9">
        <f>[2]หน้าผ้า!G25</f>
        <v>18</v>
      </c>
      <c r="F16" s="9">
        <f>[2]หน้าผ้า!H25</f>
        <v>25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45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ไม่</v>
      </c>
      <c r="M16" s="10">
        <f>[2]หน้าผ้า!T25</f>
        <v>19</v>
      </c>
      <c r="N16" s="9">
        <f>[2]หน้าผ้า!U25</f>
        <v>28</v>
      </c>
      <c r="O16" s="9">
        <f>[2]หน้าผ้า!V25</f>
        <v>40</v>
      </c>
      <c r="P16" s="10">
        <f>[2]หน้าผ้า!AB25</f>
        <v>65.624642943999987</v>
      </c>
      <c r="Q16" s="10">
        <f>[2]หน้าผ้า!AC25</f>
        <v>0</v>
      </c>
      <c r="R16" s="10">
        <f>[2]หน้าผ้า!AD25</f>
        <v>65.624642943999987</v>
      </c>
      <c r="S16" s="9" t="str">
        <f>[2]หน้าผ้า!Z25</f>
        <v>500กระสอบ</v>
      </c>
      <c r="T16" s="12">
        <f>[2]หน้าผ้า!X25</f>
        <v>45883</v>
      </c>
      <c r="U16" s="11">
        <f>[2]หน้าผ้า!AA25</f>
        <v>5000</v>
      </c>
      <c r="V16" s="10">
        <f>[2]หน้าผ้า!AJ25</f>
        <v>0</v>
      </c>
      <c r="W16" s="10">
        <f>[2]หน้าผ้า!AL25</f>
        <v>5000</v>
      </c>
      <c r="X16" s="10">
        <f>[2]หน้าผ้า!AM25</f>
        <v>0</v>
      </c>
      <c r="Y16" s="10">
        <f>[2]หน้าผ้า!AN25</f>
        <v>5250</v>
      </c>
      <c r="Z16" s="9" t="str">
        <f>[2]หน้าผ้า!AO25</f>
        <v>WSWT1825800</v>
      </c>
      <c r="AA16" s="8">
        <f>[2]หน้าผ้า!AQ25</f>
        <v>3702.0499999999997</v>
      </c>
      <c r="AB16" s="8">
        <f>[2]หน้าผ้า!AR25</f>
        <v>3702.0499999999997</v>
      </c>
      <c r="AC16" s="8">
        <f>[2]หน้าผ้า!AS25</f>
        <v>0</v>
      </c>
      <c r="AD16" s="8">
        <f>[2]หน้าผ้า!AT25</f>
        <v>0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รอตัด</v>
      </c>
      <c r="AH16" s="1" t="str">
        <f>[2]หน้าผ้า!DL25</f>
        <v>P9</v>
      </c>
      <c r="AI16" s="1">
        <f>[2]หน้าผ้า!DM25</f>
        <v>3</v>
      </c>
      <c r="AJ16" s="3">
        <f>[2]หน้าผ้า!DN25</f>
        <v>45883</v>
      </c>
      <c r="AK16" s="3">
        <f>[2]หน้าผ้า!DQ25</f>
        <v>0</v>
      </c>
      <c r="AL16" s="3">
        <f>[2]หน้าผ้า!DR25</f>
        <v>45873</v>
      </c>
      <c r="AM16" s="3">
        <f>[2]หน้าผ้า!DS25</f>
        <v>45880</v>
      </c>
      <c r="AN16" s="3">
        <f>[2]หน้าผ้า!DT25</f>
        <v>45881</v>
      </c>
      <c r="AO16" s="3">
        <f>[2]หน้าผ้า!DU25</f>
        <v>45881</v>
      </c>
      <c r="AP16" s="3">
        <f>[2]หน้าผ้า!DP25</f>
        <v>45878</v>
      </c>
      <c r="AQ16" s="3">
        <f>[2]หน้าผ้า!DW25</f>
        <v>45882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งานพิมพ์</v>
      </c>
      <c r="AX16" s="2" t="str">
        <f>[2]หน้าผ้า!ED25</f>
        <v>รอART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 t="str">
        <f>[2]หน้าผ้า!C26</f>
        <v>ประมาณการ</v>
      </c>
      <c r="B17" s="14" t="str">
        <f>[2]หน้าผ้า!B26</f>
        <v>ประมาณการ</v>
      </c>
      <c r="C17" s="9" t="str">
        <f>[2]หน้าผ้า!E26</f>
        <v>บจก.ฟาร์เธอร์ส วิง ซัพพลาย</v>
      </c>
      <c r="D17" s="13" t="str">
        <f>[2]หน้าผ้า!F26</f>
        <v>รถไฟ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54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บิด</v>
      </c>
      <c r="M17" s="10">
        <f>[2]หน้าผ้า!T26</f>
        <v>19</v>
      </c>
      <c r="N17" s="9">
        <f>[2]หน้าผ้า!U26</f>
        <v>33</v>
      </c>
      <c r="O17" s="9">
        <f>[2]หน้าผ้า!V26</f>
        <v>40</v>
      </c>
      <c r="P17" s="10">
        <f>[2]หน้าผ้า!AB26</f>
        <v>232.02998755199997</v>
      </c>
      <c r="Q17" s="10">
        <f>[2]หน้าผ้า!AC26</f>
        <v>0</v>
      </c>
      <c r="R17" s="10">
        <f>[2]หน้าผ้า!AD26</f>
        <v>232.02998755199997</v>
      </c>
      <c r="S17" s="9" t="str">
        <f>[2]หน้าผ้า!Z26</f>
        <v>500กระสอบ</v>
      </c>
      <c r="T17" s="12" t="str">
        <f>[2]หน้าผ้า!X26</f>
        <v>รอแจ้ง</v>
      </c>
      <c r="U17" s="11">
        <f>[2]หน้าผ้า!AA26</f>
        <v>15000</v>
      </c>
      <c r="V17" s="10">
        <f>[2]หน้าผ้า!AJ26</f>
        <v>0</v>
      </c>
      <c r="W17" s="10">
        <f>[2]หน้าผ้า!AL26</f>
        <v>15000</v>
      </c>
      <c r="X17" s="10">
        <f>[2]หน้าผ้า!AM26</f>
        <v>0</v>
      </c>
      <c r="Y17" s="10">
        <f>[2]หน้าผ้า!AN26</f>
        <v>15750</v>
      </c>
      <c r="Z17" s="9" t="str">
        <f>[2]หน้าผ้า!AO26</f>
        <v>WSWT1825800</v>
      </c>
      <c r="AA17" s="8">
        <f>[2]หน้าผ้า!AQ26</f>
        <v>13201.65</v>
      </c>
      <c r="AB17" s="8">
        <f>[2]หน้าผ้า!AR26</f>
        <v>2599</v>
      </c>
      <c r="AC17" s="8">
        <f>[2]หน้าผ้า!AS26</f>
        <v>10602.65</v>
      </c>
      <c r="AD17" s="8">
        <f>[2]หน้าผ้า!AT26</f>
        <v>0</v>
      </c>
      <c r="AE17" s="8">
        <f>[2]หน้าผ้า!AU26</f>
        <v>0</v>
      </c>
      <c r="AF17" s="8">
        <f>[2]หน้าผ้า!AI26</f>
        <v>0</v>
      </c>
      <c r="AG17" s="1" t="str">
        <f>[3]หน้าผ้า!DC29</f>
        <v>พร้อมส่ง</v>
      </c>
      <c r="AH17" s="1" t="str">
        <f>[2]หน้าผ้า!DL26</f>
        <v>P9</v>
      </c>
      <c r="AI17" s="1">
        <f>[2]หน้าผ้า!DM26</f>
        <v>3</v>
      </c>
      <c r="AJ17" s="3" t="str">
        <f>[2]หน้าผ้า!DN26</f>
        <v>รอแจ้ง</v>
      </c>
      <c r="AK17" s="3">
        <f>[2]หน้าผ้า!DQ26</f>
        <v>0</v>
      </c>
      <c r="AL17" s="3" t="e">
        <f>[2]หน้าผ้า!DR26</f>
        <v>#VALUE!</v>
      </c>
      <c r="AM17" s="3" t="e">
        <f>[2]หน้าผ้า!DS26</f>
        <v>#VALUE!</v>
      </c>
      <c r="AN17" s="3" t="e">
        <f>[2]หน้าผ้า!DT26</f>
        <v>#VALUE!</v>
      </c>
      <c r="AO17" s="3" t="e">
        <f>[2]หน้าผ้า!DU26</f>
        <v>#VALUE!</v>
      </c>
      <c r="AP17" s="3" t="e">
        <f>[2]หน้าผ้า!DP26</f>
        <v>#VALUE!</v>
      </c>
      <c r="AQ17" s="3" t="e">
        <f>[2]หน้าผ้า!DW26</f>
        <v>#VALUE!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งานพิมพ์</v>
      </c>
      <c r="AX17" s="2" t="str">
        <f>[2]หน้าผ้า!ED26</f>
        <v>รอART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729.46232000000009</v>
      </c>
    </row>
    <row r="18" spans="1:56" ht="27.75" customHeight="1" x14ac:dyDescent="0.45">
      <c r="A18" s="3">
        <f>[2]หน้าผ้า!C27</f>
        <v>0</v>
      </c>
      <c r="B18" s="14">
        <f>[2]หน้าผ้า!B27</f>
        <v>0</v>
      </c>
      <c r="C18" s="9" t="str">
        <f>[2]หน้าผ้า!E27</f>
        <v xml:space="preserve">  </v>
      </c>
      <c r="D18" s="13" t="str">
        <f>[2]หน้าผ้า!F27</f>
        <v xml:space="preserve"> </v>
      </c>
      <c r="E18" s="9">
        <f>[2]หน้าผ้า!G27</f>
        <v>18</v>
      </c>
      <c r="F18" s="9">
        <f>[2]หน้าผ้า!H27</f>
        <v>30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54</v>
      </c>
      <c r="J18" s="9" t="str">
        <f>[2]หน้าผ้า!M27</f>
        <v>±</v>
      </c>
      <c r="K18" s="9">
        <f>[2]หน้าผ้า!N27</f>
        <v>5</v>
      </c>
      <c r="L18" s="9">
        <f>[2]หน้าผ้า!R27</f>
        <v>0</v>
      </c>
      <c r="M18" s="10">
        <f>[2]หน้าผ้า!T27</f>
        <v>0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>
        <f>[2]หน้าผ้า!Z27</f>
        <v>0</v>
      </c>
      <c r="T18" s="12">
        <f>[2]หน้าผ้า!X27</f>
        <v>0</v>
      </c>
      <c r="U18" s="11">
        <f>[2]หน้าผ้า!AA27</f>
        <v>0</v>
      </c>
      <c r="V18" s="10">
        <f>[2]หน้าผ้า!AJ27</f>
        <v>0</v>
      </c>
      <c r="W18" s="10">
        <f>[2]หน้าผ้า!AL27</f>
        <v>0</v>
      </c>
      <c r="X18" s="10">
        <f>[2]หน้าผ้า!AM27</f>
        <v>0</v>
      </c>
      <c r="Y18" s="10">
        <f>[2]หน้าผ้า!AN27</f>
        <v>0</v>
      </c>
      <c r="Z18" s="9" t="str">
        <f>[2]หน้าผ้า!AO27</f>
        <v>WSWT1825800</v>
      </c>
      <c r="AA18" s="8">
        <f>[2]หน้าผ้า!AQ27</f>
        <v>16903.7</v>
      </c>
      <c r="AB18" s="8">
        <f>[2]หน้าผ้า!AR27</f>
        <v>6301.0499999999993</v>
      </c>
      <c r="AC18" s="8">
        <f>[2]หน้าผ้า!AS27</f>
        <v>10602.65</v>
      </c>
      <c r="AD18" s="8">
        <f>[2]หน้าผ้า!AT27</f>
        <v>0</v>
      </c>
      <c r="AE18" s="8">
        <f>[2]หน้าผ้า!AU27</f>
        <v>0</v>
      </c>
      <c r="AF18" s="8" t="str">
        <f>[2]หน้าผ้า!AI27</f>
        <v>ระบุในSD</v>
      </c>
      <c r="AG18" s="1" t="str">
        <f>[3]หน้าผ้า!DC30</f>
        <v>ยังไม่ได้พิมพ์</v>
      </c>
      <c r="AH18" s="1">
        <f>[2]หน้าผ้า!DL27</f>
        <v>0</v>
      </c>
      <c r="AI18" s="1" t="str">
        <f>[2]หน้าผ้า!DM27</f>
        <v>Lead time</v>
      </c>
      <c r="AJ18" s="3">
        <f>[2]หน้าผ้า!DN27</f>
        <v>0</v>
      </c>
      <c r="AK18" s="3">
        <f>[2]หน้าผ้า!DQ27</f>
        <v>0</v>
      </c>
      <c r="AL18" s="3">
        <f>[2]หน้าผ้า!DR27</f>
        <v>0</v>
      </c>
      <c r="AM18" s="3">
        <f>[2]หน้าผ้า!DS27</f>
        <v>0</v>
      </c>
      <c r="AN18" s="3">
        <f>[2]หน้าผ้า!DT27</f>
        <v>0</v>
      </c>
      <c r="AO18" s="3">
        <f>[2]หน้าผ้า!DU27</f>
        <v>0</v>
      </c>
      <c r="AP18" s="3">
        <f>[2]หน้าผ้า!DP27</f>
        <v>0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>
        <f>[2]หน้าผ้า!EC27</f>
        <v>0</v>
      </c>
      <c r="AX18" s="2">
        <f>[2]หน้าผ้า!ED27</f>
        <v>0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45860</v>
      </c>
      <c r="B19" s="14" t="str">
        <f>[2]หน้าผ้า!B28</f>
        <v>MK68-000917</v>
      </c>
      <c r="C19" s="9" t="str">
        <f>[2]หน้าผ้า!E28</f>
        <v>บจก.ซิเบลโก้(บางเลน)</v>
      </c>
      <c r="D19" s="13" t="str">
        <f>[2]หน้าผ้า!F28</f>
        <v>PORTARYTE B15</v>
      </c>
      <c r="E19" s="9">
        <f>[2]หน้าผ้า!G28</f>
        <v>18</v>
      </c>
      <c r="F19" s="9">
        <f>[2]หน้าผ้า!H28</f>
        <v>30</v>
      </c>
      <c r="G19" s="9" t="str">
        <f>[2]หน้าผ้า!I28</f>
        <v>ขาว</v>
      </c>
      <c r="H19" s="9" t="str">
        <f>[2]หน้าผ้า!J28</f>
        <v>ใส</v>
      </c>
      <c r="I19" s="9">
        <f>[2]หน้าผ้า!L28</f>
        <v>74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ไม่</v>
      </c>
      <c r="M19" s="10" t="str">
        <f>[2]หน้าผ้า!T28</f>
        <v>ไม่สวมถุงใน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 t="str">
        <f>[2]หน้าผ้า!Z28</f>
        <v>500กระสอบแบน</v>
      </c>
      <c r="T19" s="12">
        <f>[2]หน้าผ้า!X28</f>
        <v>45883</v>
      </c>
      <c r="U19" s="11">
        <f>[2]หน้าผ้า!AA28</f>
        <v>10000</v>
      </c>
      <c r="V19" s="10">
        <f>[2]หน้าผ้า!AJ28</f>
        <v>0</v>
      </c>
      <c r="W19" s="10">
        <f>[2]หน้าผ้า!AL28</f>
        <v>10000</v>
      </c>
      <c r="X19" s="10">
        <f>[2]หน้าผ้า!AM28</f>
        <v>10100</v>
      </c>
      <c r="Y19" s="10">
        <f>[2]หน้าผ้า!AN28</f>
        <v>0</v>
      </c>
      <c r="Z19" s="9" t="str">
        <f>[2]หน้าผ้า!AO28</f>
        <v>WSWT1825800SM</v>
      </c>
      <c r="AA19" s="8">
        <f>[2]หน้าผ้า!AQ28</f>
        <v>0</v>
      </c>
      <c r="AB19" s="8">
        <f>[2]หน้าผ้า!AR28</f>
        <v>0</v>
      </c>
      <c r="AC19" s="8">
        <f>[2]หน้าผ้า!AS28</f>
        <v>0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ยังไม่ได้พิมพ์</v>
      </c>
      <c r="AH19" s="1" t="str">
        <f>[2]หน้าผ้า!DL28</f>
        <v>P6</v>
      </c>
      <c r="AI19" s="1">
        <f>[2]หน้าผ้า!DM28</f>
        <v>4</v>
      </c>
      <c r="AJ19" s="3">
        <f>[2]หน้าผ้า!DN28</f>
        <v>45883</v>
      </c>
      <c r="AK19" s="3">
        <f>[2]หน้าผ้า!DQ28</f>
        <v>45879</v>
      </c>
      <c r="AL19" s="3">
        <f>[2]หน้าผ้า!DR28</f>
        <v>45872</v>
      </c>
      <c r="AM19" s="3">
        <f>[2]หน้าผ้า!DS28</f>
        <v>45880</v>
      </c>
      <c r="AN19" s="3">
        <f>[2]หน้าผ้า!DT28</f>
        <v>45881</v>
      </c>
      <c r="AO19" s="3">
        <f>[2]หน้าผ้า!DU28</f>
        <v>45882</v>
      </c>
      <c r="AP19" s="3">
        <f>[2]หน้าผ้า!DP28</f>
        <v>45878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งานเคลือบ+พิมพ์</v>
      </c>
      <c r="AX19" s="2" t="str">
        <f>[2]หน้าผ้า!ED28</f>
        <v xml:space="preserve"> /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7.75" customHeight="1" x14ac:dyDescent="0.45">
      <c r="A20" s="3">
        <f>[2]หน้าผ้า!C29</f>
        <v>0</v>
      </c>
      <c r="B20" s="14">
        <f>[2]หน้าผ้า!B29</f>
        <v>0</v>
      </c>
      <c r="C20" s="9">
        <f>[2]หน้าผ้า!E29</f>
        <v>0</v>
      </c>
      <c r="D20" s="13" t="str">
        <f>[2]หน้าผ้า!F29</f>
        <v xml:space="preserve"> </v>
      </c>
      <c r="E20" s="9">
        <f>[2]หน้าผ้า!G29</f>
        <v>18</v>
      </c>
      <c r="F20" s="9">
        <f>[2]หน้าผ้า!H29</f>
        <v>25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50</v>
      </c>
      <c r="J20" s="9" t="str">
        <f>[2]หน้าผ้า!M29</f>
        <v>±</v>
      </c>
      <c r="K20" s="9">
        <f>[2]หน้าผ้า!N29</f>
        <v>5</v>
      </c>
      <c r="L20" s="9">
        <f>[2]หน้าผ้า!R29</f>
        <v>0</v>
      </c>
      <c r="M20" s="10">
        <f>[2]หน้าผ้า!T29</f>
        <v>0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>
        <f>[2]หน้าผ้า!Z29</f>
        <v>0</v>
      </c>
      <c r="T20" s="12">
        <f>[2]หน้าผ้า!X29</f>
        <v>0</v>
      </c>
      <c r="U20" s="11">
        <f>[2]หน้าผ้า!AA29</f>
        <v>0</v>
      </c>
      <c r="V20" s="10">
        <f>[2]หน้าผ้า!AJ29</f>
        <v>0</v>
      </c>
      <c r="W20" s="10">
        <f>[2]หน้าผ้า!AL29</f>
        <v>0</v>
      </c>
      <c r="X20" s="10">
        <f>[2]หน้าผ้า!AM29</f>
        <v>0</v>
      </c>
      <c r="Y20" s="10">
        <f>[2]หน้าผ้า!AN29</f>
        <v>0</v>
      </c>
      <c r="Z20" s="9" t="str">
        <f>[2]หน้าผ้า!AO29</f>
        <v>WSWT1825800SM</v>
      </c>
      <c r="AA20" s="8">
        <f>[2]หน้าผ้า!AQ29</f>
        <v>0</v>
      </c>
      <c r="AB20" s="8">
        <f>[2]หน้าผ้า!AR29</f>
        <v>0</v>
      </c>
      <c r="AC20" s="8">
        <f>[2]หน้าผ้า!AS29</f>
        <v>0</v>
      </c>
      <c r="AD20" s="8">
        <f>[2]หน้าผ้า!AT29</f>
        <v>0</v>
      </c>
      <c r="AE20" s="8">
        <f>[2]หน้าผ้า!AU29</f>
        <v>0</v>
      </c>
      <c r="AF20" s="8" t="str">
        <f>[2]หน้าผ้า!AI29</f>
        <v>ระบุในSD</v>
      </c>
      <c r="AG20" s="1" t="str">
        <f>[3]หน้าผ้า!DC32</f>
        <v>ยังไม่ได้พิมพ์</v>
      </c>
      <c r="AH20" s="1">
        <f>[2]หน้าผ้า!DL29</f>
        <v>0</v>
      </c>
      <c r="AI20" s="1" t="str">
        <f>[2]หน้าผ้า!DM29</f>
        <v>Lead time</v>
      </c>
      <c r="AJ20" s="3">
        <f>[2]หน้าผ้า!DN29</f>
        <v>0</v>
      </c>
      <c r="AK20" s="3">
        <f>[2]หน้าผ้า!DQ29</f>
        <v>0</v>
      </c>
      <c r="AL20" s="3">
        <f>[2]หน้าผ้า!DR29</f>
        <v>0</v>
      </c>
      <c r="AM20" s="3">
        <f>[2]หน้าผ้า!DS29</f>
        <v>0</v>
      </c>
      <c r="AN20" s="3">
        <f>[2]หน้าผ้า!DT29</f>
        <v>0</v>
      </c>
      <c r="AO20" s="3">
        <f>[2]หน้าผ้า!DU29</f>
        <v>0</v>
      </c>
      <c r="AP20" s="3">
        <f>[2]หน้าผ้า!DP29</f>
        <v>0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>
        <f>[2]หน้าผ้า!EC29</f>
        <v>0</v>
      </c>
      <c r="AX20" s="2">
        <f>[2]หน้าผ้า!ED29</f>
        <v>0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WRWT180800/WRWT25800</v>
      </c>
      <c r="BD20" s="56">
        <f>[2]หน้าผ้า!CA29</f>
        <v>0</v>
      </c>
    </row>
    <row r="21" spans="1:56" ht="27.75" customHeight="1" x14ac:dyDescent="0.45">
      <c r="A21" s="3">
        <f>[2]หน้าผ้า!C30</f>
        <v>45875</v>
      </c>
      <c r="B21" s="14" t="str">
        <f>[2]หน้าผ้า!B30</f>
        <v>MK68-000973</v>
      </c>
      <c r="C21" s="9" t="str">
        <f>[2]หน้าผ้า!E30</f>
        <v>บจก.เอ็มทีเอส</v>
      </c>
      <c r="D21" s="13" t="str">
        <f>[2]หน้าผ้า!F30</f>
        <v>มังกรเหลือง MTS</v>
      </c>
      <c r="E21" s="9">
        <f>[2]หน้าผ้า!G30</f>
        <v>19</v>
      </c>
      <c r="F21" s="9">
        <f>[2]หน้าผ้า!H30</f>
        <v>30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60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บิด</v>
      </c>
      <c r="M21" s="10" t="str">
        <f>[2]หน้าผ้า!T30</f>
        <v>ไม่สวมถุงใน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 t="str">
        <f>[2]หน้าผ้า!Z30</f>
        <v>500กระสอบ</v>
      </c>
      <c r="T21" s="12">
        <f>[2]หน้าผ้า!X30</f>
        <v>45884</v>
      </c>
      <c r="U21" s="11">
        <f>[2]หน้าผ้า!AA30</f>
        <v>5000</v>
      </c>
      <c r="V21" s="10">
        <f>[2]หน้าผ้า!AJ30</f>
        <v>0</v>
      </c>
      <c r="W21" s="10">
        <f>[2]หน้าผ้า!AL30</f>
        <v>5000</v>
      </c>
      <c r="X21" s="10">
        <f>[2]หน้าผ้า!AM30</f>
        <v>0</v>
      </c>
      <c r="Y21" s="10">
        <f>[2]หน้าผ้า!AN30</f>
        <v>5250</v>
      </c>
      <c r="Z21" s="9" t="str">
        <f>[2]หน้าผ้า!AO30</f>
        <v>WSWT1925800</v>
      </c>
      <c r="AA21" s="8">
        <f>[2]หน้าผ้า!AQ30</f>
        <v>4400.55</v>
      </c>
      <c r="AB21" s="8">
        <f>[2]หน้าผ้า!AR30</f>
        <v>4400.55</v>
      </c>
      <c r="AC21" s="8">
        <f>[2]หน้าผ้า!AS30</f>
        <v>0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ยังไม่ได้พิมพ์</v>
      </c>
      <c r="AH21" s="1" t="str">
        <f>[2]หน้าผ้า!DL30</f>
        <v>P7</v>
      </c>
      <c r="AI21" s="1">
        <f>[2]หน้าผ้า!DM30</f>
        <v>2</v>
      </c>
      <c r="AJ21" s="3">
        <f>[2]หน้าผ้า!DN30</f>
        <v>45884</v>
      </c>
      <c r="AK21" s="3">
        <f>[2]หน้าผ้า!DQ30</f>
        <v>0</v>
      </c>
      <c r="AL21" s="3">
        <f>[2]หน้าผ้า!DR30</f>
        <v>45875</v>
      </c>
      <c r="AM21" s="3">
        <f>[2]หน้าผ้า!DS30</f>
        <v>45882</v>
      </c>
      <c r="AN21" s="3">
        <f>[2]หน้าผ้า!DT30</f>
        <v>45883</v>
      </c>
      <c r="AO21" s="3">
        <f>[2]หน้าผ้า!DU30</f>
        <v>45883</v>
      </c>
      <c r="AP21" s="3">
        <f>[2]หน้าผ้า!DP30</f>
        <v>45879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 xml:space="preserve"> /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0</v>
      </c>
    </row>
    <row r="22" spans="1:56" ht="27.75" customHeight="1" x14ac:dyDescent="0.45">
      <c r="A22" s="3">
        <f>[2]หน้าผ้า!C31</f>
        <v>45875</v>
      </c>
      <c r="B22" s="14" t="str">
        <f>[2]หน้าผ้า!B31</f>
        <v>MK68-000973</v>
      </c>
      <c r="C22" s="9" t="str">
        <f>[2]หน้าผ้า!E31</f>
        <v>บจก.เอ็มทีเอส</v>
      </c>
      <c r="D22" s="13" t="str">
        <f>[2]หน้าผ้า!F31</f>
        <v>มังกรส้ม MTS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</v>
      </c>
      <c r="T22" s="12">
        <f>[2]หน้าผ้า!X31</f>
        <v>45884</v>
      </c>
      <c r="U22" s="11">
        <f>[2]หน้าผ้า!AA31</f>
        <v>5000</v>
      </c>
      <c r="V22" s="10">
        <f>[2]หน้าผ้า!AJ31</f>
        <v>0</v>
      </c>
      <c r="W22" s="10">
        <f>[2]หน้าผ้า!AL31</f>
        <v>5000</v>
      </c>
      <c r="X22" s="10">
        <f>[2]หน้าผ้า!AM31</f>
        <v>0</v>
      </c>
      <c r="Y22" s="10">
        <f>[2]หน้าผ้า!AN31</f>
        <v>5250</v>
      </c>
      <c r="Z22" s="9" t="str">
        <f>[2]หน้าผ้า!AO31</f>
        <v>WSWT1925800</v>
      </c>
      <c r="AA22" s="8">
        <f>[2]หน้าผ้า!AQ31</f>
        <v>4400.55</v>
      </c>
      <c r="AB22" s="8">
        <f>[2]หน้าผ้า!AR31</f>
        <v>4400.55</v>
      </c>
      <c r="AC22" s="8">
        <f>[2]หน้าผ้า!AS31</f>
        <v>0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ยังไม่ได้พิมพ์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45884</v>
      </c>
      <c r="AK22" s="3">
        <f>[2]หน้าผ้า!DQ31</f>
        <v>0</v>
      </c>
      <c r="AL22" s="3">
        <f>[2]หน้าผ้า!DR31</f>
        <v>45875</v>
      </c>
      <c r="AM22" s="3">
        <f>[2]หน้าผ้า!DS31</f>
        <v>45882</v>
      </c>
      <c r="AN22" s="3">
        <f>[2]หน้าผ้า!DT31</f>
        <v>45883</v>
      </c>
      <c r="AO22" s="3">
        <f>[2]หน้าผ้า!DU31</f>
        <v>45883</v>
      </c>
      <c r="AP22" s="3">
        <f>[2]หน้าผ้า!DP31</f>
        <v>45879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 xml:space="preserve"> /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0</v>
      </c>
    </row>
    <row r="23" spans="1:56" ht="27.75" customHeight="1" x14ac:dyDescent="0.45">
      <c r="A23" s="3">
        <f>[2]หน้าผ้า!C32</f>
        <v>45875</v>
      </c>
      <c r="B23" s="14" t="str">
        <f>[2]หน้าผ้า!B32</f>
        <v>MK68-000974</v>
      </c>
      <c r="C23" s="9" t="str">
        <f>[2]หน้าผ้า!E32</f>
        <v>บจก.เอ็กเซลเล้นท์</v>
      </c>
      <c r="D23" s="13" t="str">
        <f>[2]หน้าผ้า!F32</f>
        <v>นกทอง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</v>
      </c>
      <c r="T23" s="12">
        <f>[2]หน้าผ้า!X32</f>
        <v>45885</v>
      </c>
      <c r="U23" s="11">
        <f>[2]หน้าผ้า!AA32</f>
        <v>20000</v>
      </c>
      <c r="V23" s="10">
        <f>[2]หน้าผ้า!AJ32</f>
        <v>0</v>
      </c>
      <c r="W23" s="10">
        <f>[2]หน้าผ้า!AL32</f>
        <v>20000</v>
      </c>
      <c r="X23" s="10">
        <f>[2]หน้าผ้า!AM32</f>
        <v>0</v>
      </c>
      <c r="Y23" s="10">
        <f>[2]หน้าผ้า!AN32</f>
        <v>21000</v>
      </c>
      <c r="Z23" s="9" t="str">
        <f>[2]หน้าผ้า!AO32</f>
        <v>WSWT1925800</v>
      </c>
      <c r="AA23" s="8">
        <f>[2]หน้าผ้า!AQ32</f>
        <v>17602.2</v>
      </c>
      <c r="AB23" s="8">
        <f>[2]หน้าผ้า!AR32</f>
        <v>17602.2</v>
      </c>
      <c r="AC23" s="8">
        <f>[2]หน้าผ้า!AS32</f>
        <v>0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ยังไม่ได้พิมพ์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45885</v>
      </c>
      <c r="AK23" s="3">
        <f>[2]หน้าผ้า!DQ32</f>
        <v>0</v>
      </c>
      <c r="AL23" s="3">
        <f>[2]หน้าผ้า!DR32</f>
        <v>45876</v>
      </c>
      <c r="AM23" s="3">
        <f>[2]หน้าผ้า!DS32</f>
        <v>45883</v>
      </c>
      <c r="AN23" s="3">
        <f>[2]หน้าผ้า!DT32</f>
        <v>45884</v>
      </c>
      <c r="AO23" s="3">
        <f>[2]หน้าผ้า!DU32</f>
        <v>45884</v>
      </c>
      <c r="AP23" s="3">
        <f>[2]หน้าผ้า!DP32</f>
        <v>45880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 xml:space="preserve"> /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0</v>
      </c>
    </row>
    <row r="24" spans="1:56" ht="27.75" customHeight="1" x14ac:dyDescent="0.45">
      <c r="A24" s="3">
        <f>[2]หน้าผ้า!C33</f>
        <v>45875</v>
      </c>
      <c r="B24" s="14" t="str">
        <f>[2]หน้าผ้า!B33</f>
        <v>MK68-000974</v>
      </c>
      <c r="C24" s="9" t="str">
        <f>[2]หน้าผ้า!E33</f>
        <v>บจก.เอ็กเซลเล้นท์</v>
      </c>
      <c r="D24" s="13" t="str">
        <f>[2]หน้าผ้า!F33</f>
        <v>แชมป์เปี้ยนเหลือง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</v>
      </c>
      <c r="T24" s="12">
        <f>[2]หน้าผ้า!X33</f>
        <v>45885</v>
      </c>
      <c r="U24" s="11">
        <f>[2]หน้าผ้า!AA33</f>
        <v>5000</v>
      </c>
      <c r="V24" s="10">
        <f>[2]หน้าผ้า!AJ33</f>
        <v>0</v>
      </c>
      <c r="W24" s="10">
        <f>[2]หน้าผ้า!AL33</f>
        <v>5000</v>
      </c>
      <c r="X24" s="10">
        <f>[2]หน้าผ้า!AM33</f>
        <v>0</v>
      </c>
      <c r="Y24" s="10">
        <f>[2]หน้าผ้า!AN33</f>
        <v>5250</v>
      </c>
      <c r="Z24" s="9" t="str">
        <f>[2]หน้าผ้า!AO33</f>
        <v>WSWT1925800</v>
      </c>
      <c r="AA24" s="8">
        <f>[2]หน้าผ้า!AQ33</f>
        <v>4400.55</v>
      </c>
      <c r="AB24" s="8">
        <f>[2]หน้าผ้า!AR33</f>
        <v>4400.55</v>
      </c>
      <c r="AC24" s="8">
        <f>[2]หน้าผ้า!AS33</f>
        <v>0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ยังไม่ได้พิมพ์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45885</v>
      </c>
      <c r="AK24" s="3">
        <f>[2]หน้าผ้า!DQ33</f>
        <v>0</v>
      </c>
      <c r="AL24" s="3">
        <f>[2]หน้าผ้า!DR33</f>
        <v>45876</v>
      </c>
      <c r="AM24" s="3">
        <f>[2]หน้าผ้า!DS33</f>
        <v>45883</v>
      </c>
      <c r="AN24" s="3">
        <f>[2]หน้าผ้า!DT33</f>
        <v>45884</v>
      </c>
      <c r="AO24" s="3">
        <f>[2]หน้าผ้า!DU33</f>
        <v>45884</v>
      </c>
      <c r="AP24" s="3">
        <f>[2]หน้าผ้า!DP33</f>
        <v>45880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 xml:space="preserve"> /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45870</v>
      </c>
      <c r="B25" s="14" t="str">
        <f>[2]หน้าผ้า!B34</f>
        <v>MK68-000951</v>
      </c>
      <c r="C25" s="9" t="str">
        <f>[2]หน้าผ้า!E34</f>
        <v>บจก.ซีแมน</v>
      </c>
      <c r="D25" s="13" t="str">
        <f>[2]หน้าผ้า!F34</f>
        <v>W30</v>
      </c>
      <c r="E25" s="9">
        <f>[2]หน้าผ้า!G34</f>
        <v>19</v>
      </c>
      <c r="F25" s="9">
        <f>[2]หน้าผ้า!H34</f>
        <v>28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56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ไม่</v>
      </c>
      <c r="M25" s="10">
        <f>[2]หน้าผ้า!T34</f>
        <v>20</v>
      </c>
      <c r="N25" s="9">
        <f>[2]หน้าผ้า!U34</f>
        <v>30</v>
      </c>
      <c r="O25" s="9">
        <f>[2]หน้าผ้า!V34</f>
        <v>90</v>
      </c>
      <c r="P25" s="10">
        <f>[2]หน้าผ้า!AB34</f>
        <v>1332.2295935999998</v>
      </c>
      <c r="Q25" s="10">
        <f>[2]หน้าผ้า!AC34</f>
        <v>0</v>
      </c>
      <c r="R25" s="10">
        <f>[2]หน้าผ้า!AD34</f>
        <v>1332.2295935999998</v>
      </c>
      <c r="S25" s="9" t="str">
        <f>[2]หน้าผ้า!Z34</f>
        <v>มัด100</v>
      </c>
      <c r="T25" s="12">
        <f>[2]หน้าผ้า!X34</f>
        <v>45889</v>
      </c>
      <c r="U25" s="11">
        <f>[2]หน้าผ้า!AA34</f>
        <v>40000</v>
      </c>
      <c r="V25" s="10">
        <f>[2]หน้าผ้า!AJ34</f>
        <v>0</v>
      </c>
      <c r="W25" s="10">
        <f>[2]หน้าผ้า!AL34</f>
        <v>40000</v>
      </c>
      <c r="X25" s="10">
        <f>[2]หน้าผ้า!AM34</f>
        <v>0</v>
      </c>
      <c r="Y25" s="10">
        <f>[2]หน้าผ้า!AN34</f>
        <v>42000</v>
      </c>
      <c r="Z25" s="9" t="str">
        <f>[2]หน้าผ้า!AO34</f>
        <v>WSWT1925800</v>
      </c>
      <c r="AA25" s="8">
        <f>[2]หน้าผ้า!AQ34</f>
        <v>32969.200000000004</v>
      </c>
      <c r="AB25" s="8">
        <f>[2]หน้าผ้า!AR34</f>
        <v>32969.200000000004</v>
      </c>
      <c r="AC25" s="8">
        <f>[2]หน้าผ้า!AS34</f>
        <v>0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รอแบบ</v>
      </c>
      <c r="AH25" s="1" t="str">
        <f>[2]หน้าผ้า!DL34</f>
        <v>P9</v>
      </c>
      <c r="AI25" s="1">
        <f>[2]หน้าผ้า!DM34</f>
        <v>3</v>
      </c>
      <c r="AJ25" s="3">
        <f>[2]หน้าผ้า!DN34</f>
        <v>45889</v>
      </c>
      <c r="AK25" s="3">
        <f>[2]หน้าผ้า!DQ34</f>
        <v>0</v>
      </c>
      <c r="AL25" s="3">
        <f>[2]หน้าผ้า!DR34</f>
        <v>45879</v>
      </c>
      <c r="AM25" s="3">
        <f>[2]หน้าผ้า!DS34</f>
        <v>45886</v>
      </c>
      <c r="AN25" s="3">
        <f>[2]หน้าผ้า!DT34</f>
        <v>45887</v>
      </c>
      <c r="AO25" s="3">
        <f>[2]หน้าผ้า!DU34</f>
        <v>45887</v>
      </c>
      <c r="AP25" s="3">
        <f>[2]หน้าผ้า!DP34</f>
        <v>45884</v>
      </c>
      <c r="AQ25" s="3">
        <f>[2]หน้าผ้า!DW34</f>
        <v>45888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0</v>
      </c>
    </row>
    <row r="26" spans="1:56" ht="27.75" customHeight="1" x14ac:dyDescent="0.45">
      <c r="A26" s="3" t="str">
        <f>[2]หน้าผ้า!C35</f>
        <v>ประมาณการ</v>
      </c>
      <c r="B26" s="14" t="str">
        <f>[2]หน้าผ้า!B35</f>
        <v>ประมาณการ</v>
      </c>
      <c r="C26" s="9" t="str">
        <f>[2]หน้าผ้า!E35</f>
        <v>บจก.เพรซิเดนท์ฟลาวมิลล์</v>
      </c>
      <c r="D26" s="13" t="str">
        <f>[2]หน้าผ้า!F35</f>
        <v>ผึ้งเหลือง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60</v>
      </c>
      <c r="J26" s="9" t="str">
        <f>[2]หน้าผ้า!M35</f>
        <v>±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500กระสอบ</v>
      </c>
      <c r="T26" s="12">
        <f>[2]หน้าผ้า!X35</f>
        <v>45894</v>
      </c>
      <c r="U26" s="11">
        <f>[2]หน้าผ้า!AA35</f>
        <v>100000</v>
      </c>
      <c r="V26" s="10">
        <f>[2]หน้าผ้า!AJ35</f>
        <v>0</v>
      </c>
      <c r="W26" s="10">
        <f>[2]หน้าผ้า!AL35</f>
        <v>100000</v>
      </c>
      <c r="X26" s="10">
        <f>[2]หน้าผ้า!AM35</f>
        <v>0</v>
      </c>
      <c r="Y26" s="10">
        <f>[2]หน้าผ้า!AN35</f>
        <v>105000</v>
      </c>
      <c r="Z26" s="9" t="str">
        <f>[2]หน้าผ้า!AO35</f>
        <v>WSWT1925800</v>
      </c>
      <c r="AA26" s="8">
        <f>[2]หน้าผ้า!AQ35</f>
        <v>88010.999999999985</v>
      </c>
      <c r="AB26" s="8">
        <f>[2]หน้าผ้า!AR35</f>
        <v>26190</v>
      </c>
      <c r="AC26" s="8">
        <f>[2]หน้าผ้า!AS35</f>
        <v>61820.999999999985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ยังไม่ได้พิมพ์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45894</v>
      </c>
      <c r="AK26" s="3">
        <f>[2]หน้าผ้า!DQ35</f>
        <v>0</v>
      </c>
      <c r="AL26" s="3">
        <f>[2]หน้าผ้า!DR35</f>
        <v>45885</v>
      </c>
      <c r="AM26" s="3">
        <f>[2]หน้าผ้า!DS35</f>
        <v>45892</v>
      </c>
      <c r="AN26" s="3">
        <f>[2]หน้าผ้า!DT35</f>
        <v>45893</v>
      </c>
      <c r="AO26" s="3">
        <f>[2]หน้าผ้า!DU35</f>
        <v>45893</v>
      </c>
      <c r="AP26" s="3">
        <f>[2]หน้าผ้า!DP35</f>
        <v>45889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>รอART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4489.5783999999994</v>
      </c>
    </row>
    <row r="27" spans="1:56" ht="27.75" customHeight="1" x14ac:dyDescent="0.45">
      <c r="A27" s="3" t="str">
        <f>[2]หน้าผ้า!C36</f>
        <v>ประมาณการ</v>
      </c>
      <c r="B27" s="14" t="str">
        <f>[2]หน้าผ้า!B36</f>
        <v>ประมาณการ</v>
      </c>
      <c r="C27" s="9" t="str">
        <f>[2]หน้าผ้า!E36</f>
        <v>บจก.เพรซิเดนท์ฟลาวมิลล์</v>
      </c>
      <c r="D27" s="13" t="str">
        <f>[2]หน้าผ้า!F36</f>
        <v>ผึ้งชมพู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60</v>
      </c>
      <c r="J27" s="9" t="str">
        <f>[2]หน้าผ้า!M36</f>
        <v>±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500กระสอบ</v>
      </c>
      <c r="T27" s="12">
        <f>[2]หน้าผ้า!X36</f>
        <v>45894</v>
      </c>
      <c r="U27" s="11">
        <f>[2]หน้าผ้า!AA36</f>
        <v>40000</v>
      </c>
      <c r="V27" s="10">
        <f>[2]หน้าผ้า!AJ36</f>
        <v>0</v>
      </c>
      <c r="W27" s="10">
        <f>[2]หน้าผ้า!AL36</f>
        <v>40000</v>
      </c>
      <c r="X27" s="10">
        <f>[2]หน้าผ้า!AM36</f>
        <v>0</v>
      </c>
      <c r="Y27" s="10">
        <f>[2]หน้าผ้า!AN36</f>
        <v>42000</v>
      </c>
      <c r="Z27" s="9" t="str">
        <f>[2]หน้าผ้า!AO36</f>
        <v>WSWT1925800</v>
      </c>
      <c r="AA27" s="8">
        <f>[2]หน้าผ้า!AQ36</f>
        <v>35204.400000000001</v>
      </c>
      <c r="AB27" s="8">
        <f>[2]หน้าผ้า!AR36</f>
        <v>0</v>
      </c>
      <c r="AC27" s="8">
        <f>[2]หน้าผ้า!AS36</f>
        <v>35204.400000000001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พร้อมส่ง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45894</v>
      </c>
      <c r="AK27" s="3">
        <f>[2]หน้าผ้า!DQ36</f>
        <v>0</v>
      </c>
      <c r="AL27" s="3">
        <f>[2]หน้าผ้า!DR36</f>
        <v>45885</v>
      </c>
      <c r="AM27" s="3">
        <f>[2]หน้าผ้า!DS36</f>
        <v>45892</v>
      </c>
      <c r="AN27" s="3">
        <f>[2]หน้าผ้า!DT36</f>
        <v>45893</v>
      </c>
      <c r="AO27" s="3">
        <f>[2]หน้าผ้า!DU36</f>
        <v>45893</v>
      </c>
      <c r="AP27" s="3">
        <f>[2]หน้าผ้า!DP36</f>
        <v>45889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>รอART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WRWT25800/WRWT25800</v>
      </c>
      <c r="BD27" s="56">
        <f>[2]หน้าผ้า!CA36</f>
        <v>2556.6217600000009</v>
      </c>
    </row>
    <row r="28" spans="1:56" ht="27.75" customHeight="1" x14ac:dyDescent="0.45">
      <c r="A28" s="3" t="str">
        <f>[2]หน้าผ้า!C37</f>
        <v>ประมาณการ</v>
      </c>
      <c r="B28" s="14" t="str">
        <f>[2]หน้าผ้า!B37</f>
        <v>ประมาณการ</v>
      </c>
      <c r="C28" s="9" t="str">
        <f>[2]หน้าผ้า!E37</f>
        <v>บจก.เอ็กเซลเล้นท์</v>
      </c>
      <c r="D28" s="13" t="str">
        <f>[2]หน้าผ้า!F37</f>
        <v>รอแบบ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60</v>
      </c>
      <c r="J28" s="9" t="str">
        <f>[2]หน้าผ้า!M37</f>
        <v>±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500กระสอบ</v>
      </c>
      <c r="T28" s="12">
        <f>[2]หน้าผ้า!X37</f>
        <v>45925</v>
      </c>
      <c r="U28" s="11">
        <f>[2]หน้าผ้า!AA37</f>
        <v>25000</v>
      </c>
      <c r="V28" s="10">
        <f>[2]หน้าผ้า!AJ37</f>
        <v>0</v>
      </c>
      <c r="W28" s="10">
        <f>[2]หน้าผ้า!AL37</f>
        <v>25000</v>
      </c>
      <c r="X28" s="10">
        <f>[2]หน้าผ้า!AM37</f>
        <v>0</v>
      </c>
      <c r="Y28" s="10">
        <f>[2]หน้าผ้า!AN37</f>
        <v>26250</v>
      </c>
      <c r="Z28" s="9" t="str">
        <f>[2]หน้าผ้า!AO37</f>
        <v>WSWT1925800</v>
      </c>
      <c r="AA28" s="8">
        <f>[2]หน้าผ้า!AQ37</f>
        <v>22002.749999999996</v>
      </c>
      <c r="AB28" s="8">
        <f>[2]หน้าผ้า!AR37</f>
        <v>0</v>
      </c>
      <c r="AC28" s="8">
        <f>[2]หน้าผ้า!AS37</f>
        <v>22002.749999999996</v>
      </c>
      <c r="AD28" s="8">
        <f>[2]หน้าผ้า!AT37</f>
        <v>0</v>
      </c>
      <c r="AE28" s="8">
        <f>[2]หน้าผ้า!AU37</f>
        <v>0</v>
      </c>
      <c r="AF28" s="8">
        <f>[2]หน้าผ้า!AI37</f>
        <v>0</v>
      </c>
      <c r="AG28" s="1" t="str">
        <f>[3]หน้าผ้า!DC40</f>
        <v>พร้อมส่ง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45925</v>
      </c>
      <c r="AK28" s="3">
        <f>[2]หน้าผ้า!DQ37</f>
        <v>0</v>
      </c>
      <c r="AL28" s="3">
        <f>[2]หน้าผ้า!DR37</f>
        <v>45916</v>
      </c>
      <c r="AM28" s="3">
        <f>[2]หน้าผ้า!DS37</f>
        <v>45923</v>
      </c>
      <c r="AN28" s="3">
        <f>[2]หน้าผ้า!DT37</f>
        <v>45924</v>
      </c>
      <c r="AO28" s="3">
        <f>[2]หน้าผ้า!DU37</f>
        <v>45924</v>
      </c>
      <c r="AP28" s="3">
        <f>[2]หน้าผ้า!DP37</f>
        <v>45920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>รอART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WRWT25800/WRWT25800</v>
      </c>
      <c r="BD28" s="56">
        <f>[2]หน้าผ้า!CA37</f>
        <v>1597.8885999999998</v>
      </c>
    </row>
    <row r="29" spans="1:56" ht="27.75" customHeight="1" x14ac:dyDescent="0.45">
      <c r="A29" s="3" t="str">
        <f>[2]หน้าผ้า!C38</f>
        <v>ประมาณการ</v>
      </c>
      <c r="B29" s="14" t="str">
        <f>[2]หน้าผ้า!B38</f>
        <v>ประมาณการ</v>
      </c>
      <c r="C29" s="9" t="str">
        <f>[2]หน้าผ้า!E38</f>
        <v>บจก.ไลม์มาสเตอร์</v>
      </c>
      <c r="D29" s="13" t="str">
        <f>[2]หน้าผ้า!F38</f>
        <v>LMC 25 kg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64</v>
      </c>
      <c r="J29" s="9" t="str">
        <f>[2]หน้าผ้า!M38</f>
        <v>±</v>
      </c>
      <c r="K29" s="9">
        <f>[2]หน้าผ้า!N38</f>
        <v>5</v>
      </c>
      <c r="L29" s="9" t="str">
        <f>[2]หน้าผ้า!R38</f>
        <v>ไม่</v>
      </c>
      <c r="M29" s="10">
        <f>[2]หน้าผ้า!T38</f>
        <v>20</v>
      </c>
      <c r="N29" s="9">
        <f>[2]หน้าผ้า!U38</f>
        <v>35</v>
      </c>
      <c r="O29" s="9">
        <f>[2]หน้าผ้า!V38</f>
        <v>40</v>
      </c>
      <c r="P29" s="10">
        <f>[2]หน้าผ้า!AB38</f>
        <v>341.36903080895991</v>
      </c>
      <c r="Q29" s="10">
        <f>[2]หน้าผ้า!AC38</f>
        <v>0</v>
      </c>
      <c r="R29" s="10">
        <f>[2]หน้าผ้า!AD38</f>
        <v>341.36903080895991</v>
      </c>
      <c r="S29" s="9" t="str">
        <f>[2]หน้าผ้า!Z38</f>
        <v>500กระสอบแบน</v>
      </c>
      <c r="T29" s="12">
        <f>[2]หน้าผ้า!X38</f>
        <v>45925</v>
      </c>
      <c r="U29" s="11">
        <f>[2]หน้าผ้า!AA38</f>
        <v>20000</v>
      </c>
      <c r="V29" s="10">
        <f>[2]หน้าผ้า!AJ38</f>
        <v>233</v>
      </c>
      <c r="W29" s="10">
        <f>[2]หน้าผ้า!AL38</f>
        <v>19767</v>
      </c>
      <c r="X29" s="10">
        <f>[2]หน้าผ้า!AM38</f>
        <v>0</v>
      </c>
      <c r="Y29" s="10">
        <f>[2]หน้าผ้า!AN38</f>
        <v>20755.350000000002</v>
      </c>
      <c r="Z29" s="9" t="str">
        <f>[2]หน้าผ้า!AO38</f>
        <v>WSWT1925800</v>
      </c>
      <c r="AA29" s="8">
        <f>[2]หน้าผ้า!AQ38</f>
        <v>18501.714330000003</v>
      </c>
      <c r="AB29" s="8">
        <f>[2]หน้าผ้า!AR38</f>
        <v>0</v>
      </c>
      <c r="AC29" s="8">
        <f>[2]หน้าผ้า!AS38</f>
        <v>18501.714330000003</v>
      </c>
      <c r="AD29" s="8">
        <f>[2]หน้าผ้า!AT38</f>
        <v>0</v>
      </c>
      <c r="AE29" s="8">
        <f>[2]หน้าผ้า!AU38</f>
        <v>0</v>
      </c>
      <c r="AF29" s="8">
        <f>[2]หน้าผ้า!AI38</f>
        <v>0</v>
      </c>
      <c r="AG29" s="1" t="str">
        <f>[3]หน้าผ้า!DC41</f>
        <v>พร้อมส่ง</v>
      </c>
      <c r="AH29" s="1" t="str">
        <f>[2]หน้าผ้า!DL38</f>
        <v>P9</v>
      </c>
      <c r="AI29" s="1">
        <f>[2]หน้าผ้า!DM38</f>
        <v>3</v>
      </c>
      <c r="AJ29" s="3">
        <f>[2]หน้าผ้า!DN38</f>
        <v>45925</v>
      </c>
      <c r="AK29" s="3">
        <f>[2]หน้าผ้า!DQ38</f>
        <v>0</v>
      </c>
      <c r="AL29" s="3">
        <f>[2]หน้าผ้า!DR38</f>
        <v>45915</v>
      </c>
      <c r="AM29" s="3">
        <f>[2]หน้าผ้า!DS38</f>
        <v>45922</v>
      </c>
      <c r="AN29" s="3">
        <f>[2]หน้าผ้า!DT38</f>
        <v>45923</v>
      </c>
      <c r="AO29" s="3">
        <f>[2]หน้าผ้า!DU38</f>
        <v>45923</v>
      </c>
      <c r="AP29" s="3">
        <f>[2]หน้าผ้า!DP38</f>
        <v>45920</v>
      </c>
      <c r="AQ29" s="3">
        <f>[2]หน้าผ้า!DW38</f>
        <v>45924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>รอART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WRWT25800/WRWT25800</v>
      </c>
      <c r="BD29" s="56">
        <f>[2]หน้าผ้า!CA38</f>
        <v>1343.6356095653334</v>
      </c>
    </row>
    <row r="30" spans="1:56" ht="27.75" customHeight="1" x14ac:dyDescent="0.45">
      <c r="A30" s="3">
        <f>[2]หน้าผ้า!C39</f>
        <v>0</v>
      </c>
      <c r="B30" s="14">
        <f>[2]หน้าผ้า!B39</f>
        <v>0</v>
      </c>
      <c r="C30" s="9">
        <f>[2]หน้าผ้า!E39</f>
        <v>0</v>
      </c>
      <c r="D30" s="13">
        <f>[2]หน้าผ้า!F39</f>
        <v>0</v>
      </c>
      <c r="E30" s="9">
        <f>[2]หน้าผ้า!G39</f>
        <v>19</v>
      </c>
      <c r="F30" s="9">
        <f>[2]หน้าผ้า!H39</f>
        <v>30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60</v>
      </c>
      <c r="J30" s="9" t="str">
        <f>[2]หน้าผ้า!M39</f>
        <v>±</v>
      </c>
      <c r="K30" s="9">
        <f>[2]หน้าผ้า!N39</f>
        <v>5</v>
      </c>
      <c r="L30" s="9">
        <f>[2]หน้าผ้า!R39</f>
        <v>0</v>
      </c>
      <c r="M30" s="10">
        <f>[2]หน้าผ้า!T39</f>
        <v>0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>
        <f>[2]หน้าผ้า!Z39</f>
        <v>0</v>
      </c>
      <c r="T30" s="12">
        <f>[2]หน้าผ้า!X39</f>
        <v>0</v>
      </c>
      <c r="U30" s="11">
        <f>[2]หน้าผ้า!AA39</f>
        <v>0</v>
      </c>
      <c r="V30" s="10">
        <f>[2]หน้าผ้า!AJ39</f>
        <v>0</v>
      </c>
      <c r="W30" s="10">
        <f>[2]หน้าผ้า!AL39</f>
        <v>0</v>
      </c>
      <c r="X30" s="10">
        <f>[2]หน้าผ้า!AM39</f>
        <v>0</v>
      </c>
      <c r="Y30" s="10">
        <f>[2]หน้าผ้า!AN39</f>
        <v>0</v>
      </c>
      <c r="Z30" s="9" t="str">
        <f>[2]หน้าผ้า!AO39</f>
        <v>WSWT1925800</v>
      </c>
      <c r="AA30" s="8">
        <f>[2]หน้าผ้า!AQ39</f>
        <v>227492.91433</v>
      </c>
      <c r="AB30" s="8">
        <f>[2]หน้าผ้า!AR39</f>
        <v>89963.05</v>
      </c>
      <c r="AC30" s="8">
        <f>[2]หน้าผ้า!AS39</f>
        <v>137529.86433000001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ระบุในSD</v>
      </c>
      <c r="AG30" s="1" t="str">
        <f>[3]หน้าผ้า!DC42</f>
        <v>พร้อมส่ง</v>
      </c>
      <c r="AH30" s="1">
        <f>[2]หน้าผ้า!DL39</f>
        <v>0</v>
      </c>
      <c r="AI30" s="1" t="str">
        <f>[2]หน้าผ้า!DM39</f>
        <v>Lead time</v>
      </c>
      <c r="AJ30" s="3">
        <f>[2]หน้าผ้า!DN39</f>
        <v>0</v>
      </c>
      <c r="AK30" s="3">
        <f>[2]หน้าผ้า!DQ39</f>
        <v>0</v>
      </c>
      <c r="AL30" s="3">
        <f>[2]หน้าผ้า!DR39</f>
        <v>0</v>
      </c>
      <c r="AM30" s="3">
        <f>[2]หน้าผ้า!DS39</f>
        <v>0</v>
      </c>
      <c r="AN30" s="3">
        <f>[2]หน้าผ้า!DT39</f>
        <v>0</v>
      </c>
      <c r="AO30" s="3">
        <f>[2]หน้าผ้า!DU39</f>
        <v>0</v>
      </c>
      <c r="AP30" s="3">
        <f>[2]หน้าผ้า!DP39</f>
        <v>0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>
        <f>[2]หน้าผ้า!EC39</f>
        <v>0</v>
      </c>
      <c r="AX30" s="2">
        <f>[2]หน้าผ้า!ED39</f>
        <v>0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WRWT25800/WRWT25800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45857</v>
      </c>
      <c r="B31" s="14" t="str">
        <f>[2]หน้าผ้า!B40</f>
        <v>MK68-000910</v>
      </c>
      <c r="C31" s="9" t="str">
        <f>[2]หน้าผ้า!E40</f>
        <v>บจก.เคอรี่ฟลาวมิลล์</v>
      </c>
      <c r="D31" s="13" t="str">
        <f>[2]หน้าผ้า!F40</f>
        <v>ดอกไม้ม่วง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45883</v>
      </c>
      <c r="U31" s="11">
        <f>[2]หน้าผ้า!AA40</f>
        <v>5000</v>
      </c>
      <c r="V31" s="10">
        <f>[2]หน้าผ้า!AJ40</f>
        <v>5000</v>
      </c>
      <c r="W31" s="10">
        <f>[2]หน้าผ้า!AL40</f>
        <v>0</v>
      </c>
      <c r="X31" s="10">
        <f>[2]หน้าผ้า!AM40</f>
        <v>5400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PDR250239</v>
      </c>
      <c r="AG31" s="1" t="str">
        <f>[3]หน้าผ้า!DC43</f>
        <v>รอตัด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45883</v>
      </c>
      <c r="AK31" s="3">
        <f>[2]หน้าผ้า!DQ40</f>
        <v>0</v>
      </c>
      <c r="AL31" s="3">
        <f>[2]หน้าผ้า!DR40</f>
        <v>45874</v>
      </c>
      <c r="AM31" s="3">
        <f>[2]หน้าผ้า!DS40</f>
        <v>45881</v>
      </c>
      <c r="AN31" s="3">
        <f>[2]หน้าผ้า!DT40</f>
        <v>45882</v>
      </c>
      <c r="AO31" s="3">
        <f>[2]หน้าผ้า!DU40</f>
        <v>45882</v>
      </c>
      <c r="AP31" s="3">
        <f>[2]หน้าผ้า!DP40</f>
        <v>45878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45857</v>
      </c>
      <c r="B32" s="14" t="str">
        <f>[2]หน้าผ้า!B41</f>
        <v>MK68-000910</v>
      </c>
      <c r="C32" s="9" t="str">
        <f>[2]หน้าผ้า!E41</f>
        <v>บจก.เคอรี่ฟลาวมิลล์</v>
      </c>
      <c r="D32" s="13" t="str">
        <f>[2]หน้าผ้า!F41</f>
        <v>ดอกไม้แดง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45883</v>
      </c>
      <c r="U32" s="11">
        <f>[2]หน้าผ้า!AA41</f>
        <v>5000</v>
      </c>
      <c r="V32" s="10">
        <f>[2]หน้าผ้า!AJ41</f>
        <v>5000</v>
      </c>
      <c r="W32" s="10">
        <f>[2]หน้าผ้า!AL41</f>
        <v>0</v>
      </c>
      <c r="X32" s="10">
        <f>[2]หน้าผ้า!AM41</f>
        <v>5199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PDR250239</v>
      </c>
      <c r="AG32" s="1" t="str">
        <f>[3]หน้าผ้า!DC44</f>
        <v>รอตัด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45883</v>
      </c>
      <c r="AK32" s="3">
        <f>[2]หน้าผ้า!DQ41</f>
        <v>0</v>
      </c>
      <c r="AL32" s="3">
        <f>[2]หน้าผ้า!DR41</f>
        <v>45874</v>
      </c>
      <c r="AM32" s="3">
        <f>[2]หน้าผ้า!DS41</f>
        <v>45881</v>
      </c>
      <c r="AN32" s="3">
        <f>[2]หน้าผ้า!DT41</f>
        <v>45882</v>
      </c>
      <c r="AO32" s="3">
        <f>[2]หน้าผ้า!DU41</f>
        <v>45882</v>
      </c>
      <c r="AP32" s="3">
        <f>[2]หน้าผ้า!DP41</f>
        <v>45878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45857</v>
      </c>
      <c r="B33" s="14" t="str">
        <f>[2]หน้าผ้า!B42</f>
        <v>MK68-000910</v>
      </c>
      <c r="C33" s="9" t="str">
        <f>[2]หน้าผ้า!E42</f>
        <v>บจก.เคอรี่ฟลาวมิลล์</v>
      </c>
      <c r="D33" s="13" t="str">
        <f>[2]หน้าผ้า!F42</f>
        <v>KFM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ไม่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45883</v>
      </c>
      <c r="U33" s="11">
        <f>[2]หน้าผ้า!AA42</f>
        <v>5000</v>
      </c>
      <c r="V33" s="10">
        <f>[2]หน้าผ้า!AJ42</f>
        <v>5000</v>
      </c>
      <c r="W33" s="10">
        <f>[2]หน้าผ้า!AL42</f>
        <v>0</v>
      </c>
      <c r="X33" s="10">
        <f>[2]หน้าผ้า!AM42</f>
        <v>5300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PDR250239</v>
      </c>
      <c r="AG33" s="1" t="str">
        <f>[3]หน้าผ้า!DC45</f>
        <v>พร้อมส่ง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45883</v>
      </c>
      <c r="AK33" s="3">
        <f>[2]หน้าผ้า!DQ42</f>
        <v>0</v>
      </c>
      <c r="AL33" s="3">
        <f>[2]หน้าผ้า!DR42</f>
        <v>45874</v>
      </c>
      <c r="AM33" s="3">
        <f>[2]หน้าผ้า!DS42</f>
        <v>45881</v>
      </c>
      <c r="AN33" s="3">
        <f>[2]หน้าผ้า!DT42</f>
        <v>45882</v>
      </c>
      <c r="AO33" s="3">
        <f>[2]หน้าผ้า!DU42</f>
        <v>45882</v>
      </c>
      <c r="AP33" s="3">
        <f>[2]หน้าผ้า!DP42</f>
        <v>45878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45877</v>
      </c>
      <c r="B34" s="14" t="str">
        <f>[2]หน้าผ้า!B43</f>
        <v>MK68-000988</v>
      </c>
      <c r="C34" s="9" t="str">
        <f>[2]หน้าผ้า!E43</f>
        <v>บจก.เคอรี่ฟลาวมิลล์</v>
      </c>
      <c r="D34" s="13" t="str">
        <f>[2]หน้าผ้า!F43</f>
        <v>FW-Y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ไม่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ห่ออัดเบลแบน501</v>
      </c>
      <c r="T34" s="12">
        <f>[2]หน้าผ้า!X43</f>
        <v>45883</v>
      </c>
      <c r="U34" s="11">
        <f>[2]หน้าผ้า!AA43</f>
        <v>10000</v>
      </c>
      <c r="V34" s="10">
        <f>[2]หน้าผ้า!AJ43</f>
        <v>0</v>
      </c>
      <c r="W34" s="10">
        <f>[2]หน้าผ้า!AL43</f>
        <v>10000</v>
      </c>
      <c r="X34" s="10">
        <f>[2]หน้าผ้า!AM43</f>
        <v>10410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0</v>
      </c>
      <c r="AB34" s="8">
        <f>[2]หน้าผ้า!AR43</f>
        <v>0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>
        <f>[2]หน้าผ้า!AI43</f>
        <v>0</v>
      </c>
      <c r="AG34" s="1" t="str">
        <f>[3]หน้าผ้า!DC46</f>
        <v>พร้อมส่ง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45883</v>
      </c>
      <c r="AK34" s="3">
        <f>[2]หน้าผ้า!DQ43</f>
        <v>0</v>
      </c>
      <c r="AL34" s="3">
        <f>[2]หน้าผ้า!DR43</f>
        <v>45874</v>
      </c>
      <c r="AM34" s="3">
        <f>[2]หน้าผ้า!DS43</f>
        <v>45881</v>
      </c>
      <c r="AN34" s="3">
        <f>[2]หน้าผ้า!DT43</f>
        <v>45882</v>
      </c>
      <c r="AO34" s="3">
        <f>[2]หน้าผ้า!DU43</f>
        <v>45882</v>
      </c>
      <c r="AP34" s="3">
        <f>[2]หน้าผ้า!DP43</f>
        <v>45878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>
        <f>[2]หน้าผ้า!ED43</f>
        <v>0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45857</v>
      </c>
      <c r="B35" s="14" t="str">
        <f>[2]หน้าผ้า!B44</f>
        <v>MK68-000910</v>
      </c>
      <c r="C35" s="9" t="str">
        <f>[2]หน้าผ้า!E44</f>
        <v>บจก.เคอรี่ฟลาวมิลล์</v>
      </c>
      <c r="D35" s="13" t="str">
        <f>[2]หน้าผ้า!F44</f>
        <v>ถุงทองแซนวิช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45885</v>
      </c>
      <c r="U35" s="11">
        <f>[2]หน้าผ้า!AA44</f>
        <v>10000</v>
      </c>
      <c r="V35" s="10">
        <f>[2]หน้าผ้า!AJ44</f>
        <v>0</v>
      </c>
      <c r="W35" s="10">
        <f>[2]หน้าผ้า!AL44</f>
        <v>10000</v>
      </c>
      <c r="X35" s="10">
        <f>[2]หน้าผ้า!AM44</f>
        <v>10300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PDR250240</v>
      </c>
      <c r="AG35" s="1" t="str">
        <f>[3]หน้าผ้า!DC47</f>
        <v>พร้อมส่ง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45885</v>
      </c>
      <c r="AK35" s="3">
        <f>[2]หน้าผ้า!DQ44</f>
        <v>0</v>
      </c>
      <c r="AL35" s="3">
        <f>[2]หน้าผ้า!DR44</f>
        <v>45876</v>
      </c>
      <c r="AM35" s="3">
        <f>[2]หน้าผ้า!DS44</f>
        <v>45883</v>
      </c>
      <c r="AN35" s="3">
        <f>[2]หน้าผ้า!DT44</f>
        <v>45884</v>
      </c>
      <c r="AO35" s="3">
        <f>[2]หน้าผ้า!DU44</f>
        <v>45884</v>
      </c>
      <c r="AP35" s="3">
        <f>[2]หน้าผ้า!DP44</f>
        <v>45880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45857</v>
      </c>
      <c r="B36" s="14" t="str">
        <f>[2]หน้าผ้า!B45</f>
        <v>MK68-000910</v>
      </c>
      <c r="C36" s="9" t="str">
        <f>[2]หน้าผ้า!E45</f>
        <v>บจก.เคอรี่ฟลาวมิลล์</v>
      </c>
      <c r="D36" s="13" t="str">
        <f>[2]หน้าผ้า!F45</f>
        <v>ถุงเงิน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45885</v>
      </c>
      <c r="U36" s="11">
        <f>[2]หน้าผ้า!AA45</f>
        <v>5000</v>
      </c>
      <c r="V36" s="10">
        <f>[2]หน้าผ้า!AJ45</f>
        <v>5000</v>
      </c>
      <c r="W36" s="10">
        <f>[2]หน้าผ้า!AL45</f>
        <v>0</v>
      </c>
      <c r="X36" s="10">
        <f>[2]หน้าผ้า!AM45</f>
        <v>5250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0</v>
      </c>
      <c r="AB36" s="8">
        <f>[2]หน้าผ้า!AR45</f>
        <v>0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PDR250240</v>
      </c>
      <c r="AG36" s="1" t="str">
        <f>[3]หน้าผ้า!DC48</f>
        <v>ยังไม่ได้พิมพ์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45885</v>
      </c>
      <c r="AK36" s="3">
        <f>[2]หน้าผ้า!DQ45</f>
        <v>0</v>
      </c>
      <c r="AL36" s="3">
        <f>[2]หน้าผ้า!DR45</f>
        <v>45876</v>
      </c>
      <c r="AM36" s="3">
        <f>[2]หน้าผ้า!DS45</f>
        <v>45883</v>
      </c>
      <c r="AN36" s="3">
        <f>[2]หน้าผ้า!DT45</f>
        <v>45884</v>
      </c>
      <c r="AO36" s="3">
        <f>[2]หน้าผ้า!DU45</f>
        <v>45884</v>
      </c>
      <c r="AP36" s="3">
        <f>[2]หน้าผ้า!DP45</f>
        <v>45880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45857</v>
      </c>
      <c r="B37" s="14" t="str">
        <f>[2]หน้าผ้า!B46</f>
        <v>MK68-000910</v>
      </c>
      <c r="C37" s="9" t="str">
        <f>[2]หน้าผ้า!E46</f>
        <v>บจก.เคอรี่ฟลาวมิลล์</v>
      </c>
      <c r="D37" s="13" t="str">
        <f>[2]หน้าผ้า!F46</f>
        <v>ปลาโลมาแดง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45885</v>
      </c>
      <c r="U37" s="11">
        <f>[2]หน้าผ้า!AA46</f>
        <v>5000</v>
      </c>
      <c r="V37" s="10">
        <f>[2]หน้าผ้า!AJ46</f>
        <v>5000</v>
      </c>
      <c r="W37" s="10">
        <f>[2]หน้าผ้า!AL46</f>
        <v>0</v>
      </c>
      <c r="X37" s="10">
        <f>[2]หน้าผ้า!AM46</f>
        <v>5200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0</v>
      </c>
      <c r="AB37" s="8">
        <f>[2]หน้าผ้า!AR46</f>
        <v>0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PDR250240</v>
      </c>
      <c r="AG37" s="1" t="str">
        <f>[3]หน้าผ้า!DC49</f>
        <v>ยังไม่ได้พิมพ์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45885</v>
      </c>
      <c r="AK37" s="3">
        <f>[2]หน้าผ้า!DQ46</f>
        <v>0</v>
      </c>
      <c r="AL37" s="3">
        <f>[2]หน้าผ้า!DR46</f>
        <v>45876</v>
      </c>
      <c r="AM37" s="3">
        <f>[2]หน้าผ้า!DS46</f>
        <v>45883</v>
      </c>
      <c r="AN37" s="3">
        <f>[2]หน้าผ้า!DT46</f>
        <v>45884</v>
      </c>
      <c r="AO37" s="3">
        <f>[2]หน้าผ้า!DU46</f>
        <v>45884</v>
      </c>
      <c r="AP37" s="3">
        <f>[2]หน้าผ้า!DP46</f>
        <v>45880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45857</v>
      </c>
      <c r="B38" s="14" t="str">
        <f>[2]หน้าผ้า!B47</f>
        <v>MK68-000910</v>
      </c>
      <c r="C38" s="9" t="str">
        <f>[2]หน้าผ้า!E47</f>
        <v>บจก.เคอรี่ฟลาวมิลล์</v>
      </c>
      <c r="D38" s="13" t="str">
        <f>[2]หน้าผ้า!F47</f>
        <v>FW-Y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ไม่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45885</v>
      </c>
      <c r="U38" s="11">
        <f>[2]หน้าผ้า!AA47</f>
        <v>5000</v>
      </c>
      <c r="V38" s="10">
        <f>[2]หน้าผ้า!AJ47</f>
        <v>5000</v>
      </c>
      <c r="W38" s="10">
        <f>[2]หน้าผ้า!AL47</f>
        <v>0</v>
      </c>
      <c r="X38" s="10">
        <f>[2]หน้าผ้า!AM47</f>
        <v>5200</v>
      </c>
      <c r="Y38" s="10">
        <f>[2]หน้าผ้า!AN47</f>
        <v>0</v>
      </c>
      <c r="Z38" s="9" t="str">
        <f>[2]หน้าผ้า!AO47</f>
        <v>WSWT1921720</v>
      </c>
      <c r="AA38" s="8">
        <f>[2]หน้าผ้า!AQ47</f>
        <v>0</v>
      </c>
      <c r="AB38" s="8">
        <f>[2]หน้าผ้า!AR47</f>
        <v>0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PDR250240</v>
      </c>
      <c r="AG38" s="1" t="str">
        <f>[3]หน้าผ้า!DC50</f>
        <v>ยังไม่ได้พิมพ์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45885</v>
      </c>
      <c r="AK38" s="3">
        <f>[2]หน้าผ้า!DQ47</f>
        <v>0</v>
      </c>
      <c r="AL38" s="3">
        <f>[2]หน้าผ้า!DR47</f>
        <v>45876</v>
      </c>
      <c r="AM38" s="3">
        <f>[2]หน้าผ้า!DS47</f>
        <v>45883</v>
      </c>
      <c r="AN38" s="3">
        <f>[2]หน้าผ้า!DT47</f>
        <v>45884</v>
      </c>
      <c r="AO38" s="3">
        <f>[2]หน้าผ้า!DU47</f>
        <v>45884</v>
      </c>
      <c r="AP38" s="3">
        <f>[2]หน้าผ้า!DP47</f>
        <v>45880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45877</v>
      </c>
      <c r="B39" s="14" t="str">
        <f>[2]หน้าผ้า!B48</f>
        <v>MK68-000989</v>
      </c>
      <c r="C39" s="9" t="str">
        <f>[2]หน้าผ้า!E48</f>
        <v>บจก.เคอรี่ฟลาวมิลล์</v>
      </c>
      <c r="D39" s="13" t="str">
        <f>[2]หน้าผ้า!F48</f>
        <v>เคเอ็ม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ไม่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ห่ออัดเบลแบน501</v>
      </c>
      <c r="T39" s="12">
        <f>[2]หน้าผ้า!X48</f>
        <v>45888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0</v>
      </c>
      <c r="Y39" s="10">
        <f>[2]หน้าผ้า!AN48</f>
        <v>5250</v>
      </c>
      <c r="Z39" s="9" t="str">
        <f>[2]หน้าผ้า!AO48</f>
        <v>WSWT1921720</v>
      </c>
      <c r="AA39" s="8">
        <f>[2]หน้าผ้า!AQ48</f>
        <v>4679.9500000000007</v>
      </c>
      <c r="AB39" s="8">
        <f>[2]หน้าผ้า!AR48</f>
        <v>4679.9500000000007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>
        <f>[2]หน้าผ้า!AI48</f>
        <v>0</v>
      </c>
      <c r="AG39" s="1" t="str">
        <f>[3]หน้าผ้า!DC51</f>
        <v>พร้อมส่ง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45888</v>
      </c>
      <c r="AK39" s="3">
        <f>[2]หน้าผ้า!DQ48</f>
        <v>0</v>
      </c>
      <c r="AL39" s="3">
        <f>[2]หน้าผ้า!DR48</f>
        <v>45879</v>
      </c>
      <c r="AM39" s="3">
        <f>[2]หน้าผ้า!DS48</f>
        <v>45886</v>
      </c>
      <c r="AN39" s="3">
        <f>[2]หน้าผ้า!DT48</f>
        <v>45887</v>
      </c>
      <c r="AO39" s="3">
        <f>[2]หน้าผ้า!DU48</f>
        <v>45887</v>
      </c>
      <c r="AP39" s="3">
        <f>[2]หน้าผ้า!DP48</f>
        <v>45883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>
        <f>[2]หน้าผ้า!ED48</f>
        <v>0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45857</v>
      </c>
      <c r="B40" s="14" t="str">
        <f>[2]หน้าผ้า!B49</f>
        <v>MK68-000910</v>
      </c>
      <c r="C40" s="9" t="str">
        <f>[2]หน้าผ้า!E49</f>
        <v>บจก.เคอรี่ฟลาวมิลล์</v>
      </c>
      <c r="D40" s="13" t="str">
        <f>[2]หน้าผ้า!F49</f>
        <v>แต้มแดง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45888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0</v>
      </c>
      <c r="Y40" s="10">
        <f>[2]หน้าผ้า!AN49</f>
        <v>5250</v>
      </c>
      <c r="Z40" s="9" t="str">
        <f>[2]หน้าผ้า!AO49</f>
        <v>WSWT1921720</v>
      </c>
      <c r="AA40" s="8">
        <f>[2]หน้าผ้า!AQ49</f>
        <v>4679.9500000000007</v>
      </c>
      <c r="AB40" s="8">
        <f>[2]หน้าผ้า!AR49</f>
        <v>4679.9500000000007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PDR250241</v>
      </c>
      <c r="AG40" s="1" t="str">
        <f>[3]หน้าผ้า!DC52</f>
        <v>ยังไม่ได้พิมพ์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45888</v>
      </c>
      <c r="AK40" s="3">
        <f>[2]หน้าผ้า!DQ49</f>
        <v>0</v>
      </c>
      <c r="AL40" s="3">
        <f>[2]หน้าผ้า!DR49</f>
        <v>45879</v>
      </c>
      <c r="AM40" s="3">
        <f>[2]หน้าผ้า!DS49</f>
        <v>45886</v>
      </c>
      <c r="AN40" s="3">
        <f>[2]หน้าผ้า!DT49</f>
        <v>45887</v>
      </c>
      <c r="AO40" s="3">
        <f>[2]หน้าผ้า!DU49</f>
        <v>45887</v>
      </c>
      <c r="AP40" s="3">
        <f>[2]หน้าผ้า!DP49</f>
        <v>45883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45857</v>
      </c>
      <c r="B41" s="14" t="str">
        <f>[2]หน้าผ้า!B50</f>
        <v>MK68-000910</v>
      </c>
      <c r="C41" s="9" t="str">
        <f>[2]หน้าผ้า!E50</f>
        <v>บจก.เคอรี่ฟลาวมิลล์</v>
      </c>
      <c r="D41" s="13" t="str">
        <f>[2]หน้าผ้า!F50</f>
        <v>ดอกไม้เขียว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45888</v>
      </c>
      <c r="U41" s="11">
        <f>[2]หน้าผ้า!AA50</f>
        <v>5000</v>
      </c>
      <c r="V41" s="10">
        <f>[2]หน้าผ้า!AJ50</f>
        <v>0</v>
      </c>
      <c r="W41" s="10">
        <f>[2]หน้าผ้า!AL50</f>
        <v>5000</v>
      </c>
      <c r="X41" s="10">
        <f>[2]หน้าผ้า!AM50</f>
        <v>0</v>
      </c>
      <c r="Y41" s="10">
        <f>[2]หน้าผ้า!AN50</f>
        <v>5250</v>
      </c>
      <c r="Z41" s="9" t="str">
        <f>[2]หน้าผ้า!AO50</f>
        <v>WSWT1921720</v>
      </c>
      <c r="AA41" s="8">
        <f>[2]หน้าผ้า!AQ50</f>
        <v>4679.9500000000007</v>
      </c>
      <c r="AB41" s="8">
        <f>[2]หน้าผ้า!AR50</f>
        <v>4679.9500000000007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PDR250241</v>
      </c>
      <c r="AG41" s="1" t="str">
        <f>[3]หน้าผ้า!DC53</f>
        <v>ยังไม่ได้พิมพ์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45888</v>
      </c>
      <c r="AK41" s="3">
        <f>[2]หน้าผ้า!DQ50</f>
        <v>0</v>
      </c>
      <c r="AL41" s="3">
        <f>[2]หน้าผ้า!DR50</f>
        <v>45879</v>
      </c>
      <c r="AM41" s="3">
        <f>[2]หน้าผ้า!DS50</f>
        <v>45886</v>
      </c>
      <c r="AN41" s="3">
        <f>[2]หน้าผ้า!DT50</f>
        <v>45887</v>
      </c>
      <c r="AO41" s="3">
        <f>[2]หน้าผ้า!DU50</f>
        <v>45887</v>
      </c>
      <c r="AP41" s="3">
        <f>[2]หน้าผ้า!DP50</f>
        <v>45883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45857</v>
      </c>
      <c r="B42" s="14" t="str">
        <f>[2]หน้าผ้า!B51</f>
        <v>MK68-000910</v>
      </c>
      <c r="C42" s="9" t="str">
        <f>[2]หน้าผ้า!E51</f>
        <v>บจก.เคอรี่ฟลาวมิลล์</v>
      </c>
      <c r="D42" s="13" t="str">
        <f>[2]หน้าผ้า!F51</f>
        <v>ถุงเขียว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45888</v>
      </c>
      <c r="U42" s="11">
        <f>[2]หน้าผ้า!AA51</f>
        <v>10000</v>
      </c>
      <c r="V42" s="10">
        <f>[2]หน้าผ้า!AJ51</f>
        <v>10000</v>
      </c>
      <c r="W42" s="10">
        <f>[2]หน้าผ้า!AL51</f>
        <v>0</v>
      </c>
      <c r="X42" s="10">
        <f>[2]หน้าผ้า!AM51</f>
        <v>11100</v>
      </c>
      <c r="Y42" s="10">
        <f>[2]หน้าผ้า!AN51</f>
        <v>0</v>
      </c>
      <c r="Z42" s="9" t="str">
        <f>[2]หน้าผ้า!AO51</f>
        <v>WSWT1921720</v>
      </c>
      <c r="AA42" s="8">
        <f>[2]หน้าผ้า!AQ51</f>
        <v>0</v>
      </c>
      <c r="AB42" s="8">
        <f>[2]หน้าผ้า!AR51</f>
        <v>0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PDR250241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45888</v>
      </c>
      <c r="AK42" s="3">
        <f>[2]หน้าผ้า!DQ51</f>
        <v>0</v>
      </c>
      <c r="AL42" s="3">
        <f>[2]หน้าผ้า!DR51</f>
        <v>45879</v>
      </c>
      <c r="AM42" s="3">
        <f>[2]หน้าผ้า!DS51</f>
        <v>45886</v>
      </c>
      <c r="AN42" s="3">
        <f>[2]หน้าผ้า!DT51</f>
        <v>45887</v>
      </c>
      <c r="AO42" s="3">
        <f>[2]หน้าผ้า!DU51</f>
        <v>45887</v>
      </c>
      <c r="AP42" s="3">
        <f>[2]หน้าผ้า!DP51</f>
        <v>45883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0</v>
      </c>
    </row>
    <row r="43" spans="1:56" ht="27.75" customHeight="1" x14ac:dyDescent="0.45">
      <c r="A43" s="3">
        <f>[2]หน้าผ้า!C52</f>
        <v>45869</v>
      </c>
      <c r="B43" s="14" t="str">
        <f>[2]หน้าผ้า!B52</f>
        <v>MK68-000944</v>
      </c>
      <c r="C43" s="9" t="str">
        <f>[2]หน้าผ้า!E52</f>
        <v>บจก.เคอรี่ฟลาวมิลล์</v>
      </c>
      <c r="D43" s="13" t="str">
        <f>[2]หน้าผ้า!F52</f>
        <v>บะหมี่เตี๊ยว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45890</v>
      </c>
      <c r="U43" s="11">
        <f>[2]หน้าผ้า!AA52</f>
        <v>5000</v>
      </c>
      <c r="V43" s="10">
        <f>[2]หน้าผ้า!AJ52</f>
        <v>0</v>
      </c>
      <c r="W43" s="10">
        <f>[2]หน้าผ้า!AL52</f>
        <v>5000</v>
      </c>
      <c r="X43" s="10">
        <f>[2]หน้าผ้า!AM52</f>
        <v>0</v>
      </c>
      <c r="Y43" s="10">
        <f>[2]หน้าผ้า!AN52</f>
        <v>5250</v>
      </c>
      <c r="Z43" s="9" t="str">
        <f>[2]หน้าผ้า!AO52</f>
        <v>WSWT1921720</v>
      </c>
      <c r="AA43" s="8">
        <f>[2]หน้าผ้า!AQ52</f>
        <v>4679.9500000000007</v>
      </c>
      <c r="AB43" s="8">
        <f>[2]หน้าผ้า!AR52</f>
        <v>4679.9500000000007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PDR250250</v>
      </c>
      <c r="AG43" s="1" t="str">
        <f>[3]หน้าผ้า!DC55</f>
        <v>ยังไม่ได้พิมพ์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45890</v>
      </c>
      <c r="AK43" s="3">
        <f>[2]หน้าผ้า!DQ52</f>
        <v>0</v>
      </c>
      <c r="AL43" s="3">
        <f>[2]หน้าผ้า!DR52</f>
        <v>45881</v>
      </c>
      <c r="AM43" s="3">
        <f>[2]หน้าผ้า!DS52</f>
        <v>45888</v>
      </c>
      <c r="AN43" s="3">
        <f>[2]หน้าผ้า!DT52</f>
        <v>45889</v>
      </c>
      <c r="AO43" s="3">
        <f>[2]หน้าผ้า!DU52</f>
        <v>45889</v>
      </c>
      <c r="AP43" s="3">
        <f>[2]หน้าผ้า!DP52</f>
        <v>45885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 xml:space="preserve"> /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0</v>
      </c>
    </row>
    <row r="44" spans="1:56" ht="27.75" customHeight="1" x14ac:dyDescent="0.45">
      <c r="A44" s="3">
        <f>[2]หน้าผ้า!C53</f>
        <v>45869</v>
      </c>
      <c r="B44" s="14" t="str">
        <f>[2]หน้าผ้า!B53</f>
        <v>MK68-000944</v>
      </c>
      <c r="C44" s="9" t="str">
        <f>[2]หน้าผ้า!E53</f>
        <v>บจก.เคอรี่ฟลาวมิลล์</v>
      </c>
      <c r="D44" s="13" t="str">
        <f>[2]หน้าผ้า!F53</f>
        <v>ดอกไม้แดง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45890</v>
      </c>
      <c r="U44" s="11">
        <f>[2]หน้าผ้า!AA53</f>
        <v>5000</v>
      </c>
      <c r="V44" s="10">
        <f>[2]หน้าผ้า!AJ53</f>
        <v>0</v>
      </c>
      <c r="W44" s="10">
        <f>[2]หน้าผ้า!AL53</f>
        <v>5000</v>
      </c>
      <c r="X44" s="10">
        <f>[2]หน้าผ้า!AM53</f>
        <v>0</v>
      </c>
      <c r="Y44" s="10">
        <f>[2]หน้าผ้า!AN53</f>
        <v>5250</v>
      </c>
      <c r="Z44" s="9" t="str">
        <f>[2]หน้าผ้า!AO53</f>
        <v>WSWT1921720</v>
      </c>
      <c r="AA44" s="8">
        <f>[2]หน้าผ้า!AQ53</f>
        <v>4679.9500000000007</v>
      </c>
      <c r="AB44" s="8">
        <f>[2]หน้าผ้า!AR53</f>
        <v>4679.9500000000007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PDR250250</v>
      </c>
      <c r="AG44" s="1" t="str">
        <f>[3]หน้าผ้า!DC56</f>
        <v>ผ้าขาว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45890</v>
      </c>
      <c r="AK44" s="3">
        <f>[2]หน้าผ้า!DQ53</f>
        <v>0</v>
      </c>
      <c r="AL44" s="3">
        <f>[2]หน้าผ้า!DR53</f>
        <v>45881</v>
      </c>
      <c r="AM44" s="3">
        <f>[2]หน้าผ้า!DS53</f>
        <v>45888</v>
      </c>
      <c r="AN44" s="3">
        <f>[2]หน้าผ้า!DT53</f>
        <v>45889</v>
      </c>
      <c r="AO44" s="3">
        <f>[2]หน้าผ้า!DU53</f>
        <v>45889</v>
      </c>
      <c r="AP44" s="3">
        <f>[2]หน้าผ้า!DP53</f>
        <v>45885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45869</v>
      </c>
      <c r="B45" s="14" t="str">
        <f>[2]หน้าผ้า!B54</f>
        <v>MK68-000944</v>
      </c>
      <c r="C45" s="9" t="str">
        <f>[2]หน้าผ้า!E54</f>
        <v>บจก.เคอรี่ฟลาวมิลล์</v>
      </c>
      <c r="D45" s="13" t="str">
        <f>[2]หน้าผ้า!F54</f>
        <v>โบว์น้ำเงิน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45890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0</v>
      </c>
      <c r="Y45" s="10">
        <f>[2]หน้าผ้า!AN54</f>
        <v>5250</v>
      </c>
      <c r="Z45" s="9" t="str">
        <f>[2]หน้าผ้า!AO54</f>
        <v>WSWT1921720</v>
      </c>
      <c r="AA45" s="8">
        <f>[2]หน้าผ้า!AQ54</f>
        <v>4679.9500000000007</v>
      </c>
      <c r="AB45" s="8">
        <f>[2]หน้าผ้า!AR54</f>
        <v>4679.9500000000007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PDR250250</v>
      </c>
      <c r="AG45" s="1" t="str">
        <f>[3]หน้าผ้า!DC57</f>
        <v>ยังไม่ได้พิมพ์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45890</v>
      </c>
      <c r="AK45" s="3">
        <f>[2]หน้าผ้า!DQ54</f>
        <v>0</v>
      </c>
      <c r="AL45" s="3">
        <f>[2]หน้าผ้า!DR54</f>
        <v>45881</v>
      </c>
      <c r="AM45" s="3">
        <f>[2]หน้าผ้า!DS54</f>
        <v>45888</v>
      </c>
      <c r="AN45" s="3">
        <f>[2]หน้าผ้า!DT54</f>
        <v>45889</v>
      </c>
      <c r="AO45" s="3">
        <f>[2]หน้าผ้า!DU54</f>
        <v>45889</v>
      </c>
      <c r="AP45" s="3">
        <f>[2]หน้าผ้า!DP54</f>
        <v>45885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45869</v>
      </c>
      <c r="B46" s="14" t="str">
        <f>[2]หน้าผ้า!B55</f>
        <v>MK68-000944</v>
      </c>
      <c r="C46" s="9" t="str">
        <f>[2]หน้าผ้า!E55</f>
        <v>บจก.เคอรี่ฟลาวมิลล์</v>
      </c>
      <c r="D46" s="13" t="str">
        <f>[2]หน้าผ้า!F55</f>
        <v>บลูทีมเหลือง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45890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0</v>
      </c>
      <c r="Y46" s="10">
        <f>[2]หน้าผ้า!AN55</f>
        <v>5250</v>
      </c>
      <c r="Z46" s="9" t="str">
        <f>[2]หน้าผ้า!AO55</f>
        <v>WSWT1921720</v>
      </c>
      <c r="AA46" s="8">
        <f>[2]หน้าผ้า!AQ55</f>
        <v>4679.9500000000007</v>
      </c>
      <c r="AB46" s="8">
        <f>[2]หน้าผ้า!AR55</f>
        <v>4679.9500000000007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PDR250250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45890</v>
      </c>
      <c r="AK46" s="3">
        <f>[2]หน้าผ้า!DQ55</f>
        <v>0</v>
      </c>
      <c r="AL46" s="3">
        <f>[2]หน้าผ้า!DR55</f>
        <v>45881</v>
      </c>
      <c r="AM46" s="3">
        <f>[2]หน้าผ้า!DS55</f>
        <v>45888</v>
      </c>
      <c r="AN46" s="3">
        <f>[2]หน้าผ้า!DT55</f>
        <v>45889</v>
      </c>
      <c r="AO46" s="3">
        <f>[2]หน้าผ้า!DU55</f>
        <v>45889</v>
      </c>
      <c r="AP46" s="3">
        <f>[2]หน้าผ้า!DP55</f>
        <v>45885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45869</v>
      </c>
      <c r="B47" s="14" t="str">
        <f>[2]หน้าผ้า!B56</f>
        <v>MK68-000945</v>
      </c>
      <c r="C47" s="9" t="str">
        <f>[2]หน้าผ้า!E56</f>
        <v>บจก.เคอรี่ฟลาวมิลล์</v>
      </c>
      <c r="D47" s="13" t="str">
        <f>[2]หน้าผ้า!F56</f>
        <v>ไม่พิมพ์</v>
      </c>
      <c r="E47" s="9">
        <f>[2]หน้าผ้า!G56</f>
        <v>19</v>
      </c>
      <c r="F47" s="9">
        <f>[2]หน้าผ้า!H56</f>
        <v>36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75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ไม่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45890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0</v>
      </c>
      <c r="Y47" s="10">
        <f>[2]หน้าผ้า!AN56</f>
        <v>0</v>
      </c>
      <c r="Z47" s="9" t="str">
        <f>[2]หน้าผ้า!AO56</f>
        <v>WSWT1921720</v>
      </c>
      <c r="AA47" s="8">
        <f>[2]หน้าผ้า!AQ56</f>
        <v>5238.75</v>
      </c>
      <c r="AB47" s="8">
        <f>[2]หน้าผ้า!AR56</f>
        <v>5238.75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PDR250250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45890</v>
      </c>
      <c r="AK47" s="3">
        <f>[2]หน้าผ้า!DQ56</f>
        <v>0</v>
      </c>
      <c r="AL47" s="3">
        <f>[2]หน้าผ้า!DR56</f>
        <v>45881</v>
      </c>
      <c r="AM47" s="3">
        <f>[2]หน้าผ้า!DS56</f>
        <v>45888</v>
      </c>
      <c r="AN47" s="3">
        <f>[2]หน้าผ้า!DT56</f>
        <v>45889</v>
      </c>
      <c r="AO47" s="3">
        <f>[2]หน้าผ้า!DU56</f>
        <v>45889</v>
      </c>
      <c r="AP47" s="3">
        <f>[2]หน้าผ้า!DP56</f>
        <v>45885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0</v>
      </c>
    </row>
    <row r="48" spans="1:56" ht="27.75" customHeight="1" x14ac:dyDescent="0.45">
      <c r="A48" s="3">
        <f>[2]หน้าผ้า!C57</f>
        <v>45869</v>
      </c>
      <c r="B48" s="14" t="str">
        <f>[2]หน้าผ้า!B57</f>
        <v>MK68-000944</v>
      </c>
      <c r="C48" s="9" t="str">
        <f>[2]หน้าผ้า!E57</f>
        <v>บจก.เคอรี่ฟลาวมิลล์</v>
      </c>
      <c r="D48" s="13" t="str">
        <f>[2]หน้าผ้า!F57</f>
        <v>ชามแดง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45892</v>
      </c>
      <c r="U48" s="11">
        <f>[2]หน้าผ้า!AA57</f>
        <v>5000</v>
      </c>
      <c r="V48" s="10">
        <f>[2]หน้าผ้า!AJ57</f>
        <v>0</v>
      </c>
      <c r="W48" s="10">
        <f>[2]หน้าผ้า!AL57</f>
        <v>5000</v>
      </c>
      <c r="X48" s="10">
        <f>[2]หน้าผ้า!AM57</f>
        <v>0</v>
      </c>
      <c r="Y48" s="10">
        <f>[2]หน้าผ้า!AN57</f>
        <v>5250</v>
      </c>
      <c r="Z48" s="9" t="str">
        <f>[2]หน้าผ้า!AO57</f>
        <v>WSWT1921720</v>
      </c>
      <c r="AA48" s="8">
        <f>[2]หน้าผ้า!AQ57</f>
        <v>4679.9500000000007</v>
      </c>
      <c r="AB48" s="8">
        <f>[2]หน้าผ้า!AR57</f>
        <v>4679.9500000000007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PDR250251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45892</v>
      </c>
      <c r="AK48" s="3">
        <f>[2]หน้าผ้า!DQ57</f>
        <v>0</v>
      </c>
      <c r="AL48" s="3">
        <f>[2]หน้าผ้า!DR57</f>
        <v>45883</v>
      </c>
      <c r="AM48" s="3">
        <f>[2]หน้าผ้า!DS57</f>
        <v>45890</v>
      </c>
      <c r="AN48" s="3">
        <f>[2]หน้าผ้า!DT57</f>
        <v>45891</v>
      </c>
      <c r="AO48" s="3">
        <f>[2]หน้าผ้า!DU57</f>
        <v>45891</v>
      </c>
      <c r="AP48" s="3">
        <f>[2]หน้าผ้า!DP57</f>
        <v>45887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0</v>
      </c>
    </row>
    <row r="49" spans="1:56" ht="27.75" customHeight="1" x14ac:dyDescent="0.45">
      <c r="A49" s="3">
        <f>[2]หน้าผ้า!C58</f>
        <v>45869</v>
      </c>
      <c r="B49" s="14" t="str">
        <f>[2]หน้าผ้า!B58</f>
        <v>MK68-000944</v>
      </c>
      <c r="C49" s="9" t="str">
        <f>[2]หน้าผ้า!E58</f>
        <v>บจก.เคอรี่ฟลาวมิลล์</v>
      </c>
      <c r="D49" s="13" t="str">
        <f>[2]หน้าผ้า!F58</f>
        <v>ปลาโลมาเทา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45892</v>
      </c>
      <c r="U49" s="11">
        <f>[2]หน้าผ้า!AA58</f>
        <v>5000</v>
      </c>
      <c r="V49" s="10">
        <f>[2]หน้าผ้า!AJ58</f>
        <v>0</v>
      </c>
      <c r="W49" s="10">
        <f>[2]หน้าผ้า!AL58</f>
        <v>5000</v>
      </c>
      <c r="X49" s="10">
        <f>[2]หน้าผ้า!AM58</f>
        <v>0</v>
      </c>
      <c r="Y49" s="10">
        <f>[2]หน้าผ้า!AN58</f>
        <v>5250</v>
      </c>
      <c r="Z49" s="9" t="str">
        <f>[2]หน้าผ้า!AO58</f>
        <v>WSWT1921720</v>
      </c>
      <c r="AA49" s="8">
        <f>[2]หน้าผ้า!AQ58</f>
        <v>4679.9500000000007</v>
      </c>
      <c r="AB49" s="8">
        <f>[2]หน้าผ้า!AR58</f>
        <v>4679.9500000000007</v>
      </c>
      <c r="AC49" s="8">
        <f>[2]หน้าผ้า!AS58</f>
        <v>0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PDR250251</v>
      </c>
      <c r="AG49" s="1" t="str">
        <f>[3]หน้าผ้า!DC61</f>
        <v>ยังไม่ได้พิมพ์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45892</v>
      </c>
      <c r="AK49" s="3">
        <f>[2]หน้าผ้า!DQ58</f>
        <v>0</v>
      </c>
      <c r="AL49" s="3">
        <f>[2]หน้าผ้า!DR58</f>
        <v>45883</v>
      </c>
      <c r="AM49" s="3">
        <f>[2]หน้าผ้า!DS58</f>
        <v>45890</v>
      </c>
      <c r="AN49" s="3">
        <f>[2]หน้าผ้า!DT58</f>
        <v>45891</v>
      </c>
      <c r="AO49" s="3">
        <f>[2]หน้าผ้า!DU58</f>
        <v>45891</v>
      </c>
      <c r="AP49" s="3">
        <f>[2]หน้าผ้า!DP58</f>
        <v>45887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0</v>
      </c>
    </row>
    <row r="50" spans="1:56" ht="27.75" customHeight="1" x14ac:dyDescent="0.45">
      <c r="A50" s="3">
        <f>[2]หน้าผ้า!C59</f>
        <v>45869</v>
      </c>
      <c r="B50" s="14" t="str">
        <f>[2]หน้าผ้า!B59</f>
        <v>MK68-000944</v>
      </c>
      <c r="C50" s="9" t="str">
        <f>[2]หน้าผ้า!E59</f>
        <v>บจก.เคอรี่ฟลาวมิลล์</v>
      </c>
      <c r="D50" s="13" t="str">
        <f>[2]หน้าผ้า!F59</f>
        <v>ปลาโลมาแดง</v>
      </c>
      <c r="E50" s="9">
        <f>[2]หน้าผ้า!G59</f>
        <v>19</v>
      </c>
      <c r="F50" s="9">
        <f>[2]หน้าผ้า!H59</f>
        <v>32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67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45892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WSWT1921720</v>
      </c>
      <c r="AA50" s="8">
        <f>[2]หน้าผ้า!AQ59</f>
        <v>4679.9500000000007</v>
      </c>
      <c r="AB50" s="8">
        <f>[2]หน้าผ้า!AR59</f>
        <v>4679.9500000000007</v>
      </c>
      <c r="AC50" s="8">
        <f>[2]หน้าผ้า!AS59</f>
        <v>0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PDR250251</v>
      </c>
      <c r="AG50" s="1" t="str">
        <f>[3]หน้าผ้า!DC62</f>
        <v>ยังไม่ได้พิมพ์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45892</v>
      </c>
      <c r="AK50" s="3">
        <f>[2]หน้าผ้า!DQ59</f>
        <v>0</v>
      </c>
      <c r="AL50" s="3">
        <f>[2]หน้าผ้า!DR59</f>
        <v>45883</v>
      </c>
      <c r="AM50" s="3">
        <f>[2]หน้าผ้า!DS59</f>
        <v>45890</v>
      </c>
      <c r="AN50" s="3">
        <f>[2]หน้าผ้า!DT59</f>
        <v>45891</v>
      </c>
      <c r="AO50" s="3">
        <f>[2]หน้าผ้า!DU59</f>
        <v>45891</v>
      </c>
      <c r="AP50" s="3">
        <f>[2]หน้าผ้า!DP59</f>
        <v>45887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 xml:space="preserve"> /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0</v>
      </c>
    </row>
    <row r="51" spans="1:56" ht="27.75" customHeight="1" x14ac:dyDescent="0.45">
      <c r="A51" s="3">
        <f>[2]หน้าผ้า!C60</f>
        <v>45869</v>
      </c>
      <c r="B51" s="14" t="str">
        <f>[2]หน้าผ้า!B60</f>
        <v>MK68-000944</v>
      </c>
      <c r="C51" s="9" t="str">
        <f>[2]หน้าผ้า!E60</f>
        <v>บจก.เคอรี่ฟลาวมิลล์</v>
      </c>
      <c r="D51" s="13" t="str">
        <f>[2]หน้าผ้า!F60</f>
        <v>KFM-HF</v>
      </c>
      <c r="E51" s="9">
        <f>[2]หน้าผ้า!G60</f>
        <v>19</v>
      </c>
      <c r="F51" s="9">
        <f>[2]หน้าผ้า!H60</f>
        <v>32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67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45892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5250</v>
      </c>
      <c r="Z51" s="9" t="str">
        <f>[2]หน้าผ้า!AO60</f>
        <v>WSWT1921720</v>
      </c>
      <c r="AA51" s="8">
        <f>[2]หน้าผ้า!AQ60</f>
        <v>4679.9500000000007</v>
      </c>
      <c r="AB51" s="8">
        <f>[2]หน้าผ้า!AR60</f>
        <v>4679.9500000000007</v>
      </c>
      <c r="AC51" s="8">
        <f>[2]หน้าผ้า!AS60</f>
        <v>0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PDR250251</v>
      </c>
      <c r="AG51" s="1" t="str">
        <f>[3]หน้าผ้า!DC63</f>
        <v>ยังไม่ได้พิมพ์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45892</v>
      </c>
      <c r="AK51" s="3">
        <f>[2]หน้าผ้า!DQ60</f>
        <v>0</v>
      </c>
      <c r="AL51" s="3">
        <f>[2]หน้าผ้า!DR60</f>
        <v>45883</v>
      </c>
      <c r="AM51" s="3">
        <f>[2]หน้าผ้า!DS60</f>
        <v>45890</v>
      </c>
      <c r="AN51" s="3">
        <f>[2]หน้าผ้า!DT60</f>
        <v>45891</v>
      </c>
      <c r="AO51" s="3">
        <f>[2]หน้าผ้า!DU60</f>
        <v>45891</v>
      </c>
      <c r="AP51" s="3">
        <f>[2]หน้าผ้า!DP60</f>
        <v>45887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0</v>
      </c>
    </row>
    <row r="52" spans="1:56" ht="27.75" customHeight="1" x14ac:dyDescent="0.45">
      <c r="A52" s="3">
        <f>[2]หน้าผ้า!C61</f>
        <v>45869</v>
      </c>
      <c r="B52" s="14" t="str">
        <f>[2]หน้าผ้า!B61</f>
        <v>MK68-000944</v>
      </c>
      <c r="C52" s="9" t="str">
        <f>[2]หน้าผ้า!E61</f>
        <v>บจก.เคอรี่ฟลาวมิลล์</v>
      </c>
      <c r="D52" s="13" t="str">
        <f>[2]หน้าผ้า!F61</f>
        <v>FW-Y</v>
      </c>
      <c r="E52" s="9">
        <f>[2]หน้าผ้า!G61</f>
        <v>19</v>
      </c>
      <c r="F52" s="9">
        <f>[2]หน้าผ้า!H61</f>
        <v>32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67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ไม่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45892</v>
      </c>
      <c r="U52" s="11">
        <f>[2]หน้าผ้า!AA61</f>
        <v>5000</v>
      </c>
      <c r="V52" s="10">
        <f>[2]หน้าผ้า!AJ61</f>
        <v>0</v>
      </c>
      <c r="W52" s="10">
        <f>[2]หน้าผ้า!AL61</f>
        <v>5000</v>
      </c>
      <c r="X52" s="10">
        <f>[2]หน้าผ้า!AM61</f>
        <v>0</v>
      </c>
      <c r="Y52" s="10">
        <f>[2]หน้าผ้า!AN61</f>
        <v>5250</v>
      </c>
      <c r="Z52" s="9" t="str">
        <f>[2]หน้าผ้า!AO61</f>
        <v>WSWT1921720</v>
      </c>
      <c r="AA52" s="8">
        <f>[2]หน้าผ้า!AQ61</f>
        <v>4679.9500000000007</v>
      </c>
      <c r="AB52" s="8">
        <f>[2]หน้าผ้า!AR61</f>
        <v>2395</v>
      </c>
      <c r="AC52" s="8">
        <f>[2]หน้าผ้า!AS61</f>
        <v>2284.9500000000007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PDR250251</v>
      </c>
      <c r="AG52" s="1" t="str">
        <f>[3]หน้าผ้า!DC64</f>
        <v>ยังไม่ได้พิมพ์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45892</v>
      </c>
      <c r="AK52" s="3">
        <f>[2]หน้าผ้า!DQ61</f>
        <v>0</v>
      </c>
      <c r="AL52" s="3">
        <f>[2]หน้าผ้า!DR61</f>
        <v>45883</v>
      </c>
      <c r="AM52" s="3">
        <f>[2]หน้าผ้า!DS61</f>
        <v>45890</v>
      </c>
      <c r="AN52" s="3">
        <f>[2]หน้าผ้า!DT61</f>
        <v>45891</v>
      </c>
      <c r="AO52" s="3">
        <f>[2]หน้าผ้า!DU61</f>
        <v>45891</v>
      </c>
      <c r="AP52" s="3">
        <f>[2]หน้าผ้า!DP61</f>
        <v>45887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172.1125893333334</v>
      </c>
    </row>
    <row r="53" spans="1:56" ht="27.75" customHeight="1" x14ac:dyDescent="0.45">
      <c r="A53" s="3">
        <f>[2]หน้าผ้า!C62</f>
        <v>45869</v>
      </c>
      <c r="B53" s="14" t="str">
        <f>[2]หน้าผ้า!B62</f>
        <v>MK68-000944</v>
      </c>
      <c r="C53" s="9" t="str">
        <f>[2]หน้าผ้า!E62</f>
        <v>บจก.เคอรี่ฟลาวมิลล์</v>
      </c>
      <c r="D53" s="13" t="str">
        <f>[2]หน้าผ้า!F62</f>
        <v>เคเอ็ม</v>
      </c>
      <c r="E53" s="9">
        <f>[2]หน้าผ้า!G62</f>
        <v>19</v>
      </c>
      <c r="F53" s="9">
        <f>[2]หน้าผ้า!H62</f>
        <v>32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67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บิด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>
        <f>[2]หน้าผ้า!X62</f>
        <v>45895</v>
      </c>
      <c r="U53" s="11">
        <f>[2]หน้าผ้า!AA62</f>
        <v>5000</v>
      </c>
      <c r="V53" s="10">
        <f>[2]หน้าผ้า!AJ62</f>
        <v>0</v>
      </c>
      <c r="W53" s="10">
        <f>[2]หน้าผ้า!AL62</f>
        <v>5000</v>
      </c>
      <c r="X53" s="10">
        <f>[2]หน้าผ้า!AM62</f>
        <v>0</v>
      </c>
      <c r="Y53" s="10">
        <f>[2]หน้าผ้า!AN62</f>
        <v>5250</v>
      </c>
      <c r="Z53" s="9" t="str">
        <f>[2]หน้าผ้า!AO62</f>
        <v>WSWT1921720</v>
      </c>
      <c r="AA53" s="8">
        <f>[2]หน้าผ้า!AQ62</f>
        <v>4679.9500000000007</v>
      </c>
      <c r="AB53" s="8">
        <f>[2]หน้าผ้า!AR62</f>
        <v>0</v>
      </c>
      <c r="AC53" s="8">
        <f>[2]หน้าผ้า!AS62</f>
        <v>4679.9500000000007</v>
      </c>
      <c r="AD53" s="8">
        <f>[2]หน้าผ้า!AT62</f>
        <v>0</v>
      </c>
      <c r="AE53" s="8">
        <f>[2]หน้าผ้า!AU62</f>
        <v>0</v>
      </c>
      <c r="AF53" s="8" t="str">
        <f>[2]หน้าผ้า!AI62</f>
        <v>PDR250252</v>
      </c>
      <c r="AG53" s="1" t="str">
        <f>[3]หน้าผ้า!DC65</f>
        <v>ยังไม่ได้พิมพ์</v>
      </c>
      <c r="AH53" s="1" t="str">
        <f>[2]หน้าผ้า!DL62</f>
        <v>P7</v>
      </c>
      <c r="AI53" s="1">
        <f>[2]หน้าผ้า!DM62</f>
        <v>2</v>
      </c>
      <c r="AJ53" s="3">
        <f>[2]หน้าผ้า!DN62</f>
        <v>45895</v>
      </c>
      <c r="AK53" s="3">
        <f>[2]หน้าผ้า!DQ62</f>
        <v>0</v>
      </c>
      <c r="AL53" s="3">
        <f>[2]หน้าผ้า!DR62</f>
        <v>45886</v>
      </c>
      <c r="AM53" s="3">
        <f>[2]หน้าผ้า!DS62</f>
        <v>45893</v>
      </c>
      <c r="AN53" s="3">
        <f>[2]หน้าผ้า!DT62</f>
        <v>45894</v>
      </c>
      <c r="AO53" s="3">
        <f>[2]หน้าผ้า!DU62</f>
        <v>45894</v>
      </c>
      <c r="AP53" s="3">
        <f>[2]หน้าผ้า!DP62</f>
        <v>45890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352.51463377777782</v>
      </c>
    </row>
    <row r="54" spans="1:56" ht="27.75" customHeight="1" x14ac:dyDescent="0.45">
      <c r="A54" s="3">
        <f>[2]หน้าผ้า!C63</f>
        <v>45869</v>
      </c>
      <c r="B54" s="14" t="str">
        <f>[2]หน้าผ้า!B63</f>
        <v>MK68-000944</v>
      </c>
      <c r="C54" s="9" t="str">
        <f>[2]หน้าผ้า!E63</f>
        <v>บจก.เคอรี่ฟลาวมิลล์</v>
      </c>
      <c r="D54" s="13" t="str">
        <f>[2]หน้าผ้า!F63</f>
        <v>แต้มแดง</v>
      </c>
      <c r="E54" s="9">
        <f>[2]หน้าผ้า!G63</f>
        <v>19</v>
      </c>
      <c r="F54" s="9">
        <f>[2]หน้าผ้า!H63</f>
        <v>32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67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ห่ออัดเบลแบน500</v>
      </c>
      <c r="T54" s="12">
        <f>[2]หน้าผ้า!X63</f>
        <v>45895</v>
      </c>
      <c r="U54" s="11">
        <f>[2]หน้าผ้า!AA63</f>
        <v>5000</v>
      </c>
      <c r="V54" s="10">
        <f>[2]หน้าผ้า!AJ63</f>
        <v>0</v>
      </c>
      <c r="W54" s="10">
        <f>[2]หน้าผ้า!AL63</f>
        <v>5000</v>
      </c>
      <c r="X54" s="10">
        <f>[2]หน้าผ้า!AM63</f>
        <v>0</v>
      </c>
      <c r="Y54" s="10">
        <f>[2]หน้าผ้า!AN63</f>
        <v>5250</v>
      </c>
      <c r="Z54" s="9" t="str">
        <f>[2]หน้าผ้า!AO63</f>
        <v>WSWT1921720</v>
      </c>
      <c r="AA54" s="8">
        <f>[2]หน้าผ้า!AQ63</f>
        <v>4679.9500000000007</v>
      </c>
      <c r="AB54" s="8">
        <f>[2]หน้าผ้า!AR63</f>
        <v>0</v>
      </c>
      <c r="AC54" s="8">
        <f>[2]หน้าผ้า!AS63</f>
        <v>4679.9500000000007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PDR250252</v>
      </c>
      <c r="AG54" s="1" t="str">
        <f>[3]หน้าผ้า!DC66</f>
        <v>ยังไม่ได้พิมพ์</v>
      </c>
      <c r="AH54" s="1" t="str">
        <f>[2]หน้าผ้า!DL63</f>
        <v>P7</v>
      </c>
      <c r="AI54" s="1">
        <f>[2]หน้าผ้า!DM63</f>
        <v>2</v>
      </c>
      <c r="AJ54" s="3">
        <f>[2]หน้าผ้า!DN63</f>
        <v>45895</v>
      </c>
      <c r="AK54" s="3">
        <f>[2]หน้าผ้า!DQ63</f>
        <v>0</v>
      </c>
      <c r="AL54" s="3">
        <f>[2]หน้าผ้า!DR63</f>
        <v>45886</v>
      </c>
      <c r="AM54" s="3">
        <f>[2]หน้าผ้า!DS63</f>
        <v>45893</v>
      </c>
      <c r="AN54" s="3">
        <f>[2]หน้าผ้า!DT63</f>
        <v>45894</v>
      </c>
      <c r="AO54" s="3">
        <f>[2]หน้าผ้า!DU63</f>
        <v>45894</v>
      </c>
      <c r="AP54" s="3">
        <f>[2]หน้าผ้า!DP63</f>
        <v>45890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งานพิมพ์</v>
      </c>
      <c r="AX54" s="2" t="str">
        <f>[2]หน้าผ้า!ED63</f>
        <v xml:space="preserve"> /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352.51463377777782</v>
      </c>
    </row>
    <row r="55" spans="1:56" ht="27.75" customHeight="1" x14ac:dyDescent="0.45">
      <c r="A55" s="3">
        <f>[2]หน้าผ้า!C64</f>
        <v>45869</v>
      </c>
      <c r="B55" s="14" t="str">
        <f>[2]หน้าผ้า!B64</f>
        <v>MK68-000944</v>
      </c>
      <c r="C55" s="9" t="str">
        <f>[2]หน้าผ้า!E64</f>
        <v>บจก.เคอรี่ฟลาวมิลล์</v>
      </c>
      <c r="D55" s="13" t="str">
        <f>[2]หน้าผ้า!F64</f>
        <v>ถุงเงิน</v>
      </c>
      <c r="E55" s="9">
        <f>[2]หน้าผ้า!G64</f>
        <v>19</v>
      </c>
      <c r="F55" s="9">
        <f>[2]หน้าผ้า!H64</f>
        <v>32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67</v>
      </c>
      <c r="J55" s="9" t="str">
        <f>[2]หน้าผ้า!M64</f>
        <v>+</v>
      </c>
      <c r="K55" s="9">
        <f>[2]หน้าผ้า!N64</f>
        <v>5</v>
      </c>
      <c r="L55" s="9" t="str">
        <f>[2]หน้าผ้า!R64</f>
        <v>บิด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ห่ออัดเบลแบน500</v>
      </c>
      <c r="T55" s="12">
        <f>[2]หน้าผ้า!X64</f>
        <v>45895</v>
      </c>
      <c r="U55" s="11">
        <f>[2]หน้าผ้า!AA64</f>
        <v>5000</v>
      </c>
      <c r="V55" s="10">
        <f>[2]หน้าผ้า!AJ64</f>
        <v>0</v>
      </c>
      <c r="W55" s="10">
        <f>[2]หน้าผ้า!AL64</f>
        <v>5000</v>
      </c>
      <c r="X55" s="10">
        <f>[2]หน้าผ้า!AM64</f>
        <v>0</v>
      </c>
      <c r="Y55" s="10">
        <f>[2]หน้าผ้า!AN64</f>
        <v>5250</v>
      </c>
      <c r="Z55" s="9" t="str">
        <f>[2]หน้าผ้า!AO64</f>
        <v>WSWT1921720</v>
      </c>
      <c r="AA55" s="8">
        <f>[2]หน้าผ้า!AQ64</f>
        <v>4679.9500000000007</v>
      </c>
      <c r="AB55" s="8">
        <f>[2]หน้าผ้า!AR64</f>
        <v>0</v>
      </c>
      <c r="AC55" s="8">
        <f>[2]หน้าผ้า!AS64</f>
        <v>4679.9500000000007</v>
      </c>
      <c r="AD55" s="8">
        <f>[2]หน้าผ้า!AT64</f>
        <v>0</v>
      </c>
      <c r="AE55" s="8">
        <f>[2]หน้าผ้า!AU64</f>
        <v>0</v>
      </c>
      <c r="AF55" s="8" t="str">
        <f>[2]หน้าผ้า!AI64</f>
        <v>PDR250252</v>
      </c>
      <c r="AG55" s="1" t="str">
        <f>[3]หน้าผ้า!DC67</f>
        <v>ยังไม่ได้พิมพ์</v>
      </c>
      <c r="AH55" s="1" t="str">
        <f>[2]หน้าผ้า!DL64</f>
        <v>P7</v>
      </c>
      <c r="AI55" s="1">
        <f>[2]หน้าผ้า!DM64</f>
        <v>2</v>
      </c>
      <c r="AJ55" s="3">
        <f>[2]หน้าผ้า!DN64</f>
        <v>45895</v>
      </c>
      <c r="AK55" s="3">
        <f>[2]หน้าผ้า!DQ64</f>
        <v>0</v>
      </c>
      <c r="AL55" s="3">
        <f>[2]หน้าผ้า!DR64</f>
        <v>45886</v>
      </c>
      <c r="AM55" s="3">
        <f>[2]หน้าผ้า!DS64</f>
        <v>45893</v>
      </c>
      <c r="AN55" s="3">
        <f>[2]หน้าผ้า!DT64</f>
        <v>45894</v>
      </c>
      <c r="AO55" s="3">
        <f>[2]หน้าผ้า!DU64</f>
        <v>45894</v>
      </c>
      <c r="AP55" s="3">
        <f>[2]หน้าผ้า!DP64</f>
        <v>45890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งานพิมพ์</v>
      </c>
      <c r="AX55" s="2" t="str">
        <f>[2]หน้าผ้า!ED64</f>
        <v xml:space="preserve"> /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WRWT21720/WRWT25800</v>
      </c>
      <c r="BD55" s="56">
        <f>[2]หน้าผ้า!CA64</f>
        <v>352.51463377777782</v>
      </c>
    </row>
    <row r="56" spans="1:56" ht="27.75" customHeight="1" x14ac:dyDescent="0.45">
      <c r="A56" s="3">
        <f>[2]หน้าผ้า!C65</f>
        <v>45869</v>
      </c>
      <c r="B56" s="14" t="str">
        <f>[2]หน้าผ้า!B65</f>
        <v>MK68-000944</v>
      </c>
      <c r="C56" s="9" t="str">
        <f>[2]หน้าผ้า!E65</f>
        <v>บจก.เคอรี่ฟลาวมิลล์</v>
      </c>
      <c r="D56" s="13" t="str">
        <f>[2]หน้าผ้า!F65</f>
        <v>ดอกไม้เขียว</v>
      </c>
      <c r="E56" s="9">
        <f>[2]หน้าผ้า!G65</f>
        <v>19</v>
      </c>
      <c r="F56" s="9">
        <f>[2]หน้าผ้า!H65</f>
        <v>32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67</v>
      </c>
      <c r="J56" s="9" t="str">
        <f>[2]หน้าผ้า!M65</f>
        <v>+</v>
      </c>
      <c r="K56" s="9">
        <f>[2]หน้าผ้า!N65</f>
        <v>5</v>
      </c>
      <c r="L56" s="9" t="str">
        <f>[2]หน้าผ้า!R65</f>
        <v>บิด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ห่ออัดเบลแบน500</v>
      </c>
      <c r="T56" s="12">
        <f>[2]หน้าผ้า!X65</f>
        <v>45895</v>
      </c>
      <c r="U56" s="11">
        <f>[2]หน้าผ้า!AA65</f>
        <v>5000</v>
      </c>
      <c r="V56" s="10">
        <f>[2]หน้าผ้า!AJ65</f>
        <v>0</v>
      </c>
      <c r="W56" s="10">
        <f>[2]หน้าผ้า!AL65</f>
        <v>5000</v>
      </c>
      <c r="X56" s="10">
        <f>[2]หน้าผ้า!AM65</f>
        <v>0</v>
      </c>
      <c r="Y56" s="10">
        <f>[2]หน้าผ้า!AN65</f>
        <v>5250</v>
      </c>
      <c r="Z56" s="9" t="str">
        <f>[2]หน้าผ้า!AO65</f>
        <v>WSWT1921720</v>
      </c>
      <c r="AA56" s="8">
        <f>[2]หน้าผ้า!AQ65</f>
        <v>4679.9500000000007</v>
      </c>
      <c r="AB56" s="8">
        <f>[2]หน้าผ้า!AR65</f>
        <v>0</v>
      </c>
      <c r="AC56" s="8">
        <f>[2]หน้าผ้า!AS65</f>
        <v>4679.9500000000007</v>
      </c>
      <c r="AD56" s="8">
        <f>[2]หน้าผ้า!AT65</f>
        <v>0</v>
      </c>
      <c r="AE56" s="8">
        <f>[2]หน้าผ้า!AU65</f>
        <v>0</v>
      </c>
      <c r="AF56" s="8" t="str">
        <f>[2]หน้าผ้า!AI65</f>
        <v>PDR250252</v>
      </c>
      <c r="AG56" s="1" t="str">
        <f>[3]หน้าผ้า!DC68</f>
        <v>ยังไม่ได้พิมพ์</v>
      </c>
      <c r="AH56" s="1" t="str">
        <f>[2]หน้าผ้า!DL65</f>
        <v>P7</v>
      </c>
      <c r="AI56" s="1">
        <f>[2]หน้าผ้า!DM65</f>
        <v>2</v>
      </c>
      <c r="AJ56" s="3">
        <f>[2]หน้าผ้า!DN65</f>
        <v>45895</v>
      </c>
      <c r="AK56" s="3">
        <f>[2]หน้าผ้า!DQ65</f>
        <v>0</v>
      </c>
      <c r="AL56" s="3">
        <f>[2]หน้าผ้า!DR65</f>
        <v>45886</v>
      </c>
      <c r="AM56" s="3">
        <f>[2]หน้าผ้า!DS65</f>
        <v>45893</v>
      </c>
      <c r="AN56" s="3">
        <f>[2]หน้าผ้า!DT65</f>
        <v>45894</v>
      </c>
      <c r="AO56" s="3">
        <f>[2]หน้าผ้า!DU65</f>
        <v>45894</v>
      </c>
      <c r="AP56" s="3">
        <f>[2]หน้าผ้า!DP65</f>
        <v>45890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งานพิมพ์</v>
      </c>
      <c r="AX56" s="2" t="str">
        <f>[2]หน้าผ้า!ED65</f>
        <v xml:space="preserve"> /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WRWT21720/WRWT25800</v>
      </c>
      <c r="BD56" s="56">
        <f>[2]หน้าผ้า!CA65</f>
        <v>352.51463377777782</v>
      </c>
    </row>
    <row r="57" spans="1:56" ht="27.75" customHeight="1" x14ac:dyDescent="0.45">
      <c r="A57" s="3">
        <f>[2]หน้าผ้า!C66</f>
        <v>45869</v>
      </c>
      <c r="B57" s="14" t="str">
        <f>[2]หน้าผ้า!B66</f>
        <v>MK68-000944</v>
      </c>
      <c r="C57" s="9" t="str">
        <f>[2]หน้าผ้า!E66</f>
        <v>บจก.เคอรี่ฟลาวมิลล์</v>
      </c>
      <c r="D57" s="13">
        <f>[2]หน้าผ้า!F66</f>
        <v>997</v>
      </c>
      <c r="E57" s="9">
        <f>[2]หน้าผ้า!G66</f>
        <v>19</v>
      </c>
      <c r="F57" s="9">
        <f>[2]หน้าผ้า!H66</f>
        <v>32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67</v>
      </c>
      <c r="J57" s="9" t="str">
        <f>[2]หน้าผ้า!M66</f>
        <v>+</v>
      </c>
      <c r="K57" s="9">
        <f>[2]หน้าผ้า!N66</f>
        <v>5</v>
      </c>
      <c r="L57" s="9" t="str">
        <f>[2]หน้าผ้า!R66</f>
        <v>ไม่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ห่ออัดเบลแบน500</v>
      </c>
      <c r="T57" s="12">
        <f>[2]หน้าผ้า!X66</f>
        <v>45895</v>
      </c>
      <c r="U57" s="11">
        <f>[2]หน้าผ้า!AA66</f>
        <v>5000</v>
      </c>
      <c r="V57" s="10">
        <f>[2]หน้าผ้า!AJ66</f>
        <v>0</v>
      </c>
      <c r="W57" s="10">
        <f>[2]หน้าผ้า!AL66</f>
        <v>5000</v>
      </c>
      <c r="X57" s="10">
        <f>[2]หน้าผ้า!AM66</f>
        <v>0</v>
      </c>
      <c r="Y57" s="10">
        <f>[2]หน้าผ้า!AN66</f>
        <v>5250</v>
      </c>
      <c r="Z57" s="9" t="str">
        <f>[2]หน้าผ้า!AO66</f>
        <v>WSWT1921720</v>
      </c>
      <c r="AA57" s="8">
        <f>[2]หน้าผ้า!AQ66</f>
        <v>4679.9500000000007</v>
      </c>
      <c r="AB57" s="8">
        <f>[2]หน้าผ้า!AR66</f>
        <v>0</v>
      </c>
      <c r="AC57" s="8">
        <f>[2]หน้าผ้า!AS66</f>
        <v>4679.9500000000007</v>
      </c>
      <c r="AD57" s="8">
        <f>[2]หน้าผ้า!AT66</f>
        <v>0</v>
      </c>
      <c r="AE57" s="8">
        <f>[2]หน้าผ้า!AU66</f>
        <v>0</v>
      </c>
      <c r="AF57" s="8" t="str">
        <f>[2]หน้าผ้า!AI66</f>
        <v>PDR250252</v>
      </c>
      <c r="AG57" s="1" t="str">
        <f>[3]หน้าผ้า!DC69</f>
        <v>ยังไม่ได้พิมพ์</v>
      </c>
      <c r="AH57" s="1" t="str">
        <f>[2]หน้าผ้า!DL66</f>
        <v>P7</v>
      </c>
      <c r="AI57" s="1">
        <f>[2]หน้าผ้า!DM66</f>
        <v>2</v>
      </c>
      <c r="AJ57" s="3">
        <f>[2]หน้าผ้า!DN66</f>
        <v>45895</v>
      </c>
      <c r="AK57" s="3">
        <f>[2]หน้าผ้า!DQ66</f>
        <v>0</v>
      </c>
      <c r="AL57" s="3">
        <f>[2]หน้าผ้า!DR66</f>
        <v>45886</v>
      </c>
      <c r="AM57" s="3">
        <f>[2]หน้าผ้า!DS66</f>
        <v>45893</v>
      </c>
      <c r="AN57" s="3">
        <f>[2]หน้าผ้า!DT66</f>
        <v>45894</v>
      </c>
      <c r="AO57" s="3">
        <f>[2]หน้าผ้า!DU66</f>
        <v>45894</v>
      </c>
      <c r="AP57" s="3">
        <f>[2]หน้าผ้า!DP66</f>
        <v>45890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งานพิมพ์</v>
      </c>
      <c r="AX57" s="2" t="str">
        <f>[2]หน้าผ้า!ED66</f>
        <v xml:space="preserve"> /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WRWT21720/WRWT25800</v>
      </c>
      <c r="BD57" s="56">
        <f>[2]หน้าผ้า!CA66</f>
        <v>352.51463377777782</v>
      </c>
    </row>
    <row r="58" spans="1:56" ht="27.75" customHeight="1" x14ac:dyDescent="0.45">
      <c r="A58" s="3">
        <f>[2]หน้าผ้า!C67</f>
        <v>45869</v>
      </c>
      <c r="B58" s="14" t="str">
        <f>[2]หน้าผ้า!B67</f>
        <v>MK68-000944</v>
      </c>
      <c r="C58" s="9" t="str">
        <f>[2]หน้าผ้า!E67</f>
        <v>บจก.เคอรี่ฟลาวมิลล์</v>
      </c>
      <c r="D58" s="13" t="str">
        <f>[2]หน้าผ้า!F67</f>
        <v>ถุงทองแซนวิช</v>
      </c>
      <c r="E58" s="9">
        <f>[2]หน้าผ้า!G67</f>
        <v>19</v>
      </c>
      <c r="F58" s="9">
        <f>[2]หน้าผ้า!H67</f>
        <v>32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67</v>
      </c>
      <c r="J58" s="9" t="str">
        <f>[2]หน้าผ้า!M67</f>
        <v>+</v>
      </c>
      <c r="K58" s="9">
        <f>[2]หน้าผ้า!N67</f>
        <v>5</v>
      </c>
      <c r="L58" s="9" t="str">
        <f>[2]หน้าผ้า!R67</f>
        <v>บิด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ห่ออัดเบลแบน500</v>
      </c>
      <c r="T58" s="12">
        <f>[2]หน้าผ้า!X67</f>
        <v>45897</v>
      </c>
      <c r="U58" s="11">
        <f>[2]หน้าผ้า!AA67</f>
        <v>5000</v>
      </c>
      <c r="V58" s="10">
        <f>[2]หน้าผ้า!AJ67</f>
        <v>0</v>
      </c>
      <c r="W58" s="10">
        <f>[2]หน้าผ้า!AL67</f>
        <v>5000</v>
      </c>
      <c r="X58" s="10">
        <f>[2]หน้าผ้า!AM67</f>
        <v>0</v>
      </c>
      <c r="Y58" s="10">
        <f>[2]หน้าผ้า!AN67</f>
        <v>5250</v>
      </c>
      <c r="Z58" s="9" t="str">
        <f>[2]หน้าผ้า!AO67</f>
        <v>WSWT1921720</v>
      </c>
      <c r="AA58" s="8">
        <f>[2]หน้าผ้า!AQ67</f>
        <v>4679.9500000000007</v>
      </c>
      <c r="AB58" s="8">
        <f>[2]หน้าผ้า!AR67</f>
        <v>0</v>
      </c>
      <c r="AC58" s="8">
        <f>[2]หน้าผ้า!AS67</f>
        <v>4679.9500000000007</v>
      </c>
      <c r="AD58" s="8">
        <f>[2]หน้าผ้า!AT67</f>
        <v>0</v>
      </c>
      <c r="AE58" s="8">
        <f>[2]หน้าผ้า!AU67</f>
        <v>0</v>
      </c>
      <c r="AF58" s="8" t="str">
        <f>[2]หน้าผ้า!AI67</f>
        <v>PDR250253</v>
      </c>
      <c r="AG58" s="1" t="str">
        <f>[3]หน้าผ้า!DC70</f>
        <v>ยังไม่ได้พิมพ์</v>
      </c>
      <c r="AH58" s="1" t="str">
        <f>[2]หน้าผ้า!DL67</f>
        <v>P7</v>
      </c>
      <c r="AI58" s="1">
        <f>[2]หน้าผ้า!DM67</f>
        <v>2</v>
      </c>
      <c r="AJ58" s="3">
        <f>[2]หน้าผ้า!DN67</f>
        <v>45897</v>
      </c>
      <c r="AK58" s="3">
        <f>[2]หน้าผ้า!DQ67</f>
        <v>0</v>
      </c>
      <c r="AL58" s="3">
        <f>[2]หน้าผ้า!DR67</f>
        <v>45888</v>
      </c>
      <c r="AM58" s="3">
        <f>[2]หน้าผ้า!DS67</f>
        <v>45895</v>
      </c>
      <c r="AN58" s="3">
        <f>[2]หน้าผ้า!DT67</f>
        <v>45896</v>
      </c>
      <c r="AO58" s="3">
        <f>[2]หน้าผ้า!DU67</f>
        <v>45896</v>
      </c>
      <c r="AP58" s="3">
        <f>[2]หน้าผ้า!DP67</f>
        <v>45892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WRWT21720/WRWT25800</v>
      </c>
      <c r="BD58" s="56">
        <f>[2]หน้าผ้า!CA67</f>
        <v>352.51463377777782</v>
      </c>
    </row>
    <row r="59" spans="1:56" ht="27.75" customHeight="1" x14ac:dyDescent="0.45">
      <c r="A59" s="3">
        <f>[2]หน้าผ้า!C68</f>
        <v>45869</v>
      </c>
      <c r="B59" s="14" t="str">
        <f>[2]หน้าผ้า!B68</f>
        <v>MK68-000944</v>
      </c>
      <c r="C59" s="9" t="str">
        <f>[2]หน้าผ้า!E68</f>
        <v>บจก.เคอรี่ฟลาวมิลล์</v>
      </c>
      <c r="D59" s="13" t="str">
        <f>[2]หน้าผ้า!F68</f>
        <v>แต้มฟ้า</v>
      </c>
      <c r="E59" s="9">
        <f>[2]หน้าผ้า!G68</f>
        <v>19</v>
      </c>
      <c r="F59" s="9">
        <f>[2]หน้าผ้า!H68</f>
        <v>32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67</v>
      </c>
      <c r="J59" s="9" t="str">
        <f>[2]หน้าผ้า!M68</f>
        <v>+</v>
      </c>
      <c r="K59" s="9">
        <f>[2]หน้าผ้า!N68</f>
        <v>5</v>
      </c>
      <c r="L59" s="9" t="str">
        <f>[2]หน้าผ้า!R68</f>
        <v>บิด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ห่ออัดเบลแบน500</v>
      </c>
      <c r="T59" s="12">
        <f>[2]หน้าผ้า!X68</f>
        <v>45897</v>
      </c>
      <c r="U59" s="11">
        <f>[2]หน้าผ้า!AA68</f>
        <v>5000</v>
      </c>
      <c r="V59" s="10">
        <f>[2]หน้าผ้า!AJ68</f>
        <v>0</v>
      </c>
      <c r="W59" s="10">
        <f>[2]หน้าผ้า!AL68</f>
        <v>5000</v>
      </c>
      <c r="X59" s="10">
        <f>[2]หน้าผ้า!AM68</f>
        <v>0</v>
      </c>
      <c r="Y59" s="10">
        <f>[2]หน้าผ้า!AN68</f>
        <v>5250</v>
      </c>
      <c r="Z59" s="9" t="str">
        <f>[2]หน้าผ้า!AO68</f>
        <v>WSWT1921720</v>
      </c>
      <c r="AA59" s="8">
        <f>[2]หน้าผ้า!AQ68</f>
        <v>4679.9500000000007</v>
      </c>
      <c r="AB59" s="8">
        <f>[2]หน้าผ้า!AR68</f>
        <v>0</v>
      </c>
      <c r="AC59" s="8">
        <f>[2]หน้าผ้า!AS68</f>
        <v>4679.9500000000007</v>
      </c>
      <c r="AD59" s="8">
        <f>[2]หน้าผ้า!AT68</f>
        <v>0</v>
      </c>
      <c r="AE59" s="8">
        <f>[2]หน้าผ้า!AU68</f>
        <v>0</v>
      </c>
      <c r="AF59" s="8" t="str">
        <f>[2]หน้าผ้า!AI68</f>
        <v>PDR250253</v>
      </c>
      <c r="AG59" s="1" t="str">
        <f>[3]หน้าผ้า!DC71</f>
        <v>ผ้าขาว</v>
      </c>
      <c r="AH59" s="1" t="str">
        <f>[2]หน้าผ้า!DL68</f>
        <v>P7</v>
      </c>
      <c r="AI59" s="1">
        <f>[2]หน้าผ้า!DM68</f>
        <v>2</v>
      </c>
      <c r="AJ59" s="3">
        <f>[2]หน้าผ้า!DN68</f>
        <v>45897</v>
      </c>
      <c r="AK59" s="3">
        <f>[2]หน้าผ้า!DQ68</f>
        <v>0</v>
      </c>
      <c r="AL59" s="3">
        <f>[2]หน้าผ้า!DR68</f>
        <v>45888</v>
      </c>
      <c r="AM59" s="3">
        <f>[2]หน้าผ้า!DS68</f>
        <v>45895</v>
      </c>
      <c r="AN59" s="3">
        <f>[2]หน้าผ้า!DT68</f>
        <v>45896</v>
      </c>
      <c r="AO59" s="3">
        <f>[2]หน้าผ้า!DU68</f>
        <v>45896</v>
      </c>
      <c r="AP59" s="3">
        <f>[2]หน้าผ้า!DP68</f>
        <v>45892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WRWT21720/WRWT25800</v>
      </c>
      <c r="BD59" s="56">
        <f>[2]หน้าผ้า!CA68</f>
        <v>352.51463377777782</v>
      </c>
    </row>
    <row r="60" spans="1:56" ht="27.75" customHeight="1" x14ac:dyDescent="0.45">
      <c r="A60" s="3">
        <f>[2]หน้าผ้า!C69</f>
        <v>45869</v>
      </c>
      <c r="B60" s="14" t="str">
        <f>[2]หน้าผ้า!B69</f>
        <v>MK68-000944</v>
      </c>
      <c r="C60" s="9" t="str">
        <f>[2]หน้าผ้า!E69</f>
        <v>บจก.เคอรี่ฟลาวมิลล์</v>
      </c>
      <c r="D60" s="13" t="str">
        <f>[2]หน้าผ้า!F69</f>
        <v>หีบเพลงฟ้า</v>
      </c>
      <c r="E60" s="9">
        <f>[2]หน้าผ้า!G69</f>
        <v>19</v>
      </c>
      <c r="F60" s="9">
        <f>[2]หน้าผ้า!H69</f>
        <v>32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67</v>
      </c>
      <c r="J60" s="9" t="str">
        <f>[2]หน้าผ้า!M69</f>
        <v>+</v>
      </c>
      <c r="K60" s="9">
        <f>[2]หน้าผ้า!N69</f>
        <v>5</v>
      </c>
      <c r="L60" s="9" t="str">
        <f>[2]หน้าผ้า!R69</f>
        <v>บิด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ห่ออัดเบลแบน500</v>
      </c>
      <c r="T60" s="12">
        <f>[2]หน้าผ้า!X69</f>
        <v>45897</v>
      </c>
      <c r="U60" s="11">
        <f>[2]หน้าผ้า!AA69</f>
        <v>5000</v>
      </c>
      <c r="V60" s="10">
        <f>[2]หน้าผ้า!AJ69</f>
        <v>0</v>
      </c>
      <c r="W60" s="10">
        <f>[2]หน้าผ้า!AL69</f>
        <v>5000</v>
      </c>
      <c r="X60" s="10">
        <f>[2]หน้าผ้า!AM69</f>
        <v>0</v>
      </c>
      <c r="Y60" s="10">
        <f>[2]หน้าผ้า!AN69</f>
        <v>5250</v>
      </c>
      <c r="Z60" s="9" t="str">
        <f>[2]หน้าผ้า!AO69</f>
        <v>WSWT1921720</v>
      </c>
      <c r="AA60" s="8">
        <f>[2]หน้าผ้า!AQ69</f>
        <v>4679.9500000000007</v>
      </c>
      <c r="AB60" s="8">
        <f>[2]หน้าผ้า!AR69</f>
        <v>0</v>
      </c>
      <c r="AC60" s="8">
        <f>[2]หน้าผ้า!AS69</f>
        <v>4679.9500000000007</v>
      </c>
      <c r="AD60" s="8">
        <f>[2]หน้าผ้า!AT69</f>
        <v>0</v>
      </c>
      <c r="AE60" s="8">
        <f>[2]หน้าผ้า!AU69</f>
        <v>0</v>
      </c>
      <c r="AF60" s="8" t="str">
        <f>[2]หน้าผ้า!AI69</f>
        <v>PDR250253</v>
      </c>
      <c r="AG60" s="1" t="str">
        <f>[3]หน้าผ้า!DC72</f>
        <v>ผ้าขาว</v>
      </c>
      <c r="AH60" s="1" t="str">
        <f>[2]หน้าผ้า!DL69</f>
        <v>P7</v>
      </c>
      <c r="AI60" s="1">
        <f>[2]หน้าผ้า!DM69</f>
        <v>2</v>
      </c>
      <c r="AJ60" s="3">
        <f>[2]หน้าผ้า!DN69</f>
        <v>45897</v>
      </c>
      <c r="AK60" s="3">
        <f>[2]หน้าผ้า!DQ69</f>
        <v>0</v>
      </c>
      <c r="AL60" s="3">
        <f>[2]หน้าผ้า!DR69</f>
        <v>45888</v>
      </c>
      <c r="AM60" s="3">
        <f>[2]หน้าผ้า!DS69</f>
        <v>45895</v>
      </c>
      <c r="AN60" s="3">
        <f>[2]หน้าผ้า!DT69</f>
        <v>45896</v>
      </c>
      <c r="AO60" s="3">
        <f>[2]หน้าผ้า!DU69</f>
        <v>45896</v>
      </c>
      <c r="AP60" s="3">
        <f>[2]หน้าผ้า!DP69</f>
        <v>45892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WRWT21720/WRWT25800</v>
      </c>
      <c r="BD60" s="56">
        <f>[2]หน้าผ้า!CA69</f>
        <v>352.51463377777782</v>
      </c>
    </row>
    <row r="61" spans="1:56" ht="27.75" customHeight="1" x14ac:dyDescent="0.45">
      <c r="A61" s="3">
        <f>[2]หน้าผ้า!C70</f>
        <v>45869</v>
      </c>
      <c r="B61" s="14" t="str">
        <f>[2]หน้าผ้า!B70</f>
        <v>MK68-000944</v>
      </c>
      <c r="C61" s="9" t="str">
        <f>[2]หน้าผ้า!E70</f>
        <v>บจก.เคอรี่ฟลาวมิลล์</v>
      </c>
      <c r="D61" s="13" t="str">
        <f>[2]หน้าผ้า!F70</f>
        <v>หีบเพลงเหลือง</v>
      </c>
      <c r="E61" s="9">
        <f>[2]หน้าผ้า!G70</f>
        <v>19</v>
      </c>
      <c r="F61" s="9">
        <f>[2]หน้าผ้า!H70</f>
        <v>32</v>
      </c>
      <c r="G61" s="9" t="str">
        <f>[2]หน้าผ้า!I70</f>
        <v>ขาว</v>
      </c>
      <c r="H61" s="9">
        <f>[2]หน้าผ้า!J70</f>
        <v>0</v>
      </c>
      <c r="I61" s="9">
        <f>[2]หน้าผ้า!L70</f>
        <v>67</v>
      </c>
      <c r="J61" s="9" t="str">
        <f>[2]หน้าผ้า!M70</f>
        <v>+</v>
      </c>
      <c r="K61" s="9">
        <f>[2]หน้าผ้า!N70</f>
        <v>5</v>
      </c>
      <c r="L61" s="9" t="str">
        <f>[2]หน้าผ้า!R70</f>
        <v>บิด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ห่ออัดเบลแบน500</v>
      </c>
      <c r="T61" s="12">
        <f>[2]หน้าผ้า!X70</f>
        <v>45897</v>
      </c>
      <c r="U61" s="11">
        <f>[2]หน้าผ้า!AA70</f>
        <v>5000</v>
      </c>
      <c r="V61" s="10">
        <f>[2]หน้าผ้า!AJ70</f>
        <v>0</v>
      </c>
      <c r="W61" s="10">
        <f>[2]หน้าผ้า!AL70</f>
        <v>5000</v>
      </c>
      <c r="X61" s="10">
        <f>[2]หน้าผ้า!AM70</f>
        <v>0</v>
      </c>
      <c r="Y61" s="10">
        <f>[2]หน้าผ้า!AN70</f>
        <v>5250</v>
      </c>
      <c r="Z61" s="9" t="str">
        <f>[2]หน้าผ้า!AO70</f>
        <v>WSWT1921720</v>
      </c>
      <c r="AA61" s="8">
        <f>[2]หน้าผ้า!AQ70</f>
        <v>4679.9500000000007</v>
      </c>
      <c r="AB61" s="8">
        <f>[2]หน้าผ้า!AR70</f>
        <v>0</v>
      </c>
      <c r="AC61" s="8">
        <f>[2]หน้าผ้า!AS70</f>
        <v>4679.9500000000007</v>
      </c>
      <c r="AD61" s="8">
        <f>[2]หน้าผ้า!AT70</f>
        <v>0</v>
      </c>
      <c r="AE61" s="8">
        <f>[2]หน้าผ้า!AU70</f>
        <v>0</v>
      </c>
      <c r="AF61" s="8" t="str">
        <f>[2]หน้าผ้า!AI70</f>
        <v>PDR250253</v>
      </c>
      <c r="AG61" s="1" t="str">
        <f>[3]หน้าผ้า!DC73</f>
        <v>ผ้าขาว</v>
      </c>
      <c r="AH61" s="1" t="str">
        <f>[2]หน้าผ้า!DL70</f>
        <v>P7</v>
      </c>
      <c r="AI61" s="1">
        <f>[2]หน้าผ้า!DM70</f>
        <v>2</v>
      </c>
      <c r="AJ61" s="3">
        <f>[2]หน้าผ้า!DN70</f>
        <v>45897</v>
      </c>
      <c r="AK61" s="3">
        <f>[2]หน้าผ้า!DQ70</f>
        <v>0</v>
      </c>
      <c r="AL61" s="3">
        <f>[2]หน้าผ้า!DR70</f>
        <v>45888</v>
      </c>
      <c r="AM61" s="3">
        <f>[2]หน้าผ้า!DS70</f>
        <v>45895</v>
      </c>
      <c r="AN61" s="3">
        <f>[2]หน้าผ้า!DT70</f>
        <v>45896</v>
      </c>
      <c r="AO61" s="3">
        <f>[2]หน้าผ้า!DU70</f>
        <v>45896</v>
      </c>
      <c r="AP61" s="3">
        <f>[2]หน้าผ้า!DP70</f>
        <v>45892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WRWT21720/WRWT25800</v>
      </c>
      <c r="BD61" s="56">
        <f>[2]หน้าผ้า!CA70</f>
        <v>352.51463377777782</v>
      </c>
    </row>
    <row r="62" spans="1:56" ht="27.75" customHeight="1" x14ac:dyDescent="0.45">
      <c r="A62" s="3">
        <f>[2]หน้าผ้า!C71</f>
        <v>45869</v>
      </c>
      <c r="B62" s="14" t="str">
        <f>[2]หน้าผ้า!B71</f>
        <v>MK68-000945</v>
      </c>
      <c r="C62" s="9" t="str">
        <f>[2]หน้าผ้า!E71</f>
        <v>บจก.เคอรี่ฟลาวมิลล์</v>
      </c>
      <c r="D62" s="13" t="str">
        <f>[2]หน้าผ้า!F71</f>
        <v>ไม่พิมพ์</v>
      </c>
      <c r="E62" s="9">
        <f>[2]หน้าผ้า!G71</f>
        <v>19</v>
      </c>
      <c r="F62" s="9">
        <f>[2]หน้าผ้า!H71</f>
        <v>36</v>
      </c>
      <c r="G62" s="9" t="str">
        <f>[2]หน้าผ้า!I71</f>
        <v>ขาว</v>
      </c>
      <c r="H62" s="9">
        <f>[2]หน้าผ้า!J71</f>
        <v>0</v>
      </c>
      <c r="I62" s="9">
        <f>[2]หน้าผ้า!L71</f>
        <v>75</v>
      </c>
      <c r="J62" s="9" t="str">
        <f>[2]หน้าผ้า!M71</f>
        <v>+</v>
      </c>
      <c r="K62" s="9">
        <f>[2]หน้าผ้า!N71</f>
        <v>5</v>
      </c>
      <c r="L62" s="9" t="str">
        <f>[2]หน้าผ้า!R71</f>
        <v>ไม่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ห่ออัดเบลแบน500</v>
      </c>
      <c r="T62" s="12">
        <f>[2]หน้าผ้า!X71</f>
        <v>45897</v>
      </c>
      <c r="U62" s="11">
        <f>[2]หน้าผ้า!AA71</f>
        <v>5000</v>
      </c>
      <c r="V62" s="10">
        <f>[2]หน้าผ้า!AJ71</f>
        <v>0</v>
      </c>
      <c r="W62" s="10">
        <f>[2]หน้าผ้า!AL71</f>
        <v>5000</v>
      </c>
      <c r="X62" s="10">
        <f>[2]หน้าผ้า!AM71</f>
        <v>0</v>
      </c>
      <c r="Y62" s="10">
        <f>[2]หน้าผ้า!AN71</f>
        <v>0</v>
      </c>
      <c r="Z62" s="9" t="str">
        <f>[2]หน้าผ้า!AO71</f>
        <v>WSWT1921720</v>
      </c>
      <c r="AA62" s="8">
        <f>[2]หน้าผ้า!AQ71</f>
        <v>5238.75</v>
      </c>
      <c r="AB62" s="8">
        <f>[2]หน้าผ้า!AR71</f>
        <v>0</v>
      </c>
      <c r="AC62" s="8">
        <f>[2]หน้าผ้า!AS71</f>
        <v>5238.75</v>
      </c>
      <c r="AD62" s="8">
        <f>[2]หน้าผ้า!AT71</f>
        <v>0</v>
      </c>
      <c r="AE62" s="8">
        <f>[2]หน้าผ้า!AU71</f>
        <v>0</v>
      </c>
      <c r="AF62" s="8" t="str">
        <f>[2]หน้าผ้า!AI71</f>
        <v>PDR250253</v>
      </c>
      <c r="AG62" s="1" t="str">
        <f>[3]หน้าผ้า!DC74</f>
        <v>พร้อมส่ง</v>
      </c>
      <c r="AH62" s="1" t="str">
        <f>[2]หน้าผ้า!DL71</f>
        <v>P7</v>
      </c>
      <c r="AI62" s="1">
        <f>[2]หน้าผ้า!DM71</f>
        <v>2</v>
      </c>
      <c r="AJ62" s="3">
        <f>[2]หน้าผ้า!DN71</f>
        <v>45897</v>
      </c>
      <c r="AK62" s="3">
        <f>[2]หน้าผ้า!DQ71</f>
        <v>0</v>
      </c>
      <c r="AL62" s="3">
        <f>[2]หน้าผ้า!DR71</f>
        <v>45888</v>
      </c>
      <c r="AM62" s="3">
        <f>[2]หน้าผ้า!DS71</f>
        <v>45895</v>
      </c>
      <c r="AN62" s="3">
        <f>[2]หน้าผ้า!DT71</f>
        <v>45896</v>
      </c>
      <c r="AO62" s="3">
        <f>[2]หน้าผ้า!DU71</f>
        <v>45896</v>
      </c>
      <c r="AP62" s="3">
        <f>[2]หน้าผ้า!DP71</f>
        <v>45892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WRWT21720/WRWT25800</v>
      </c>
      <c r="BD62" s="56">
        <f>[2]หน้าผ้า!CA71</f>
        <v>394.60593333333333</v>
      </c>
    </row>
    <row r="63" spans="1:56" ht="27.75" customHeight="1" x14ac:dyDescent="0.45">
      <c r="A63" s="3">
        <f>[2]หน้าผ้า!C72</f>
        <v>45870</v>
      </c>
      <c r="B63" s="14" t="str">
        <f>[2]หน้าผ้า!B72</f>
        <v>MK68-000953</v>
      </c>
      <c r="C63" s="9" t="str">
        <f>[2]หน้าผ้า!E72</f>
        <v>บจก.เคอรี่ฟลาวมิลล์</v>
      </c>
      <c r="D63" s="13" t="str">
        <f>[2]หน้าผ้า!F72</f>
        <v>ไม่พิมพ์</v>
      </c>
      <c r="E63" s="9">
        <f>[2]หน้าผ้า!G72</f>
        <v>19</v>
      </c>
      <c r="F63" s="9">
        <f>[2]หน้าผ้า!H72</f>
        <v>32</v>
      </c>
      <c r="G63" s="9" t="str">
        <f>[2]หน้าผ้า!I72</f>
        <v>ขาว</v>
      </c>
      <c r="H63" s="9">
        <f>[2]หน้าผ้า!J72</f>
        <v>0</v>
      </c>
      <c r="I63" s="9">
        <f>[2]หน้าผ้า!L72</f>
        <v>67</v>
      </c>
      <c r="J63" s="9" t="str">
        <f>[2]หน้าผ้า!M72</f>
        <v>+</v>
      </c>
      <c r="K63" s="9">
        <f>[2]หน้าผ้า!N72</f>
        <v>5</v>
      </c>
      <c r="L63" s="9" t="str">
        <f>[2]หน้าผ้า!R72</f>
        <v>บิด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ห่ออัดเบลแบน500</v>
      </c>
      <c r="T63" s="12">
        <f>[2]หน้าผ้า!X72</f>
        <v>45898</v>
      </c>
      <c r="U63" s="11">
        <f>[2]หน้าผ้า!AA72</f>
        <v>20000</v>
      </c>
      <c r="V63" s="10">
        <f>[2]หน้าผ้า!AJ72</f>
        <v>0</v>
      </c>
      <c r="W63" s="10">
        <f>[2]หน้าผ้า!AL72</f>
        <v>20000</v>
      </c>
      <c r="X63" s="10">
        <f>[2]หน้าผ้า!AM72</f>
        <v>0</v>
      </c>
      <c r="Y63" s="10">
        <f>[2]หน้าผ้า!AN72</f>
        <v>0</v>
      </c>
      <c r="Z63" s="9" t="str">
        <f>[2]หน้าผ้า!AO72</f>
        <v>WSWT1921720</v>
      </c>
      <c r="AA63" s="8">
        <f>[2]หน้าผ้า!AQ72</f>
        <v>18719.800000000003</v>
      </c>
      <c r="AB63" s="8">
        <f>[2]หน้าผ้า!AR72</f>
        <v>0</v>
      </c>
      <c r="AC63" s="8">
        <f>[2]หน้าผ้า!AS72</f>
        <v>18719.800000000003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ยังไม่ได้พิมพ์</v>
      </c>
      <c r="AH63" s="1" t="str">
        <f>[2]หน้าผ้า!DL72</f>
        <v>P3</v>
      </c>
      <c r="AI63" s="1">
        <f>[2]หน้าผ้า!DM72</f>
        <v>1</v>
      </c>
      <c r="AJ63" s="3">
        <f>[2]หน้าผ้า!DN72</f>
        <v>45898</v>
      </c>
      <c r="AK63" s="3">
        <f>[2]หน้าผ้า!DQ72</f>
        <v>0</v>
      </c>
      <c r="AL63" s="3">
        <f>[2]หน้าผ้า!DR72</f>
        <v>0</v>
      </c>
      <c r="AM63" s="3">
        <f>[2]หน้าผ้า!DS72</f>
        <v>0</v>
      </c>
      <c r="AN63" s="3">
        <f>[2]หน้าผ้า!DT72</f>
        <v>0</v>
      </c>
      <c r="AO63" s="3">
        <f>[2]หน้าผ้า!DU72</f>
        <v>45897</v>
      </c>
      <c r="AP63" s="3">
        <f>[2]หน้าผ้า!DP72</f>
        <v>45893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ตัด</v>
      </c>
      <c r="AX63" s="2">
        <f>[2]หน้าผ้า!ED72</f>
        <v>0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WRWT21720/WRWT25800</v>
      </c>
      <c r="BD63" s="56">
        <f>[2]หน้าผ้า!CA72</f>
        <v>1410.0585351111113</v>
      </c>
    </row>
    <row r="64" spans="1:56" ht="27.75" customHeight="1" x14ac:dyDescent="0.45">
      <c r="A64" s="3">
        <f>[2]หน้าผ้า!C73</f>
        <v>45870</v>
      </c>
      <c r="B64" s="14" t="str">
        <f>[2]หน้าผ้า!B73</f>
        <v>MK68-000954</v>
      </c>
      <c r="C64" s="9" t="str">
        <f>[2]หน้าผ้า!E73</f>
        <v>บจก.เคอรี่ฟลาวมิลล์</v>
      </c>
      <c r="D64" s="13" t="str">
        <f>[2]หน้าผ้า!F73</f>
        <v>ไม่พิมพ์</v>
      </c>
      <c r="E64" s="9">
        <f>[2]หน้าผ้า!G73</f>
        <v>19</v>
      </c>
      <c r="F64" s="9">
        <f>[2]หน้าผ้า!H73</f>
        <v>32</v>
      </c>
      <c r="G64" s="9" t="str">
        <f>[2]หน้าผ้า!I73</f>
        <v>ขาว</v>
      </c>
      <c r="H64" s="9">
        <f>[2]หน้าผ้า!J73</f>
        <v>0</v>
      </c>
      <c r="I64" s="9">
        <f>[2]หน้าผ้า!L73</f>
        <v>67</v>
      </c>
      <c r="J64" s="9" t="str">
        <f>[2]หน้าผ้า!M73</f>
        <v>+</v>
      </c>
      <c r="K64" s="9">
        <f>[2]หน้าผ้า!N73</f>
        <v>5</v>
      </c>
      <c r="L64" s="9" t="str">
        <f>[2]หน้าผ้า!R73</f>
        <v>บิด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ห่ออัดเบลแบน500</v>
      </c>
      <c r="T64" s="12">
        <f>[2]หน้าผ้า!X73</f>
        <v>45898</v>
      </c>
      <c r="U64" s="11">
        <f>[2]หน้าผ้า!AA73</f>
        <v>20000</v>
      </c>
      <c r="V64" s="10">
        <f>[2]หน้าผ้า!AJ73</f>
        <v>0</v>
      </c>
      <c r="W64" s="10">
        <f>[2]หน้าผ้า!AL73</f>
        <v>20000</v>
      </c>
      <c r="X64" s="10">
        <f>[2]หน้าผ้า!AM73</f>
        <v>0</v>
      </c>
      <c r="Y64" s="10">
        <f>[2]หน้าผ้า!AN73</f>
        <v>0</v>
      </c>
      <c r="Z64" s="9" t="str">
        <f>[2]หน้าผ้า!AO73</f>
        <v>WSWT1921720</v>
      </c>
      <c r="AA64" s="8">
        <f>[2]หน้าผ้า!AQ73</f>
        <v>18719.800000000003</v>
      </c>
      <c r="AB64" s="8">
        <f>[2]หน้าผ้า!AR73</f>
        <v>0</v>
      </c>
      <c r="AC64" s="8">
        <f>[2]หน้าผ้า!AS73</f>
        <v>18719.800000000003</v>
      </c>
      <c r="AD64" s="8">
        <f>[2]หน้าผ้า!AT73</f>
        <v>0</v>
      </c>
      <c r="AE64" s="8">
        <f>[2]หน้าผ้า!AU73</f>
        <v>0</v>
      </c>
      <c r="AF64" s="8">
        <f>[2]หน้าผ้า!AI73</f>
        <v>0</v>
      </c>
      <c r="AG64" s="1" t="str">
        <f>[3]หน้าผ้า!DC76</f>
        <v>พร้อมส่ง</v>
      </c>
      <c r="AH64" s="1" t="str">
        <f>[2]หน้าผ้า!DL73</f>
        <v>P3</v>
      </c>
      <c r="AI64" s="1">
        <f>[2]หน้าผ้า!DM73</f>
        <v>1</v>
      </c>
      <c r="AJ64" s="3">
        <f>[2]หน้าผ้า!DN73</f>
        <v>45898</v>
      </c>
      <c r="AK64" s="3">
        <f>[2]หน้าผ้า!DQ73</f>
        <v>0</v>
      </c>
      <c r="AL64" s="3">
        <f>[2]หน้าผ้า!DR73</f>
        <v>0</v>
      </c>
      <c r="AM64" s="3">
        <f>[2]หน้าผ้า!DS73</f>
        <v>0</v>
      </c>
      <c r="AN64" s="3">
        <f>[2]หน้าผ้า!DT73</f>
        <v>0</v>
      </c>
      <c r="AO64" s="3">
        <f>[2]หน้าผ้า!DU73</f>
        <v>45897</v>
      </c>
      <c r="AP64" s="3">
        <f>[2]หน้าผ้า!DP73</f>
        <v>45893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ตัด</v>
      </c>
      <c r="AX64" s="2">
        <f>[2]หน้าผ้า!ED73</f>
        <v>0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WRWT21720/WRWT25800</v>
      </c>
      <c r="BD64" s="56">
        <f>[2]หน้าผ้า!CA73</f>
        <v>1410.0585351111113</v>
      </c>
    </row>
    <row r="65" spans="1:56" ht="27.75" customHeight="1" x14ac:dyDescent="0.45">
      <c r="A65" s="3">
        <f>[2]หน้าผ้า!C74</f>
        <v>0</v>
      </c>
      <c r="B65" s="14">
        <f>[2]หน้าผ้า!B74</f>
        <v>0</v>
      </c>
      <c r="C65" s="9">
        <f>[2]หน้าผ้า!E74</f>
        <v>0</v>
      </c>
      <c r="D65" s="13">
        <f>[2]หน้าผ้า!F74</f>
        <v>0</v>
      </c>
      <c r="E65" s="9">
        <f>[2]หน้าผ้า!G74</f>
        <v>19</v>
      </c>
      <c r="F65" s="9">
        <f>[2]หน้าผ้า!H74</f>
        <v>30</v>
      </c>
      <c r="G65" s="9">
        <f>[2]หน้าผ้า!I74</f>
        <v>0</v>
      </c>
      <c r="H65" s="9">
        <f>[2]หน้าผ้า!J74</f>
        <v>0</v>
      </c>
      <c r="I65" s="9">
        <f>[2]หน้าผ้า!L74</f>
        <v>63</v>
      </c>
      <c r="J65" s="9" t="str">
        <f>[2]หน้าผ้า!M74</f>
        <v>+</v>
      </c>
      <c r="K65" s="9">
        <f>[2]หน้าผ้า!N74</f>
        <v>5</v>
      </c>
      <c r="L65" s="9">
        <f>[2]หน้าผ้า!R74</f>
        <v>0</v>
      </c>
      <c r="M65" s="10">
        <f>[2]หน้าผ้า!T74</f>
        <v>0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>
        <f>[2]หน้าผ้า!Z74</f>
        <v>0</v>
      </c>
      <c r="T65" s="12">
        <f>[2]หน้าผ้า!X74</f>
        <v>0</v>
      </c>
      <c r="U65" s="11">
        <f>[2]หน้าผ้า!AA74</f>
        <v>0</v>
      </c>
      <c r="V65" s="10">
        <f>[2]หน้าผ้า!AJ74</f>
        <v>0</v>
      </c>
      <c r="W65" s="10">
        <f>[2]หน้าผ้า!AL74</f>
        <v>0</v>
      </c>
      <c r="X65" s="10">
        <f>[2]หน้าผ้า!AM74</f>
        <v>0</v>
      </c>
      <c r="Y65" s="10">
        <f>[2]หน้าผ้า!AN74</f>
        <v>0</v>
      </c>
      <c r="Z65" s="9" t="str">
        <f>[2]หน้าผ้า!AO74</f>
        <v>WSWT1921720</v>
      </c>
      <c r="AA65" s="8">
        <f>[2]หน้าผ้า!AQ74</f>
        <v>146196.04999999999</v>
      </c>
      <c r="AB65" s="8">
        <f>[2]หน้าผ้า!AR74</f>
        <v>59113.2</v>
      </c>
      <c r="AC65" s="8">
        <f>[2]หน้าผ้า!AS74</f>
        <v>87082.85</v>
      </c>
      <c r="AD65" s="8">
        <f>[2]หน้าผ้า!AT74</f>
        <v>0</v>
      </c>
      <c r="AE65" s="8">
        <f>[2]หน้าผ้า!AU74</f>
        <v>0</v>
      </c>
      <c r="AF65" s="8" t="str">
        <f>[2]หน้าผ้า!AI74</f>
        <v>ระบุในSD</v>
      </c>
      <c r="AG65" s="1" t="str">
        <f>[3]หน้าผ้า!DC77</f>
        <v>ยังไม่ได้พิมพ์</v>
      </c>
      <c r="AH65" s="1">
        <f>[2]หน้าผ้า!DL74</f>
        <v>0</v>
      </c>
      <c r="AI65" s="1" t="str">
        <f>[2]หน้าผ้า!DM74</f>
        <v>Lead time</v>
      </c>
      <c r="AJ65" s="3">
        <f>[2]หน้าผ้า!DN74</f>
        <v>0</v>
      </c>
      <c r="AK65" s="3">
        <f>[2]หน้าผ้า!DQ74</f>
        <v>0</v>
      </c>
      <c r="AL65" s="3">
        <f>[2]หน้าผ้า!DR74</f>
        <v>0</v>
      </c>
      <c r="AM65" s="3">
        <f>[2]หน้าผ้า!DS74</f>
        <v>0</v>
      </c>
      <c r="AN65" s="3">
        <f>[2]หน้าผ้า!DT74</f>
        <v>0</v>
      </c>
      <c r="AO65" s="3">
        <f>[2]หน้าผ้า!DU74</f>
        <v>0</v>
      </c>
      <c r="AP65" s="3">
        <f>[2]หน้าผ้า!DP74</f>
        <v>0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>
        <f>[2]หน้าผ้า!EC74</f>
        <v>0</v>
      </c>
      <c r="AX65" s="2">
        <f>[2]หน้าผ้า!ED74</f>
        <v>0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WRWT190720/WRWT25800</v>
      </c>
      <c r="BD65" s="56">
        <f>[2]หน้าผ้า!CA74</f>
        <v>0</v>
      </c>
    </row>
    <row r="66" spans="1:56" ht="27.75" customHeight="1" x14ac:dyDescent="0.45">
      <c r="A66" s="3">
        <f>[2]หน้าผ้า!C75</f>
        <v>45874</v>
      </c>
      <c r="B66" s="14" t="str">
        <f>[2]หน้าผ้า!B75</f>
        <v>MK68-000959</v>
      </c>
      <c r="C66" s="9" t="str">
        <f>[2]หน้าผ้า!E75</f>
        <v>บจก.เอเชี่ยนเคมิคัล</v>
      </c>
      <c r="D66" s="13" t="str">
        <f>[2]หน้าผ้า!F75</f>
        <v>A.C.C.ภาษาอังกฤษ</v>
      </c>
      <c r="E66" s="9">
        <f>[2]หน้าผ้า!G75</f>
        <v>19</v>
      </c>
      <c r="F66" s="9">
        <f>[2]หน้าผ้า!H75</f>
        <v>26</v>
      </c>
      <c r="G66" s="9" t="str">
        <f>[2]หน้าผ้า!I75</f>
        <v>ขาว</v>
      </c>
      <c r="H66" s="9" t="str">
        <f>[2]หน้าผ้า!J75</f>
        <v>ด้าน</v>
      </c>
      <c r="I66" s="9">
        <f>[2]หน้าผ้า!L75</f>
        <v>70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ไม่</v>
      </c>
      <c r="M66" s="10">
        <f>[2]หน้าผ้า!T75</f>
        <v>20</v>
      </c>
      <c r="N66" s="9">
        <f>[2]หน้าผ้า!U75</f>
        <v>28</v>
      </c>
      <c r="O66" s="9">
        <f>[2]หน้าผ้า!V75</f>
        <v>50</v>
      </c>
      <c r="P66" s="10">
        <f>[2]หน้าผ้า!AB75</f>
        <v>172.69642879999998</v>
      </c>
      <c r="Q66" s="10">
        <f>[2]หน้าผ้า!AC75</f>
        <v>0</v>
      </c>
      <c r="R66" s="10">
        <f>[2]หน้าผ้า!AD75</f>
        <v>172.69642879999998</v>
      </c>
      <c r="S66" s="9" t="str">
        <f>[2]หน้าผ้า!Z75</f>
        <v>มัด100</v>
      </c>
      <c r="T66" s="12">
        <f>[2]หน้าผ้า!X75</f>
        <v>45887</v>
      </c>
      <c r="U66" s="11">
        <f>[2]หน้าผ้า!AA75</f>
        <v>10000</v>
      </c>
      <c r="V66" s="10">
        <f>[2]หน้าผ้า!AJ75</f>
        <v>0</v>
      </c>
      <c r="W66" s="10">
        <f>[2]หน้าผ้า!AL75</f>
        <v>10000</v>
      </c>
      <c r="X66" s="10">
        <f>[2]หน้าผ้า!AM75</f>
        <v>0</v>
      </c>
      <c r="Y66" s="10">
        <f>[2]หน้าผ้า!AN75</f>
        <v>10500</v>
      </c>
      <c r="Z66" s="9" t="str">
        <f>[2]หน้าผ้า!AO75</f>
        <v>WSWT1925800SM</v>
      </c>
      <c r="AA66" s="8">
        <f>[2]หน้าผ้า!AQ75</f>
        <v>7683.5000000000009</v>
      </c>
      <c r="AB66" s="8">
        <f>[2]หน้าผ้า!AR75</f>
        <v>7683.5000000000009</v>
      </c>
      <c r="AC66" s="8">
        <f>[2]หน้าผ้า!AS75</f>
        <v>0</v>
      </c>
      <c r="AD66" s="8">
        <f>[2]หน้าผ้า!AT75</f>
        <v>0</v>
      </c>
      <c r="AE66" s="8">
        <f>[2]หน้าผ้า!AU75</f>
        <v>7683.5000000000009</v>
      </c>
      <c r="AF66" s="8">
        <f>[2]หน้าผ้า!AI75</f>
        <v>0</v>
      </c>
      <c r="AG66" s="1" t="str">
        <f>[3]หน้าผ้า!DC78</f>
        <v>พร้อมส่ง</v>
      </c>
      <c r="AH66" s="1" t="str">
        <f>[2]หน้าผ้า!DL75</f>
        <v>P8</v>
      </c>
      <c r="AI66" s="1">
        <f>[2]หน้าผ้า!DM75</f>
        <v>4</v>
      </c>
      <c r="AJ66" s="3">
        <f>[2]หน้าผ้า!DN75</f>
        <v>45887</v>
      </c>
      <c r="AK66" s="3">
        <f>[2]หน้าผ้า!DQ75</f>
        <v>45883</v>
      </c>
      <c r="AL66" s="3">
        <f>[2]หน้าผ้า!DR75</f>
        <v>45877</v>
      </c>
      <c r="AM66" s="3">
        <f>[2]หน้าผ้า!DS75</f>
        <v>45884</v>
      </c>
      <c r="AN66" s="3">
        <f>[2]หน้าผ้า!DT75</f>
        <v>45885</v>
      </c>
      <c r="AO66" s="3">
        <f>[2]หน้าผ้า!DU75</f>
        <v>45885</v>
      </c>
      <c r="AP66" s="3">
        <f>[2]หน้าผ้า!DP75</f>
        <v>45882</v>
      </c>
      <c r="AQ66" s="3">
        <f>[2]หน้าผ้า!DW75</f>
        <v>45886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>รอART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WRWT25800/WRWT25800</v>
      </c>
      <c r="BD66" s="56">
        <f>[2]หน้าผ้า!CA75</f>
        <v>0</v>
      </c>
    </row>
    <row r="67" spans="1:56" ht="27.75" customHeight="1" x14ac:dyDescent="0.45">
      <c r="A67" s="3">
        <f>[2]หน้าผ้า!C76</f>
        <v>0</v>
      </c>
      <c r="B67" s="14">
        <f>[2]หน้าผ้า!B76</f>
        <v>0</v>
      </c>
      <c r="C67" s="9">
        <f>[2]หน้าผ้า!E76</f>
        <v>0</v>
      </c>
      <c r="D67" s="13">
        <f>[2]หน้าผ้า!F76</f>
        <v>0</v>
      </c>
      <c r="E67" s="9">
        <f>[2]หน้าผ้า!G76</f>
        <v>19</v>
      </c>
      <c r="F67" s="9">
        <f>[2]หน้าผ้า!H76</f>
        <v>30</v>
      </c>
      <c r="G67" s="9">
        <f>[2]หน้าผ้า!I76</f>
        <v>0</v>
      </c>
      <c r="H67" s="9">
        <f>[2]หน้าผ้า!J76</f>
        <v>0</v>
      </c>
      <c r="I67" s="9">
        <f>[2]หน้าผ้า!L76</f>
        <v>56</v>
      </c>
      <c r="J67" s="9" t="str">
        <f>[2]หน้าผ้า!M76</f>
        <v>±</v>
      </c>
      <c r="K67" s="9">
        <f>[2]หน้าผ้า!N76</f>
        <v>5</v>
      </c>
      <c r="L67" s="9">
        <f>[2]หน้าผ้า!R76</f>
        <v>0</v>
      </c>
      <c r="M67" s="10">
        <f>[2]หน้าผ้า!T76</f>
        <v>0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>
        <f>[2]หน้าผ้า!Z76</f>
        <v>0</v>
      </c>
      <c r="T67" s="12">
        <f>[2]หน้าผ้า!X76</f>
        <v>0</v>
      </c>
      <c r="U67" s="11">
        <f>[2]หน้าผ้า!AA76</f>
        <v>0</v>
      </c>
      <c r="V67" s="10" t="str">
        <f>[2]หน้าผ้า!AJ76</f>
        <v xml:space="preserve"> </v>
      </c>
      <c r="W67" s="10">
        <f>[2]หน้าผ้า!AL76</f>
        <v>0</v>
      </c>
      <c r="X67" s="10">
        <f>[2]หน้าผ้า!AM76</f>
        <v>0</v>
      </c>
      <c r="Y67" s="10">
        <f>[2]หน้าผ้า!AN76</f>
        <v>0</v>
      </c>
      <c r="Z67" s="9" t="str">
        <f>[2]หน้าผ้า!AO76</f>
        <v>WSWT1925800SM</v>
      </c>
      <c r="AA67" s="8">
        <f>[2]หน้าผ้า!AQ76</f>
        <v>7683.5000000000009</v>
      </c>
      <c r="AB67" s="8">
        <f>[2]หน้าผ้า!AR76</f>
        <v>7683.5000000000009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7683.5000000000009</v>
      </c>
      <c r="AF67" s="8" t="str">
        <f>[2]หน้าผ้า!AI76</f>
        <v>ระบุในSD</v>
      </c>
      <c r="AG67" s="1" t="str">
        <f>[3]หน้าผ้า!DC79</f>
        <v>พร้อมส่ง</v>
      </c>
      <c r="AH67" s="1">
        <f>[2]หน้าผ้า!DL76</f>
        <v>0</v>
      </c>
      <c r="AI67" s="1" t="str">
        <f>[2]หน้าผ้า!DM76</f>
        <v>Lead time</v>
      </c>
      <c r="AJ67" s="3">
        <f>[2]หน้าผ้า!DN76</f>
        <v>0</v>
      </c>
      <c r="AK67" s="3">
        <f>[2]หน้าผ้า!DQ76</f>
        <v>0</v>
      </c>
      <c r="AL67" s="3">
        <f>[2]หน้าผ้า!DR76</f>
        <v>0</v>
      </c>
      <c r="AM67" s="3">
        <f>[2]หน้าผ้า!DS76</f>
        <v>0</v>
      </c>
      <c r="AN67" s="3">
        <f>[2]หน้าผ้า!DT76</f>
        <v>0</v>
      </c>
      <c r="AO67" s="3">
        <f>[2]หน้าผ้า!DU76</f>
        <v>0</v>
      </c>
      <c r="AP67" s="3">
        <f>[2]หน้าผ้า!DP76</f>
        <v>0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>
        <f>[2]หน้าผ้า!EC76</f>
        <v>0</v>
      </c>
      <c r="AX67" s="2">
        <f>[2]หน้าผ้า!ED76</f>
        <v>0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WRWT190800/WRWT25800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45874</v>
      </c>
      <c r="B68" s="14" t="str">
        <f>[2]หน้าผ้า!B77</f>
        <v>MK68-000967</v>
      </c>
      <c r="C68" s="9" t="str">
        <f>[2]หน้าผ้า!E77</f>
        <v>บจก.อินเทคค์ โกลบอล</v>
      </c>
      <c r="D68" s="13" t="str">
        <f>[2]หน้าผ้า!F77</f>
        <v>เพอเฟคค์ 104Sโกลด์</v>
      </c>
      <c r="E68" s="9">
        <f>[2]หน้าผ้า!G77</f>
        <v>19</v>
      </c>
      <c r="F68" s="9">
        <f>[2]หน้าผ้า!H77</f>
        <v>34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จับจีบ4"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มัด80 ใช้สายรัด</v>
      </c>
      <c r="T68" s="12">
        <f>[2]หน้าผ้า!X77</f>
        <v>45889</v>
      </c>
      <c r="U68" s="11">
        <f>[2]หน้าผ้า!AA77</f>
        <v>5040</v>
      </c>
      <c r="V68" s="10">
        <f>[2]หน้าผ้า!AJ77</f>
        <v>0</v>
      </c>
      <c r="W68" s="10">
        <f>[2]หน้าผ้า!AL77</f>
        <v>5040</v>
      </c>
      <c r="X68" s="10">
        <f>[2]หน้าผ้า!AM77</f>
        <v>0</v>
      </c>
      <c r="Y68" s="10">
        <f>[2]หน้าผ้า!AN77</f>
        <v>5292</v>
      </c>
      <c r="Z68" s="9" t="str">
        <f>[2]หน้าผ้า!AO77</f>
        <v>WSWT19251000SM</v>
      </c>
      <c r="AA68" s="8">
        <f>[2]หน้าผ้า!AQ77</f>
        <v>4999.0247999999992</v>
      </c>
      <c r="AB68" s="8">
        <f>[2]หน้าผ้า!AR77</f>
        <v>4999.0247999999992</v>
      </c>
      <c r="AC68" s="8">
        <f>[2]หน้าผ้า!AS77</f>
        <v>0</v>
      </c>
      <c r="AD68" s="8">
        <f>[2]หน้าผ้า!AT77</f>
        <v>0</v>
      </c>
      <c r="AE68" s="8">
        <f>[2]หน้าผ้า!AU77</f>
        <v>4999.0247999999992</v>
      </c>
      <c r="AF68" s="8">
        <f>[2]หน้าผ้า!AI77</f>
        <v>0</v>
      </c>
      <c r="AG68" s="1" t="str">
        <f>[3]หน้าผ้า!DC80</f>
        <v>พร้อมส่ง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45889</v>
      </c>
      <c r="AK68" s="3">
        <f>[2]หน้าผ้า!DQ77</f>
        <v>45885</v>
      </c>
      <c r="AL68" s="3">
        <f>[2]หน้าผ้า!DR77</f>
        <v>45878</v>
      </c>
      <c r="AM68" s="3">
        <f>[2]หน้าผ้า!DS77</f>
        <v>45886</v>
      </c>
      <c r="AN68" s="3">
        <f>[2]หน้าผ้า!DT77</f>
        <v>45887</v>
      </c>
      <c r="AO68" s="3">
        <f>[2]หน้าผ้า!DU77</f>
        <v>45888</v>
      </c>
      <c r="AP68" s="3">
        <f>[2]หน้าผ้า!DP77</f>
        <v>45884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>รอART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WRWT251000/WRWT251000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45796</v>
      </c>
      <c r="B69" s="14" t="str">
        <f>[2]หน้าผ้า!B78</f>
        <v>MK68-000680</v>
      </c>
      <c r="C69" s="9" t="str">
        <f>[2]หน้าผ้า!E78</f>
        <v>บจก.อินเทคค์ โกลบอล</v>
      </c>
      <c r="D69" s="13" t="str">
        <f>[2]หน้าผ้า!F78</f>
        <v>เพอเฟคค์103P โกลด์</v>
      </c>
      <c r="E69" s="9">
        <f>[2]หน้าผ้า!G78</f>
        <v>19</v>
      </c>
      <c r="F69" s="9">
        <f>[2]หน้าผ้า!H78</f>
        <v>34</v>
      </c>
      <c r="G69" s="9" t="str">
        <f>[2]หน้าผ้า!I78</f>
        <v>ขาว</v>
      </c>
      <c r="H69" s="9" t="str">
        <f>[2]หน้าผ้า!J78</f>
        <v>ด้าน</v>
      </c>
      <c r="I69" s="9">
        <f>[2]หน้าผ้า!L78</f>
        <v>100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จับจีบ4"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มัด80 ใช้สายรัด</v>
      </c>
      <c r="T69" s="12" t="str">
        <f>[2]หน้าผ้า!X78</f>
        <v>รอแจ้ง</v>
      </c>
      <c r="U69" s="11">
        <f>[2]หน้าผ้า!AA78</f>
        <v>503</v>
      </c>
      <c r="V69" s="10">
        <f>[2]หน้าผ้า!AJ78</f>
        <v>0</v>
      </c>
      <c r="W69" s="10">
        <f>[2]หน้าผ้า!AL78</f>
        <v>503</v>
      </c>
      <c r="X69" s="10">
        <f>[2]หน้าผ้า!AM78</f>
        <v>5250</v>
      </c>
      <c r="Y69" s="10">
        <f>[2]หน้าผ้า!AN78</f>
        <v>0</v>
      </c>
      <c r="Z69" s="9" t="str">
        <f>[2]หน้าผ้า!AO78</f>
        <v>WSWT19251000SM</v>
      </c>
      <c r="AA69" s="8">
        <f>[2]หน้าผ้า!AQ78</f>
        <v>0</v>
      </c>
      <c r="AB69" s="8">
        <f>[2]หน้าผ้า!AR78</f>
        <v>0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ยังไม่ได้พิมพ์</v>
      </c>
      <c r="AH69" s="1" t="str">
        <f>[2]หน้าผ้า!DL78</f>
        <v>P6</v>
      </c>
      <c r="AI69" s="1">
        <f>[2]หน้าผ้า!DM78</f>
        <v>4</v>
      </c>
      <c r="AJ69" s="3" t="str">
        <f>[2]หน้าผ้า!DN78</f>
        <v>รอแจ้ง</v>
      </c>
      <c r="AK69" s="3" t="e">
        <f>[2]หน้าผ้า!DQ78</f>
        <v>#VALUE!</v>
      </c>
      <c r="AL69" s="3" t="e">
        <f>[2]หน้าผ้า!DR78</f>
        <v>#VALUE!</v>
      </c>
      <c r="AM69" s="3" t="e">
        <f>[2]หน้าผ้า!DS78</f>
        <v>#VALUE!</v>
      </c>
      <c r="AN69" s="3" t="e">
        <f>[2]หน้าผ้า!DT78</f>
        <v>#VALUE!</v>
      </c>
      <c r="AO69" s="3" t="e">
        <f>[2]หน้าผ้า!DU78</f>
        <v>#VALUE!</v>
      </c>
      <c r="AP69" s="3" t="e">
        <f>[2]หน้าผ้า!DP78</f>
        <v>#VALUE!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WRWT251000/WRWT251000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0</v>
      </c>
      <c r="B70" s="14">
        <f>[2]หน้าผ้า!B79</f>
        <v>0</v>
      </c>
      <c r="C70" s="9">
        <f>[2]หน้าผ้า!E79</f>
        <v>0</v>
      </c>
      <c r="D70" s="13">
        <f>[2]หน้าผ้า!F79</f>
        <v>0</v>
      </c>
      <c r="E70" s="9">
        <f>[2]หน้าผ้า!G79</f>
        <v>19</v>
      </c>
      <c r="F70" s="9">
        <f>[2]หน้าผ้า!H79</f>
        <v>34</v>
      </c>
      <c r="G70" s="9" t="str">
        <f>[2]หน้าผ้า!I79</f>
        <v>ขาว</v>
      </c>
      <c r="H70" s="9">
        <f>[2]หน้าผ้า!J79</f>
        <v>0</v>
      </c>
      <c r="I70" s="9">
        <f>[2]หน้าผ้า!L79</f>
        <v>80</v>
      </c>
      <c r="J70" s="9" t="str">
        <f>[2]หน้าผ้า!M79</f>
        <v>±</v>
      </c>
      <c r="K70" s="9">
        <f>[2]หน้าผ้า!N79</f>
        <v>5</v>
      </c>
      <c r="L70" s="9">
        <f>[2]หน้าผ้า!R79</f>
        <v>0</v>
      </c>
      <c r="M70" s="10">
        <f>[2]หน้าผ้า!T79</f>
        <v>0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>
        <f>[2]หน้าผ้า!Z79</f>
        <v>0</v>
      </c>
      <c r="T70" s="12">
        <f>[2]หน้าผ้า!X79</f>
        <v>0</v>
      </c>
      <c r="U70" s="11">
        <f>[2]หน้าผ้า!AA79</f>
        <v>0</v>
      </c>
      <c r="V70" s="10">
        <f>[2]หน้าผ้า!AJ79</f>
        <v>0</v>
      </c>
      <c r="W70" s="10">
        <f>[2]หน้าผ้า!AL79</f>
        <v>0</v>
      </c>
      <c r="X70" s="10">
        <f>[2]หน้าผ้า!AM79</f>
        <v>0</v>
      </c>
      <c r="Y70" s="10">
        <f>[2]หน้าผ้า!AN79</f>
        <v>0</v>
      </c>
      <c r="Z70" s="9" t="str">
        <f>[2]หน้าผ้า!AO79</f>
        <v>WSWT19251000SM</v>
      </c>
      <c r="AA70" s="8">
        <f>[2]หน้าผ้า!AQ79</f>
        <v>4999.0247999999992</v>
      </c>
      <c r="AB70" s="8">
        <f>[2]หน้าผ้า!AR79</f>
        <v>4999.0247999999992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4999.0247999999992</v>
      </c>
      <c r="AF70" s="8" t="str">
        <f>[2]หน้าผ้า!AI79</f>
        <v>ระบุในSD</v>
      </c>
      <c r="AG70" s="1" t="str">
        <f>[3]หน้าผ้า!DC82</f>
        <v>พร้อมส่ง</v>
      </c>
      <c r="AH70" s="1">
        <f>[2]หน้าผ้า!DL79</f>
        <v>0</v>
      </c>
      <c r="AI70" s="1" t="str">
        <f>[2]หน้าผ้า!DM79</f>
        <v>Lead time</v>
      </c>
      <c r="AJ70" s="3">
        <f>[2]หน้าผ้า!DN79</f>
        <v>0</v>
      </c>
      <c r="AK70" s="3">
        <f>[2]หน้าผ้า!DQ79</f>
        <v>0</v>
      </c>
      <c r="AL70" s="3">
        <f>[2]หน้าผ้า!DR79</f>
        <v>0</v>
      </c>
      <c r="AM70" s="3">
        <f>[2]หน้าผ้า!DS79</f>
        <v>0</v>
      </c>
      <c r="AN70" s="3">
        <f>[2]หน้าผ้า!DT79</f>
        <v>0</v>
      </c>
      <c r="AO70" s="3">
        <f>[2]หน้าผ้า!DU79</f>
        <v>0</v>
      </c>
      <c r="AP70" s="3">
        <f>[2]หน้าผ้า!DP79</f>
        <v>0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>
        <f>[2]หน้าผ้า!EC79</f>
        <v>0</v>
      </c>
      <c r="AX70" s="2">
        <f>[2]หน้าผ้า!ED79</f>
        <v>0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WRWT251000/WRYL251000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0</v>
      </c>
      <c r="B71" s="14">
        <f>[2]หน้าผ้า!B80</f>
        <v>0</v>
      </c>
      <c r="C71" s="9">
        <f>[2]หน้าผ้า!E80</f>
        <v>0</v>
      </c>
      <c r="D71" s="13">
        <f>[2]หน้าผ้า!F80</f>
        <v>0</v>
      </c>
      <c r="E71" s="9">
        <f>[2]หน้าผ้า!G80</f>
        <v>20</v>
      </c>
      <c r="F71" s="9">
        <f>[2]หน้าผ้า!H80</f>
        <v>37</v>
      </c>
      <c r="G71" s="9" t="str">
        <f>[2]หน้าผ้า!I80</f>
        <v>ขาว</v>
      </c>
      <c r="H71" s="9">
        <f>[2]หน้าผ้า!J80</f>
        <v>0</v>
      </c>
      <c r="I71" s="9">
        <f>[2]หน้าผ้า!L80</f>
        <v>65</v>
      </c>
      <c r="J71" s="9" t="str">
        <f>[2]หน้าผ้า!M80</f>
        <v>±</v>
      </c>
      <c r="K71" s="9">
        <f>[2]หน้าผ้า!N80</f>
        <v>5</v>
      </c>
      <c r="L71" s="9">
        <f>[2]หน้าผ้า!R80</f>
        <v>0</v>
      </c>
      <c r="M71" s="10">
        <f>[2]หน้าผ้า!T80</f>
        <v>0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>
        <f>[2]หน้าผ้า!Z80</f>
        <v>0</v>
      </c>
      <c r="T71" s="12">
        <f>[2]หน้าผ้า!X80</f>
        <v>0</v>
      </c>
      <c r="U71" s="11">
        <f>[2]หน้าผ้า!AA80</f>
        <v>0</v>
      </c>
      <c r="V71" s="10">
        <f>[2]หน้าผ้า!AJ80</f>
        <v>0</v>
      </c>
      <c r="W71" s="10">
        <f>[2]หน้าผ้า!AL80</f>
        <v>0</v>
      </c>
      <c r="X71" s="10">
        <f>[2]หน้าผ้า!AM80</f>
        <v>0</v>
      </c>
      <c r="Y71" s="10">
        <f>[2]หน้าผ้า!AN80</f>
        <v>0</v>
      </c>
      <c r="Z71" s="9" t="str">
        <f>[2]หน้าผ้า!AO80</f>
        <v>WSWT2025650</v>
      </c>
      <c r="AA71" s="8" t="e">
        <f>[2]หน้าผ้า!AQ80</f>
        <v>#REF!</v>
      </c>
      <c r="AB71" s="8" t="e">
        <f>[2]หน้าผ้า!AR80</f>
        <v>#REF!</v>
      </c>
      <c r="AC71" s="8" t="e">
        <f>[2]หน้าผ้า!AS80</f>
        <v>#REF!</v>
      </c>
      <c r="AD71" s="8" t="e">
        <f>[2]หน้าผ้า!AT80</f>
        <v>#REF!</v>
      </c>
      <c r="AE71" s="8" t="e">
        <f>[2]หน้าผ้า!AU80</f>
        <v>#REF!</v>
      </c>
      <c r="AF71" s="8" t="str">
        <f>[2]หน้าผ้า!AI80</f>
        <v>ระบุในSD</v>
      </c>
      <c r="AG71" s="1" t="str">
        <f>[3]หน้าผ้า!DC83</f>
        <v>ยังไม่ได้พิมพ์</v>
      </c>
      <c r="AH71" s="1">
        <f>[2]หน้าผ้า!DL80</f>
        <v>0</v>
      </c>
      <c r="AI71" s="1" t="str">
        <f>[2]หน้าผ้า!DM80</f>
        <v>Lead time</v>
      </c>
      <c r="AJ71" s="3">
        <f>[2]หน้าผ้า!DN80</f>
        <v>0</v>
      </c>
      <c r="AK71" s="3">
        <f>[2]หน้าผ้า!DQ80</f>
        <v>0</v>
      </c>
      <c r="AL71" s="3">
        <f>[2]หน้าผ้า!DR80</f>
        <v>0</v>
      </c>
      <c r="AM71" s="3">
        <f>[2]หน้าผ้า!DS80</f>
        <v>0</v>
      </c>
      <c r="AN71" s="3">
        <f>[2]หน้าผ้า!DT80</f>
        <v>0</v>
      </c>
      <c r="AO71" s="3">
        <f>[2]หน้าผ้า!DU80</f>
        <v>0</v>
      </c>
      <c r="AP71" s="3">
        <f>[2]หน้าผ้า!DP80</f>
        <v>0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>
        <f>[2]หน้าผ้า!EC80</f>
        <v>0</v>
      </c>
      <c r="AX71" s="2">
        <f>[2]หน้าผ้า!ED80</f>
        <v>0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WRWT25650/WRWT25650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45875</v>
      </c>
      <c r="B72" s="14" t="str">
        <f>[2]หน้าผ้า!B81</f>
        <v>MK68-000973</v>
      </c>
      <c r="C72" s="9" t="str">
        <f>[2]หน้าผ้า!E81</f>
        <v>บจก.เอ็มทีเอส</v>
      </c>
      <c r="D72" s="13" t="str">
        <f>[2]หน้าผ้า!F81</f>
        <v>แป้งหมักไก่แดงMTS(ถุงในเจาะรู)</v>
      </c>
      <c r="E72" s="9">
        <f>[2]หน้าผ้า!G81</f>
        <v>20</v>
      </c>
      <c r="F72" s="9">
        <f>[2]หน้าผ้า!H81</f>
        <v>37</v>
      </c>
      <c r="G72" s="9" t="str">
        <f>[2]หน้าผ้า!I81</f>
        <v>ขาว</v>
      </c>
      <c r="H72" s="9">
        <f>[2]หน้าผ้า!J81</f>
        <v>0</v>
      </c>
      <c r="I72" s="9">
        <f>[2]หน้าผ้า!L81</f>
        <v>70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ไม่</v>
      </c>
      <c r="M72" s="10">
        <f>[2]หน้าผ้า!T81</f>
        <v>21</v>
      </c>
      <c r="N72" s="9">
        <f>[2]หน้าผ้า!U81</f>
        <v>40</v>
      </c>
      <c r="O72" s="9">
        <f>[2]หน้าผ้า!V81</f>
        <v>40</v>
      </c>
      <c r="P72" s="10">
        <f>[2]หน้าผ้า!AB81</f>
        <v>103.61785728</v>
      </c>
      <c r="Q72" s="10">
        <f>[2]หน้าผ้า!AC81</f>
        <v>0</v>
      </c>
      <c r="R72" s="10">
        <f>[2]หน้าผ้า!AD81</f>
        <v>103.61785728</v>
      </c>
      <c r="S72" s="9" t="str">
        <f>[2]หน้าผ้า!Z81</f>
        <v>500กระสอบ</v>
      </c>
      <c r="T72" s="12">
        <f>[2]หน้าผ้า!X81</f>
        <v>45890</v>
      </c>
      <c r="U72" s="11">
        <f>[2]หน้าผ้า!AA81</f>
        <v>5000</v>
      </c>
      <c r="V72" s="10">
        <f>[2]หน้าผ้า!AJ81</f>
        <v>0</v>
      </c>
      <c r="W72" s="10">
        <f>[2]หน้าผ้า!AL81</f>
        <v>5000</v>
      </c>
      <c r="X72" s="10">
        <f>[2]หน้าผ้า!AM81</f>
        <v>0</v>
      </c>
      <c r="Y72" s="10">
        <f>[2]หน้าผ้า!AN81</f>
        <v>5250</v>
      </c>
      <c r="Z72" s="9" t="str">
        <f>[2]หน้าผ้า!AO81</f>
        <v>WSWT2025700</v>
      </c>
      <c r="AA72" s="8">
        <f>[2]หน้าผ้า!AQ81</f>
        <v>5378.4500000000007</v>
      </c>
      <c r="AB72" s="8">
        <f>[2]หน้าผ้า!AR81</f>
        <v>5378.4500000000007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ยังไม่ได้พิมพ์</v>
      </c>
      <c r="AH72" s="1" t="str">
        <f>[2]หน้าผ้า!DL81</f>
        <v>P9</v>
      </c>
      <c r="AI72" s="1">
        <f>[2]หน้าผ้า!DM81</f>
        <v>3</v>
      </c>
      <c r="AJ72" s="3">
        <f>[2]หน้าผ้า!DN81</f>
        <v>45890</v>
      </c>
      <c r="AK72" s="3">
        <f>[2]หน้าผ้า!DQ81</f>
        <v>0</v>
      </c>
      <c r="AL72" s="3">
        <f>[2]หน้าผ้า!DR81</f>
        <v>45880</v>
      </c>
      <c r="AM72" s="3">
        <f>[2]หน้าผ้า!DS81</f>
        <v>45887</v>
      </c>
      <c r="AN72" s="3">
        <f>[2]หน้าผ้า!DT81</f>
        <v>45888</v>
      </c>
      <c r="AO72" s="3">
        <f>[2]หน้าผ้า!DU81</f>
        <v>45888</v>
      </c>
      <c r="AP72" s="3">
        <f>[2]หน้าผ้า!DP81</f>
        <v>45885</v>
      </c>
      <c r="AQ72" s="3">
        <f>[2]หน้าผ้า!DW81</f>
        <v>45889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งานพิมพ์</v>
      </c>
      <c r="AX72" s="2" t="str">
        <f>[2]หน้าผ้า!ED81</f>
        <v>รอART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WRWT25800/WRWT25650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0</v>
      </c>
      <c r="B73" s="14">
        <f>[2]หน้าผ้า!B82</f>
        <v>0</v>
      </c>
      <c r="C73" s="9">
        <f>[2]หน้าผ้า!E82</f>
        <v>0</v>
      </c>
      <c r="D73" s="13">
        <f>[2]หน้าผ้า!F82</f>
        <v>0</v>
      </c>
      <c r="E73" s="9">
        <f>[2]หน้าผ้า!G82</f>
        <v>20</v>
      </c>
      <c r="F73" s="9">
        <f>[2]หน้าผ้า!H82</f>
        <v>37</v>
      </c>
      <c r="G73" s="9" t="str">
        <f>[2]หน้าผ้า!I82</f>
        <v>ขาว</v>
      </c>
      <c r="H73" s="9">
        <f>[2]หน้าผ้า!J82</f>
        <v>0</v>
      </c>
      <c r="I73" s="9">
        <f>[2]หน้าผ้า!L82</f>
        <v>70</v>
      </c>
      <c r="J73" s="9" t="str">
        <f>[2]หน้าผ้า!M82</f>
        <v>±</v>
      </c>
      <c r="K73" s="9">
        <f>[2]หน้าผ้า!N82</f>
        <v>5</v>
      </c>
      <c r="L73" s="9">
        <f>[2]หน้าผ้า!R82</f>
        <v>0</v>
      </c>
      <c r="M73" s="10">
        <f>[2]หน้าผ้า!T82</f>
        <v>0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>
        <f>[2]หน้าผ้า!Z82</f>
        <v>0</v>
      </c>
      <c r="T73" s="12">
        <f>[2]หน้าผ้า!X82</f>
        <v>0</v>
      </c>
      <c r="U73" s="11">
        <f>[2]หน้าผ้า!AA82</f>
        <v>0</v>
      </c>
      <c r="V73" s="10">
        <f>[2]หน้าผ้า!AJ82</f>
        <v>0</v>
      </c>
      <c r="W73" s="10">
        <f>[2]หน้าผ้า!AL82</f>
        <v>0</v>
      </c>
      <c r="X73" s="10">
        <f>[2]หน้าผ้า!AM82</f>
        <v>0</v>
      </c>
      <c r="Y73" s="10">
        <f>[2]หน้าผ้า!AN82</f>
        <v>0</v>
      </c>
      <c r="Z73" s="9" t="str">
        <f>[2]หน้าผ้า!AO82</f>
        <v>WSWT2025700</v>
      </c>
      <c r="AA73" s="8">
        <f>[2]หน้าผ้า!AQ82</f>
        <v>5378.4500000000007</v>
      </c>
      <c r="AB73" s="8">
        <f>[2]หน้าผ้า!AR82</f>
        <v>5378.4500000000007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0</v>
      </c>
      <c r="AF73" s="8" t="str">
        <f>[2]หน้าผ้า!AI82</f>
        <v>ระบุในSD</v>
      </c>
      <c r="AG73" s="1" t="str">
        <f>[3]หน้าผ้า!DC85</f>
        <v>ยังไม่ได้พิมพ์</v>
      </c>
      <c r="AH73" s="1">
        <f>[2]หน้าผ้า!DL82</f>
        <v>0</v>
      </c>
      <c r="AI73" s="1" t="str">
        <f>[2]หน้าผ้า!DM82</f>
        <v>Lead time</v>
      </c>
      <c r="AJ73" s="3">
        <f>[2]หน้าผ้า!DN82</f>
        <v>0</v>
      </c>
      <c r="AK73" s="3">
        <f>[2]หน้าผ้า!DQ82</f>
        <v>0</v>
      </c>
      <c r="AL73" s="3">
        <f>[2]หน้าผ้า!DR82</f>
        <v>0</v>
      </c>
      <c r="AM73" s="3">
        <f>[2]หน้าผ้า!DS82</f>
        <v>0</v>
      </c>
      <c r="AN73" s="3">
        <f>[2]หน้าผ้า!DT82</f>
        <v>0</v>
      </c>
      <c r="AO73" s="3">
        <f>[2]หน้าผ้า!DU82</f>
        <v>0</v>
      </c>
      <c r="AP73" s="3">
        <f>[2]หน้าผ้า!DP82</f>
        <v>0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>
        <f>[2]หน้าผ้า!EC82</f>
        <v>0</v>
      </c>
      <c r="AX73" s="2">
        <f>[2]หน้าผ้า!ED82</f>
        <v>0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WRWT25800/WRWT25650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45873</v>
      </c>
      <c r="B74" s="14" t="str">
        <f>[2]หน้าผ้า!B83</f>
        <v>MK68-000960</v>
      </c>
      <c r="C74" s="9" t="str">
        <f>[2]หน้าผ้า!E83</f>
        <v>บจก.เอพีเอ็ม อะโกร</v>
      </c>
      <c r="D74" s="13" t="str">
        <f>[2]หน้าผ้า!F83</f>
        <v>U-FEED U4(เอส)</v>
      </c>
      <c r="E74" s="9">
        <f>[2]หน้าผ้า!G83</f>
        <v>20</v>
      </c>
      <c r="F74" s="9">
        <f>[2]หน้าผ้า!H83</f>
        <v>38</v>
      </c>
      <c r="G74" s="9" t="str">
        <f>[2]หน้าผ้า!I83</f>
        <v>ขาว</v>
      </c>
      <c r="H74" s="9" t="str">
        <f>[2]หน้าผ้า!J83</f>
        <v>ใส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บิด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500กระสอบแบน</v>
      </c>
      <c r="T74" s="12">
        <f>[2]หน้าผ้า!X83</f>
        <v>45884</v>
      </c>
      <c r="U74" s="11">
        <f>[2]หน้าผ้า!AA83</f>
        <v>4000</v>
      </c>
      <c r="V74" s="10">
        <f>[2]หน้าผ้า!AJ83</f>
        <v>0</v>
      </c>
      <c r="W74" s="10">
        <f>[2]หน้าผ้า!AL83</f>
        <v>4000</v>
      </c>
      <c r="X74" s="10">
        <f>[2]หน้าผ้า!AM83</f>
        <v>0</v>
      </c>
      <c r="Y74" s="10">
        <f>[2]หน้าผ้า!AN83</f>
        <v>4200</v>
      </c>
      <c r="Z74" s="9" t="str">
        <f>[2]หน้าผ้า!AO83</f>
        <v>WSWT2025800SM</v>
      </c>
      <c r="AA74" s="8">
        <f>[2]หน้าผ้า!AQ83</f>
        <v>4414.5199999999995</v>
      </c>
      <c r="AB74" s="8">
        <f>[2]หน้าผ้า!AR83</f>
        <v>4414.5199999999995</v>
      </c>
      <c r="AC74" s="8">
        <f>[2]หน้าผ้า!AS83</f>
        <v>0</v>
      </c>
      <c r="AD74" s="8">
        <f>[2]หน้าผ้า!AT83</f>
        <v>3490</v>
      </c>
      <c r="AE74" s="8">
        <f>[2]หน้าผ้า!AU83</f>
        <v>924.51999999999953</v>
      </c>
      <c r="AF74" s="8" t="str">
        <f>[2]หน้าผ้า!AI83</f>
        <v>ห้ามเกิน-ขาดได้5%</v>
      </c>
      <c r="AG74" s="1" t="str">
        <f>[3]หน้าผ้า!DC86</f>
        <v>ยังไม่ได้พิมพ์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45884</v>
      </c>
      <c r="AK74" s="3">
        <f>[2]หน้าผ้า!DQ83</f>
        <v>45880</v>
      </c>
      <c r="AL74" s="3">
        <f>[2]หน้าผ้า!DR83</f>
        <v>45873</v>
      </c>
      <c r="AM74" s="3">
        <f>[2]หน้าผ้า!DS83</f>
        <v>45881</v>
      </c>
      <c r="AN74" s="3">
        <f>[2]หน้าผ้า!DT83</f>
        <v>45882</v>
      </c>
      <c r="AO74" s="3">
        <f>[2]หน้าผ้า!DU83</f>
        <v>45883</v>
      </c>
      <c r="AP74" s="3">
        <f>[2]หน้าผ้า!DP83</f>
        <v>45879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45876</v>
      </c>
      <c r="B75" s="14" t="str">
        <f>[2]หน้าผ้า!B84</f>
        <v>MK68-000975</v>
      </c>
      <c r="C75" s="9" t="str">
        <f>[2]หน้าผ้า!E84</f>
        <v>บจก.เอพีเอ็ม อะโกร</v>
      </c>
      <c r="D75" s="13" t="str">
        <f>[2]หน้าผ้า!F84</f>
        <v>U-GOAT14</v>
      </c>
      <c r="E75" s="9">
        <f>[2]หน้าผ้า!G84</f>
        <v>20</v>
      </c>
      <c r="F75" s="9">
        <f>[2]หน้าผ้า!H84</f>
        <v>38</v>
      </c>
      <c r="G75" s="9" t="str">
        <f>[2]หน้าผ้า!I84</f>
        <v>ขาว</v>
      </c>
      <c r="H75" s="9" t="str">
        <f>[2]หน้าผ้า!J84</f>
        <v>ใส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บิด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500กระสอบแบน</v>
      </c>
      <c r="T75" s="12">
        <f>[2]หน้าผ้า!X84</f>
        <v>45884</v>
      </c>
      <c r="U75" s="11">
        <f>[2]หน้าผ้า!AA84</f>
        <v>4000</v>
      </c>
      <c r="V75" s="10">
        <f>[2]หน้าผ้า!AJ84</f>
        <v>0</v>
      </c>
      <c r="W75" s="10">
        <f>[2]หน้าผ้า!AL84</f>
        <v>4000</v>
      </c>
      <c r="X75" s="10">
        <f>[2]หน้าผ้า!AM84</f>
        <v>0</v>
      </c>
      <c r="Y75" s="10">
        <f>[2]หน้าผ้า!AN84</f>
        <v>4200</v>
      </c>
      <c r="Z75" s="9" t="str">
        <f>[2]หน้าผ้า!AO84</f>
        <v>WSWT2025800SM</v>
      </c>
      <c r="AA75" s="8">
        <f>[2]หน้าผ้า!AQ84</f>
        <v>4414.5199999999995</v>
      </c>
      <c r="AB75" s="8">
        <f>[2]หน้าผ้า!AR84</f>
        <v>4414.5199999999995</v>
      </c>
      <c r="AC75" s="8">
        <f>[2]หน้าผ้า!AS84</f>
        <v>0</v>
      </c>
      <c r="AD75" s="8">
        <f>[2]หน้าผ้า!AT84</f>
        <v>0</v>
      </c>
      <c r="AE75" s="8">
        <f>[2]หน้าผ้า!AU84</f>
        <v>4414.5199999999995</v>
      </c>
      <c r="AF75" s="8" t="str">
        <f>[2]หน้าผ้า!AI84</f>
        <v>ห้ามเกิน-ขาดได้5%</v>
      </c>
      <c r="AG75" s="1" t="str">
        <f>[3]หน้าผ้า!DC87</f>
        <v>ยังไม่ได้พิมพ์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45884</v>
      </c>
      <c r="AK75" s="3">
        <f>[2]หน้าผ้า!DQ84</f>
        <v>45880</v>
      </c>
      <c r="AL75" s="3">
        <f>[2]หน้าผ้า!DR84</f>
        <v>45873</v>
      </c>
      <c r="AM75" s="3">
        <f>[2]หน้าผ้า!DS84</f>
        <v>45881</v>
      </c>
      <c r="AN75" s="3">
        <f>[2]หน้าผ้า!DT84</f>
        <v>45882</v>
      </c>
      <c r="AO75" s="3">
        <f>[2]หน้าผ้า!DU84</f>
        <v>45883</v>
      </c>
      <c r="AP75" s="3">
        <f>[2]หน้าผ้า!DP84</f>
        <v>45879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45873</v>
      </c>
      <c r="B76" s="14" t="str">
        <f>[2]หน้าผ้า!B85</f>
        <v>MK68-000957</v>
      </c>
      <c r="C76" s="9" t="str">
        <f>[2]หน้าผ้า!E85</f>
        <v>บจก.วีซีเอฟ</v>
      </c>
      <c r="D76" s="13" t="str">
        <f>[2]หน้าผ้า!F85</f>
        <v>JET 405โปรตีน18%</v>
      </c>
      <c r="E76" s="9">
        <f>[2]หน้าผ้า!G85</f>
        <v>20</v>
      </c>
      <c r="F76" s="9">
        <f>[2]หน้าผ้า!H85</f>
        <v>37</v>
      </c>
      <c r="G76" s="9" t="str">
        <f>[2]หน้าผ้า!I85</f>
        <v>ขาว</v>
      </c>
      <c r="H76" s="9" t="str">
        <f>[2]หน้าผ้า!J85</f>
        <v>ใส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ไม่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500กระสอบแบน</v>
      </c>
      <c r="T76" s="12">
        <f>[2]หน้าผ้า!X85</f>
        <v>45884</v>
      </c>
      <c r="U76" s="11">
        <f>[2]หน้าผ้า!AA85</f>
        <v>20000</v>
      </c>
      <c r="V76" s="10">
        <f>[2]หน้าผ้า!AJ85</f>
        <v>0</v>
      </c>
      <c r="W76" s="10">
        <f>[2]หน้าผ้า!AL85</f>
        <v>20000</v>
      </c>
      <c r="X76" s="10">
        <f>[2]หน้าผ้า!AM85</f>
        <v>0</v>
      </c>
      <c r="Y76" s="10">
        <f>[2]หน้าผ้า!AN85</f>
        <v>21000</v>
      </c>
      <c r="Z76" s="9" t="str">
        <f>[2]หน้าผ้า!AO85</f>
        <v>WSWT2025800SM</v>
      </c>
      <c r="AA76" s="8">
        <f>[2]หน้าผ้า!AQ85</f>
        <v>21513.800000000003</v>
      </c>
      <c r="AB76" s="8">
        <f>[2]หน้าผ้า!AR85</f>
        <v>21513.800000000003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21513.800000000003</v>
      </c>
      <c r="AF76" s="8">
        <f>[2]หน้าผ้า!AI85</f>
        <v>0</v>
      </c>
      <c r="AG76" s="1" t="str">
        <f>[3]หน้าผ้า!DC88</f>
        <v>พร้อมส่ง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45884</v>
      </c>
      <c r="AK76" s="3">
        <f>[2]หน้าผ้า!DQ85</f>
        <v>45880</v>
      </c>
      <c r="AL76" s="3">
        <f>[2]หน้าผ้า!DR85</f>
        <v>45873</v>
      </c>
      <c r="AM76" s="3">
        <f>[2]หน้าผ้า!DS85</f>
        <v>45881</v>
      </c>
      <c r="AN76" s="3">
        <f>[2]หน้าผ้า!DT85</f>
        <v>45882</v>
      </c>
      <c r="AO76" s="3">
        <f>[2]หน้าผ้า!DU85</f>
        <v>45883</v>
      </c>
      <c r="AP76" s="3">
        <f>[2]หน้าผ้า!DP85</f>
        <v>45879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45873</v>
      </c>
      <c r="B77" s="14" t="str">
        <f>[2]หน้าผ้า!B86</f>
        <v>MK68-000956</v>
      </c>
      <c r="C77" s="9" t="str">
        <f>[2]หน้าผ้า!E86</f>
        <v>บจก.วีซีเอฟ</v>
      </c>
      <c r="D77" s="13" t="str">
        <f>[2]หน้าผ้า!F86</f>
        <v>SPEED PLUS 999 ENG</v>
      </c>
      <c r="E77" s="9">
        <f>[2]หน้าผ้า!G86</f>
        <v>20</v>
      </c>
      <c r="F77" s="9">
        <f>[2]หน้าผ้า!H86</f>
        <v>37</v>
      </c>
      <c r="G77" s="9" t="str">
        <f>[2]หน้าผ้า!I86</f>
        <v>ขาว</v>
      </c>
      <c r="H77" s="9" t="str">
        <f>[2]หน้าผ้า!J86</f>
        <v>ใส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ไม่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500กระสอบแบน</v>
      </c>
      <c r="T77" s="12">
        <f>[2]หน้าผ้า!X86</f>
        <v>45884</v>
      </c>
      <c r="U77" s="11">
        <f>[2]หน้าผ้า!AA86</f>
        <v>5000</v>
      </c>
      <c r="V77" s="10">
        <f>[2]หน้าผ้า!AJ86</f>
        <v>0</v>
      </c>
      <c r="W77" s="10">
        <f>[2]หน้าผ้า!AL86</f>
        <v>5000</v>
      </c>
      <c r="X77" s="10">
        <f>[2]หน้าผ้า!AM86</f>
        <v>0</v>
      </c>
      <c r="Y77" s="10">
        <f>[2]หน้าผ้า!AN86</f>
        <v>5250</v>
      </c>
      <c r="Z77" s="9" t="str">
        <f>[2]หน้าผ้า!AO86</f>
        <v>WSWT2025800SM</v>
      </c>
      <c r="AA77" s="8">
        <f>[2]หน้าผ้า!AQ86</f>
        <v>5378.4500000000007</v>
      </c>
      <c r="AB77" s="8">
        <f>[2]หน้าผ้า!AR86</f>
        <v>5378.4500000000007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5378.4500000000007</v>
      </c>
      <c r="AF77" s="8">
        <f>[2]หน้าผ้า!AI86</f>
        <v>0</v>
      </c>
      <c r="AG77" s="1" t="str">
        <f>[3]หน้าผ้า!DC89</f>
        <v>ยังไม่ได้พิมพ์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45884</v>
      </c>
      <c r="AK77" s="3">
        <f>[2]หน้าผ้า!DQ86</f>
        <v>45880</v>
      </c>
      <c r="AL77" s="3">
        <f>[2]หน้าผ้า!DR86</f>
        <v>45873</v>
      </c>
      <c r="AM77" s="3">
        <f>[2]หน้าผ้า!DS86</f>
        <v>45881</v>
      </c>
      <c r="AN77" s="3">
        <f>[2]หน้าผ้า!DT86</f>
        <v>45882</v>
      </c>
      <c r="AO77" s="3">
        <f>[2]หน้าผ้า!DU86</f>
        <v>45883</v>
      </c>
      <c r="AP77" s="3">
        <f>[2]หน้าผ้า!DP86</f>
        <v>45879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45874</v>
      </c>
      <c r="B78" s="14" t="str">
        <f>[2]หน้าผ้า!B87</f>
        <v>MK68-000966</v>
      </c>
      <c r="C78" s="9" t="str">
        <f>[2]หน้าผ้า!E87</f>
        <v>บจก.อินเทคค์ โกลบอล</v>
      </c>
      <c r="D78" s="13" t="str">
        <f>[2]หน้าผ้า!F87</f>
        <v>เพอเฟคค์ 916</v>
      </c>
      <c r="E78" s="9">
        <f>[2]หน้าผ้า!G87</f>
        <v>20</v>
      </c>
      <c r="F78" s="9">
        <f>[2]หน้าผ้า!H87</f>
        <v>36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จับจีบ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มัด80 ใช้สายรัด</v>
      </c>
      <c r="T78" s="12">
        <f>[2]หน้าผ้า!X87</f>
        <v>45887</v>
      </c>
      <c r="U78" s="11">
        <f>[2]หน้าผ้า!AA87</f>
        <v>10000</v>
      </c>
      <c r="V78" s="10">
        <f>[2]หน้าผ้า!AJ87</f>
        <v>0</v>
      </c>
      <c r="W78" s="10">
        <f>[2]หน้าผ้า!AL87</f>
        <v>10000</v>
      </c>
      <c r="X78" s="10">
        <f>[2]หน้าผ้า!AM87</f>
        <v>0</v>
      </c>
      <c r="Y78" s="10">
        <f>[2]หน้าผ้า!AN87</f>
        <v>10500</v>
      </c>
      <c r="Z78" s="9" t="str">
        <f>[2]หน้าผ้า!AO87</f>
        <v>WSWT2025800SM</v>
      </c>
      <c r="AA78" s="8">
        <f>[2]หน้าผ้า!AQ87</f>
        <v>10477.5</v>
      </c>
      <c r="AB78" s="8">
        <f>[2]หน้าผ้า!AR87</f>
        <v>10477.5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10477.5</v>
      </c>
      <c r="AF78" s="8">
        <f>[2]หน้าผ้า!AI87</f>
        <v>0</v>
      </c>
      <c r="AG78" s="1" t="str">
        <f>[3]หน้าผ้า!DC90</f>
        <v>พร้อมส่ง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45887</v>
      </c>
      <c r="AK78" s="3">
        <f>[2]หน้าผ้า!DQ87</f>
        <v>45883</v>
      </c>
      <c r="AL78" s="3">
        <f>[2]หน้าผ้า!DR87</f>
        <v>45876</v>
      </c>
      <c r="AM78" s="3">
        <f>[2]หน้าผ้า!DS87</f>
        <v>45884</v>
      </c>
      <c r="AN78" s="3">
        <f>[2]หน้าผ้า!DT87</f>
        <v>45885</v>
      </c>
      <c r="AO78" s="3">
        <f>[2]หน้าผ้า!DU87</f>
        <v>45886</v>
      </c>
      <c r="AP78" s="3">
        <f>[2]หน้าผ้า!DP87</f>
        <v>45882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>รอART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45796</v>
      </c>
      <c r="B79" s="14" t="str">
        <f>[2]หน้าผ้า!B88</f>
        <v>MK68-000676</v>
      </c>
      <c r="C79" s="9" t="str">
        <f>[2]หน้าผ้า!E88</f>
        <v>บจก.อินเทคค์ โกลบอล</v>
      </c>
      <c r="D79" s="13" t="str">
        <f>[2]หน้าผ้า!F88</f>
        <v>เพอเฟคค์ 916</v>
      </c>
      <c r="E79" s="9">
        <f>[2]หน้าผ้า!G88</f>
        <v>20</v>
      </c>
      <c r="F79" s="9">
        <f>[2]หน้าผ้า!H88</f>
        <v>36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จับจีบ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มัด80 ใช้สายรัด</v>
      </c>
      <c r="T79" s="12">
        <f>[2]หน้าผ้า!X88</f>
        <v>45887</v>
      </c>
      <c r="U79" s="11">
        <f>[2]หน้าผ้า!AA88</f>
        <v>614</v>
      </c>
      <c r="V79" s="10">
        <f>[2]หน้าผ้า!AJ88</f>
        <v>0</v>
      </c>
      <c r="W79" s="10">
        <f>[2]หน้าผ้า!AL88</f>
        <v>614</v>
      </c>
      <c r="X79" s="10">
        <f>[2]หน้าผ้า!AM88</f>
        <v>0</v>
      </c>
      <c r="Y79" s="10">
        <f>[2]หน้าผ้า!AN88</f>
        <v>644.70000000000005</v>
      </c>
      <c r="Z79" s="9" t="str">
        <f>[2]หน้าผ้า!AO88</f>
        <v>WSWT2025800SM</v>
      </c>
      <c r="AA79" s="8">
        <f>[2]หน้าผ้า!AQ88</f>
        <v>643.31850000000009</v>
      </c>
      <c r="AB79" s="8">
        <f>[2]หน้าผ้า!AR88</f>
        <v>643.31850000000009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643.31850000000009</v>
      </c>
      <c r="AF79" s="8">
        <f>[2]หน้าผ้า!AI88</f>
        <v>0</v>
      </c>
      <c r="AG79" s="1" t="str">
        <f>[3]หน้าผ้า!DC91</f>
        <v>ยังไม่ได้พิมพ์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45887</v>
      </c>
      <c r="AK79" s="3">
        <f>[2]หน้าผ้า!DQ88</f>
        <v>45883</v>
      </c>
      <c r="AL79" s="3">
        <f>[2]หน้าผ้า!DR88</f>
        <v>45876</v>
      </c>
      <c r="AM79" s="3">
        <f>[2]หน้าผ้า!DS88</f>
        <v>45884</v>
      </c>
      <c r="AN79" s="3">
        <f>[2]หน้าผ้า!DT88</f>
        <v>45885</v>
      </c>
      <c r="AO79" s="3">
        <f>[2]หน้าผ้า!DU88</f>
        <v>45886</v>
      </c>
      <c r="AP79" s="3">
        <f>[2]หน้าผ้า!DP88</f>
        <v>45882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7.75" customHeight="1" x14ac:dyDescent="0.45">
      <c r="A80" s="3">
        <f>[2]หน้าผ้า!C89</f>
        <v>45874</v>
      </c>
      <c r="B80" s="14" t="str">
        <f>[2]หน้าผ้า!B89</f>
        <v>MK68-000967</v>
      </c>
      <c r="C80" s="9" t="str">
        <f>[2]หน้าผ้า!E89</f>
        <v>บจก.อินเทคค์ โกลบอล</v>
      </c>
      <c r="D80" s="13" t="str">
        <f>[2]หน้าผ้า!F89</f>
        <v>เฟิร์สคลาส 912</v>
      </c>
      <c r="E80" s="9">
        <f>[2]หน้าผ้า!G89</f>
        <v>20</v>
      </c>
      <c r="F80" s="9">
        <f>[2]หน้าผ้า!H89</f>
        <v>35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97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จับจีบ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มัด80 ใช้สายรัด</v>
      </c>
      <c r="T80" s="12">
        <f>[2]หน้าผ้า!X89</f>
        <v>45887</v>
      </c>
      <c r="U80" s="11">
        <f>[2]หน้าผ้า!AA89</f>
        <v>5040</v>
      </c>
      <c r="V80" s="10">
        <f>[2]หน้าผ้า!AJ89</f>
        <v>0</v>
      </c>
      <c r="W80" s="10">
        <f>[2]หน้าผ้า!AL89</f>
        <v>5040</v>
      </c>
      <c r="X80" s="10">
        <f>[2]หน้าผ้า!AM89</f>
        <v>0</v>
      </c>
      <c r="Y80" s="10">
        <f>[2]หน้าผ้า!AN89</f>
        <v>5292</v>
      </c>
      <c r="Z80" s="9" t="str">
        <f>[2]หน้าผ้า!AO89</f>
        <v>WSWT2025800SM</v>
      </c>
      <c r="AA80" s="8">
        <f>[2]หน้าผ้า!AQ89</f>
        <v>5139.8424000000005</v>
      </c>
      <c r="AB80" s="8">
        <f>[2]หน้าผ้า!AR89</f>
        <v>5139.8424000000005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5139.8424000000005</v>
      </c>
      <c r="AF80" s="8">
        <f>[2]หน้าผ้า!AI89</f>
        <v>0</v>
      </c>
      <c r="AG80" s="1" t="str">
        <f>[3]หน้าผ้า!DC92</f>
        <v>ยังไม่ได้พิมพ์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45887</v>
      </c>
      <c r="AK80" s="3">
        <f>[2]หน้าผ้า!DQ89</f>
        <v>45883</v>
      </c>
      <c r="AL80" s="3">
        <f>[2]หน้าผ้า!DR89</f>
        <v>45876</v>
      </c>
      <c r="AM80" s="3">
        <f>[2]หน้าผ้า!DS89</f>
        <v>45884</v>
      </c>
      <c r="AN80" s="3">
        <f>[2]หน้าผ้า!DT89</f>
        <v>45885</v>
      </c>
      <c r="AO80" s="3">
        <f>[2]หน้าผ้า!DU89</f>
        <v>45886</v>
      </c>
      <c r="AP80" s="3">
        <f>[2]หน้าผ้า!DP89</f>
        <v>45882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>รอART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0</v>
      </c>
    </row>
    <row r="81" spans="1:56" ht="27.75" customHeight="1" x14ac:dyDescent="0.45">
      <c r="A81" s="3">
        <f>[2]หน้าผ้า!C90</f>
        <v>45827</v>
      </c>
      <c r="B81" s="14" t="str">
        <f>[2]หน้าผ้า!B90</f>
        <v>MK68-000810</v>
      </c>
      <c r="C81" s="9" t="str">
        <f>[2]หน้าผ้า!E90</f>
        <v>บจก.อินเทคค์ โกลบอล</v>
      </c>
      <c r="D81" s="13" t="str">
        <f>[2]หน้าผ้า!F90</f>
        <v>เฟิร์สคลาส 912</v>
      </c>
      <c r="E81" s="9">
        <f>[2]หน้าผ้า!G90</f>
        <v>20</v>
      </c>
      <c r="F81" s="9">
        <f>[2]หน้าผ้า!H90</f>
        <v>35</v>
      </c>
      <c r="G81" s="9" t="str">
        <f>[2]หน้าผ้า!I90</f>
        <v>ขาว</v>
      </c>
      <c r="H81" s="9" t="str">
        <f>[2]หน้าผ้า!J90</f>
        <v>ด้าน</v>
      </c>
      <c r="I81" s="9">
        <f>[2]หน้าผ้า!L90</f>
        <v>97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จับจีบ4"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มัด80 ใช้สายรัด</v>
      </c>
      <c r="T81" s="12">
        <f>[2]หน้าผ้า!X90</f>
        <v>45887</v>
      </c>
      <c r="U81" s="11">
        <f>[2]หน้าผ้า!AA90</f>
        <v>455</v>
      </c>
      <c r="V81" s="10">
        <f>[2]หน้าผ้า!AJ90</f>
        <v>0</v>
      </c>
      <c r="W81" s="10">
        <f>[2]หน้าผ้า!AL90</f>
        <v>455</v>
      </c>
      <c r="X81" s="10">
        <f>[2]หน้าผ้า!AM90</f>
        <v>0</v>
      </c>
      <c r="Y81" s="10">
        <f>[2]หน้าผ้า!AN90</f>
        <v>477.75</v>
      </c>
      <c r="Z81" s="9" t="str">
        <f>[2]หน้าผ้า!AO90</f>
        <v>WSWT2025800SM</v>
      </c>
      <c r="AA81" s="8">
        <f>[2]หน้าผ้า!AQ90</f>
        <v>464.01355000000001</v>
      </c>
      <c r="AB81" s="8">
        <f>[2]หน้าผ้า!AR90</f>
        <v>464.01355000000001</v>
      </c>
      <c r="AC81" s="8">
        <f>[2]หน้าผ้า!AS90</f>
        <v>0</v>
      </c>
      <c r="AD81" s="8">
        <f>[2]หน้าผ้า!AT90</f>
        <v>0</v>
      </c>
      <c r="AE81" s="8">
        <f>[2]หน้าผ้า!AU90</f>
        <v>464.01355000000001</v>
      </c>
      <c r="AF81" s="8">
        <f>[2]หน้าผ้า!AI90</f>
        <v>0</v>
      </c>
      <c r="AG81" s="1" t="str">
        <f>[3]หน้าผ้า!DC93</f>
        <v>ยังไม่ได้พิมพ์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45887</v>
      </c>
      <c r="AK81" s="3">
        <f>[2]หน้าผ้า!DQ90</f>
        <v>45883</v>
      </c>
      <c r="AL81" s="3">
        <f>[2]หน้าผ้า!DR90</f>
        <v>45876</v>
      </c>
      <c r="AM81" s="3">
        <f>[2]หน้าผ้า!DS90</f>
        <v>45884</v>
      </c>
      <c r="AN81" s="3">
        <f>[2]หน้าผ้า!DT90</f>
        <v>45885</v>
      </c>
      <c r="AO81" s="3">
        <f>[2]หน้าผ้า!DU90</f>
        <v>45886</v>
      </c>
      <c r="AP81" s="3">
        <f>[2]หน้าผ้า!DP90</f>
        <v>45882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0</v>
      </c>
    </row>
    <row r="82" spans="1:56" ht="27.75" customHeight="1" x14ac:dyDescent="0.45">
      <c r="A82" s="3">
        <f>[2]หน้าผ้า!C91</f>
        <v>45874</v>
      </c>
      <c r="B82" s="14" t="str">
        <f>[2]หน้าผ้า!B91</f>
        <v>MK68-000966</v>
      </c>
      <c r="C82" s="9" t="str">
        <f>[2]หน้าผ้า!E91</f>
        <v>บจก.อินเทคค์ โกลบอล</v>
      </c>
      <c r="D82" s="13" t="str">
        <f>[2]หน้าผ้า!F91</f>
        <v>เพอเฟคค์ 912</v>
      </c>
      <c r="E82" s="9">
        <f>[2]หน้าผ้า!G91</f>
        <v>20</v>
      </c>
      <c r="F82" s="9">
        <f>[2]หน้าผ้า!H91</f>
        <v>36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100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จับจีบ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มัด80 ใช้สายรัด</v>
      </c>
      <c r="T82" s="12">
        <f>[2]หน้าผ้า!X91</f>
        <v>45888</v>
      </c>
      <c r="U82" s="11">
        <f>[2]หน้าผ้า!AA91</f>
        <v>10000</v>
      </c>
      <c r="V82" s="10">
        <f>[2]หน้าผ้า!AJ91</f>
        <v>0</v>
      </c>
      <c r="W82" s="10">
        <f>[2]หน้าผ้า!AL91</f>
        <v>10000</v>
      </c>
      <c r="X82" s="10">
        <f>[2]หน้าผ้า!AM91</f>
        <v>0</v>
      </c>
      <c r="Y82" s="10">
        <f>[2]หน้าผ้า!AN91</f>
        <v>10500</v>
      </c>
      <c r="Z82" s="9" t="str">
        <f>[2]หน้าผ้า!AO91</f>
        <v>WSWT2025800SM</v>
      </c>
      <c r="AA82" s="8">
        <f>[2]หน้าผ้า!AQ91</f>
        <v>10477.5</v>
      </c>
      <c r="AB82" s="8">
        <f>[2]หน้าผ้า!AR91</f>
        <v>3044</v>
      </c>
      <c r="AC82" s="8">
        <f>[2]หน้าผ้า!AS91</f>
        <v>7433.5</v>
      </c>
      <c r="AD82" s="8">
        <f>[2]หน้าผ้า!AT91</f>
        <v>0</v>
      </c>
      <c r="AE82" s="8">
        <f>[2]หน้าผ้า!AU91</f>
        <v>10477.5</v>
      </c>
      <c r="AF82" s="8">
        <f>[2]หน้าผ้า!AI91</f>
        <v>0</v>
      </c>
      <c r="AG82" s="1" t="str">
        <f>[3]หน้าผ้า!DC94</f>
        <v>พร้อมส่ง</v>
      </c>
      <c r="AH82" s="1" t="str">
        <f>[2]หน้าผ้า!DL91</f>
        <v>P6</v>
      </c>
      <c r="AI82" s="1">
        <f>[2]หน้าผ้า!DM91</f>
        <v>4</v>
      </c>
      <c r="AJ82" s="3">
        <f>[2]หน้าผ้า!DN91</f>
        <v>45888</v>
      </c>
      <c r="AK82" s="3">
        <f>[2]หน้าผ้า!DQ91</f>
        <v>45884</v>
      </c>
      <c r="AL82" s="3">
        <f>[2]หน้าผ้า!DR91</f>
        <v>45877</v>
      </c>
      <c r="AM82" s="3">
        <f>[2]หน้าผ้า!DS91</f>
        <v>45885</v>
      </c>
      <c r="AN82" s="3">
        <f>[2]หน้าผ้า!DT91</f>
        <v>45886</v>
      </c>
      <c r="AO82" s="3">
        <f>[2]หน้าผ้า!DU91</f>
        <v>45887</v>
      </c>
      <c r="AP82" s="3">
        <f>[2]หน้าผ้า!DP91</f>
        <v>45883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>รอART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561.64222222222213</v>
      </c>
    </row>
    <row r="83" spans="1:56" ht="27.75" customHeight="1" x14ac:dyDescent="0.45">
      <c r="A83" s="3">
        <f>[2]หน้าผ้า!C92</f>
        <v>45873</v>
      </c>
      <c r="B83" s="14" t="str">
        <f>[2]หน้าผ้า!B92</f>
        <v>MK68-000957</v>
      </c>
      <c r="C83" s="9" t="str">
        <f>[2]หน้าผ้า!E92</f>
        <v>บจก.วีซีเอฟ</v>
      </c>
      <c r="D83" s="13" t="str">
        <f>[2]หน้าผ้า!F92</f>
        <v>JET 405โปรตีน16%</v>
      </c>
      <c r="E83" s="9">
        <f>[2]หน้าผ้า!G92</f>
        <v>20</v>
      </c>
      <c r="F83" s="9">
        <f>[2]หน้าผ้า!H92</f>
        <v>37</v>
      </c>
      <c r="G83" s="9" t="str">
        <f>[2]หน้าผ้า!I92</f>
        <v>ขาว</v>
      </c>
      <c r="H83" s="9" t="str">
        <f>[2]หน้าผ้า!J92</f>
        <v>ใส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ไม่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500กระสอบแบน</v>
      </c>
      <c r="T83" s="12">
        <f>[2]หน้าผ้า!X92</f>
        <v>45889</v>
      </c>
      <c r="U83" s="11">
        <f>[2]หน้าผ้า!AA92</f>
        <v>10000</v>
      </c>
      <c r="V83" s="10">
        <f>[2]หน้าผ้า!AJ92</f>
        <v>0</v>
      </c>
      <c r="W83" s="10">
        <f>[2]หน้าผ้า!AL92</f>
        <v>10000</v>
      </c>
      <c r="X83" s="10">
        <f>[2]หน้าผ้า!AM92</f>
        <v>0</v>
      </c>
      <c r="Y83" s="10">
        <f>[2]หน้าผ้า!AN92</f>
        <v>10500</v>
      </c>
      <c r="Z83" s="9" t="str">
        <f>[2]หน้าผ้า!AO92</f>
        <v>WSWT2025800SM</v>
      </c>
      <c r="AA83" s="8">
        <f>[2]หน้าผ้า!AQ92</f>
        <v>10756.900000000001</v>
      </c>
      <c r="AB83" s="8">
        <f>[2]หน้าผ้า!AR92</f>
        <v>0</v>
      </c>
      <c r="AC83" s="8">
        <f>[2]หน้าผ้า!AS92</f>
        <v>10756.900000000001</v>
      </c>
      <c r="AD83" s="8">
        <f>[2]หน้าผ้า!AT92</f>
        <v>0</v>
      </c>
      <c r="AE83" s="8">
        <f>[2]หน้าผ้า!AU92</f>
        <v>10756.900000000001</v>
      </c>
      <c r="AF83" s="8">
        <f>[2]หน้าผ้า!AI92</f>
        <v>0</v>
      </c>
      <c r="AG83" s="1" t="str">
        <f>[3]หน้าผ้า!DC95</f>
        <v>พร้อมส่ง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45889</v>
      </c>
      <c r="AK83" s="3">
        <f>[2]หน้าผ้า!DQ92</f>
        <v>45885</v>
      </c>
      <c r="AL83" s="3">
        <f>[2]หน้าผ้า!DR92</f>
        <v>45878</v>
      </c>
      <c r="AM83" s="3">
        <f>[2]หน้าผ้า!DS92</f>
        <v>45886</v>
      </c>
      <c r="AN83" s="3">
        <f>[2]หน้าผ้า!DT92</f>
        <v>45887</v>
      </c>
      <c r="AO83" s="3">
        <f>[2]หน้าผ้า!DU92</f>
        <v>45888</v>
      </c>
      <c r="AP83" s="3">
        <f>[2]หน้าผ้า!DP92</f>
        <v>45884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812.74355555555564</v>
      </c>
    </row>
    <row r="84" spans="1:56" ht="27.75" customHeight="1" x14ac:dyDescent="0.45">
      <c r="A84" s="3">
        <f>[2]หน้าผ้า!C93</f>
        <v>45873</v>
      </c>
      <c r="B84" s="14" t="str">
        <f>[2]หน้าผ้า!B93</f>
        <v>MK68-000956</v>
      </c>
      <c r="C84" s="9" t="str">
        <f>[2]หน้าผ้า!E93</f>
        <v>บจก.วีซีเอฟ</v>
      </c>
      <c r="D84" s="13" t="str">
        <f>[2]หน้าผ้า!F93</f>
        <v>R FEED 405A</v>
      </c>
      <c r="E84" s="9">
        <f>[2]หน้าผ้า!G93</f>
        <v>20</v>
      </c>
      <c r="F84" s="9">
        <f>[2]หน้าผ้า!H93</f>
        <v>37</v>
      </c>
      <c r="G84" s="9" t="str">
        <f>[2]หน้าผ้า!I93</f>
        <v>ขาว</v>
      </c>
      <c r="H84" s="9" t="str">
        <f>[2]หน้าผ้า!J93</f>
        <v>ใส</v>
      </c>
      <c r="I84" s="9">
        <f>[2]หน้าผ้า!L93</f>
        <v>100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ไม่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500กระสอบแบน</v>
      </c>
      <c r="T84" s="12">
        <f>[2]หน้าผ้า!X93</f>
        <v>45889</v>
      </c>
      <c r="U84" s="11">
        <f>[2]หน้าผ้า!AA93</f>
        <v>10000</v>
      </c>
      <c r="V84" s="10">
        <f>[2]หน้าผ้า!AJ93</f>
        <v>0</v>
      </c>
      <c r="W84" s="10">
        <f>[2]หน้าผ้า!AL93</f>
        <v>10000</v>
      </c>
      <c r="X84" s="10">
        <f>[2]หน้าผ้า!AM93</f>
        <v>0</v>
      </c>
      <c r="Y84" s="10">
        <f>[2]หน้าผ้า!AN93</f>
        <v>10500</v>
      </c>
      <c r="Z84" s="9" t="str">
        <f>[2]หน้าผ้า!AO93</f>
        <v>WSWT2025800SM</v>
      </c>
      <c r="AA84" s="8">
        <f>[2]หน้าผ้า!AQ93</f>
        <v>10756.900000000001</v>
      </c>
      <c r="AB84" s="8">
        <f>[2]หน้าผ้า!AR93</f>
        <v>0</v>
      </c>
      <c r="AC84" s="8">
        <f>[2]หน้าผ้า!AS93</f>
        <v>10756.900000000001</v>
      </c>
      <c r="AD84" s="8">
        <f>[2]หน้าผ้า!AT93</f>
        <v>0</v>
      </c>
      <c r="AE84" s="8">
        <f>[2]หน้าผ้า!AU93</f>
        <v>10756.900000000001</v>
      </c>
      <c r="AF84" s="8">
        <f>[2]หน้าผ้า!AI93</f>
        <v>0</v>
      </c>
      <c r="AG84" s="1" t="str">
        <f>[3]หน้าผ้า!DC96</f>
        <v>พร้อมส่ง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45889</v>
      </c>
      <c r="AK84" s="3">
        <f>[2]หน้าผ้า!DQ93</f>
        <v>45885</v>
      </c>
      <c r="AL84" s="3">
        <f>[2]หน้าผ้า!DR93</f>
        <v>45878</v>
      </c>
      <c r="AM84" s="3">
        <f>[2]หน้าผ้า!DS93</f>
        <v>45886</v>
      </c>
      <c r="AN84" s="3">
        <f>[2]หน้าผ้า!DT93</f>
        <v>45887</v>
      </c>
      <c r="AO84" s="3">
        <f>[2]หน้าผ้า!DU93</f>
        <v>45888</v>
      </c>
      <c r="AP84" s="3">
        <f>[2]หน้าผ้า!DP93</f>
        <v>45884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812.74355555555564</v>
      </c>
    </row>
    <row r="85" spans="1:56" ht="27.75" customHeight="1" x14ac:dyDescent="0.45">
      <c r="A85" s="3">
        <f>[2]หน้าผ้า!C94</f>
        <v>45868</v>
      </c>
      <c r="B85" s="14" t="str">
        <f>[2]หน้าผ้า!B94</f>
        <v>MK68-000952</v>
      </c>
      <c r="C85" s="9" t="str">
        <f>[2]หน้าผ้า!E94</f>
        <v>บจก.วีซีเอฟ</v>
      </c>
      <c r="D85" s="13" t="str">
        <f>[2]หน้าผ้า!F94</f>
        <v>VC 100</v>
      </c>
      <c r="E85" s="9">
        <f>[2]หน้าผ้า!G94</f>
        <v>20</v>
      </c>
      <c r="F85" s="9">
        <f>[2]หน้าผ้า!H94</f>
        <v>37</v>
      </c>
      <c r="G85" s="9" t="str">
        <f>[2]หน้าผ้า!I94</f>
        <v>ขาว</v>
      </c>
      <c r="H85" s="9" t="str">
        <f>[2]หน้าผ้า!J94</f>
        <v>ใส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บิด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500กระสอบแบน</v>
      </c>
      <c r="T85" s="12">
        <f>[2]หน้าผ้า!X94</f>
        <v>45894</v>
      </c>
      <c r="U85" s="11">
        <f>[2]หน้าผ้า!AA94</f>
        <v>30000</v>
      </c>
      <c r="V85" s="10">
        <f>[2]หน้าผ้า!AJ94</f>
        <v>30000</v>
      </c>
      <c r="W85" s="10">
        <f>[2]หน้าผ้า!AL94</f>
        <v>0</v>
      </c>
      <c r="X85" s="10">
        <f>[2]หน้าผ้า!AM94</f>
        <v>30900</v>
      </c>
      <c r="Y85" s="10">
        <f>[2]หน้าผ้า!AN94</f>
        <v>0</v>
      </c>
      <c r="Z85" s="9" t="str">
        <f>[2]หน้าผ้า!AO94</f>
        <v>WSWT2025800SM</v>
      </c>
      <c r="AA85" s="8">
        <f>[2]หน้าผ้า!AQ94</f>
        <v>0</v>
      </c>
      <c r="AB85" s="8">
        <f>[2]หน้าผ้า!AR94</f>
        <v>0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0</v>
      </c>
      <c r="AF85" s="8">
        <f>[2]หน้าผ้า!AI94</f>
        <v>0</v>
      </c>
      <c r="AG85" s="1" t="str">
        <f>[3]หน้าผ้า!DC97</f>
        <v>พร้อมส่ง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45894</v>
      </c>
      <c r="AK85" s="3">
        <f>[2]หน้าผ้า!DQ94</f>
        <v>45890</v>
      </c>
      <c r="AL85" s="3">
        <f>[2]หน้าผ้า!DR94</f>
        <v>45883</v>
      </c>
      <c r="AM85" s="3">
        <f>[2]หน้าผ้า!DS94</f>
        <v>45891</v>
      </c>
      <c r="AN85" s="3">
        <f>[2]หน้าผ้า!DT94</f>
        <v>45892</v>
      </c>
      <c r="AO85" s="3">
        <f>[2]หน้าผ้า!DU94</f>
        <v>45893</v>
      </c>
      <c r="AP85" s="3">
        <f>[2]หน้าผ้า!DP94</f>
        <v>45889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45868</v>
      </c>
      <c r="B86" s="14" t="str">
        <f>[2]หน้าผ้า!B95</f>
        <v>MK68-000952</v>
      </c>
      <c r="C86" s="9" t="str">
        <f>[2]หน้าผ้า!E95</f>
        <v>บจก.วีซีเอฟ</v>
      </c>
      <c r="D86" s="13" t="str">
        <f>[2]หน้าผ้า!F95</f>
        <v>VC 193</v>
      </c>
      <c r="E86" s="9">
        <f>[2]หน้าผ้า!G95</f>
        <v>20</v>
      </c>
      <c r="F86" s="9">
        <f>[2]หน้าผ้า!H95</f>
        <v>37</v>
      </c>
      <c r="G86" s="9" t="str">
        <f>[2]หน้าผ้า!I95</f>
        <v>ขาว</v>
      </c>
      <c r="H86" s="9" t="str">
        <f>[2]หน้าผ้า!J95</f>
        <v>ใส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บิด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500กระสอบแบน</v>
      </c>
      <c r="T86" s="12">
        <f>[2]หน้าผ้า!X95</f>
        <v>45894</v>
      </c>
      <c r="U86" s="11">
        <f>[2]หน้าผ้า!AA95</f>
        <v>20000</v>
      </c>
      <c r="V86" s="10">
        <f>[2]หน้าผ้า!AJ95</f>
        <v>20000</v>
      </c>
      <c r="W86" s="10">
        <f>[2]หน้าผ้า!AL95</f>
        <v>0</v>
      </c>
      <c r="X86" s="10">
        <f>[2]หน้าผ้า!AM95</f>
        <v>20197</v>
      </c>
      <c r="Y86" s="10">
        <f>[2]หน้าผ้า!AN95</f>
        <v>0</v>
      </c>
      <c r="Z86" s="9" t="str">
        <f>[2]หน้าผ้า!AO95</f>
        <v>WSWT2025800SM</v>
      </c>
      <c r="AA86" s="8">
        <f>[2]หน้าผ้า!AQ95</f>
        <v>0</v>
      </c>
      <c r="AB86" s="8">
        <f>[2]หน้าผ้า!AR95</f>
        <v>0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ยังไม่ได้พิมพ์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45894</v>
      </c>
      <c r="AK86" s="3">
        <f>[2]หน้าผ้า!DQ95</f>
        <v>45890</v>
      </c>
      <c r="AL86" s="3">
        <f>[2]หน้าผ้า!DR95</f>
        <v>45883</v>
      </c>
      <c r="AM86" s="3">
        <f>[2]หน้าผ้า!DS95</f>
        <v>45891</v>
      </c>
      <c r="AN86" s="3">
        <f>[2]หน้าผ้า!DT95</f>
        <v>45892</v>
      </c>
      <c r="AO86" s="3">
        <f>[2]หน้าผ้า!DU95</f>
        <v>45893</v>
      </c>
      <c r="AP86" s="3">
        <f>[2]หน้าผ้า!DP95</f>
        <v>45889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 t="str">
        <f>[2]หน้าผ้า!AG95</f>
        <v>ลบสี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45868</v>
      </c>
      <c r="B87" s="14" t="str">
        <f>[2]หน้าผ้า!B96</f>
        <v>MK68-000952</v>
      </c>
      <c r="C87" s="9" t="str">
        <f>[2]หน้าผ้า!E96</f>
        <v>บจก.วีซีเอฟ</v>
      </c>
      <c r="D87" s="13" t="str">
        <f>[2]หน้าผ้า!F96</f>
        <v>JET 180</v>
      </c>
      <c r="E87" s="9">
        <f>[2]หน้าผ้า!G96</f>
        <v>20</v>
      </c>
      <c r="F87" s="9">
        <f>[2]หน้าผ้า!H96</f>
        <v>37</v>
      </c>
      <c r="G87" s="9" t="str">
        <f>[2]หน้าผ้า!I96</f>
        <v>ขาว</v>
      </c>
      <c r="H87" s="9" t="str">
        <f>[2]หน้าผ้า!J96</f>
        <v>ใส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ไม่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500กระสอบแบน</v>
      </c>
      <c r="T87" s="12">
        <f>[2]หน้าผ้า!X96</f>
        <v>45894</v>
      </c>
      <c r="U87" s="11">
        <f>[2]หน้าผ้า!AA96</f>
        <v>5000</v>
      </c>
      <c r="V87" s="10">
        <f>[2]หน้าผ้า!AJ96</f>
        <v>5000</v>
      </c>
      <c r="W87" s="10">
        <f>[2]หน้าผ้า!AL96</f>
        <v>0</v>
      </c>
      <c r="X87" s="10">
        <f>[2]หน้าผ้า!AM96</f>
        <v>5200</v>
      </c>
      <c r="Y87" s="10">
        <f>[2]หน้าผ้า!AN96</f>
        <v>0</v>
      </c>
      <c r="Z87" s="9" t="str">
        <f>[2]หน้าผ้า!AO96</f>
        <v>WSWT2025800SM</v>
      </c>
      <c r="AA87" s="8">
        <f>[2]หน้าผ้า!AQ96</f>
        <v>0</v>
      </c>
      <c r="AB87" s="8">
        <f>[2]หน้าผ้า!AR96</f>
        <v>0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0</v>
      </c>
      <c r="AF87" s="8">
        <f>[2]หน้าผ้า!AI96</f>
        <v>0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45894</v>
      </c>
      <c r="AK87" s="3">
        <f>[2]หน้าผ้า!DQ96</f>
        <v>45890</v>
      </c>
      <c r="AL87" s="3">
        <f>[2]หน้าผ้า!DR96</f>
        <v>45883</v>
      </c>
      <c r="AM87" s="3">
        <f>[2]หน้าผ้า!DS96</f>
        <v>45891</v>
      </c>
      <c r="AN87" s="3">
        <f>[2]หน้าผ้า!DT96</f>
        <v>45892</v>
      </c>
      <c r="AO87" s="3">
        <f>[2]หน้าผ้า!DU96</f>
        <v>45893</v>
      </c>
      <c r="AP87" s="3">
        <f>[2]หน้าผ้า!DP96</f>
        <v>45889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45850</v>
      </c>
      <c r="B88" s="14" t="str">
        <f>[2]หน้าผ้า!B97</f>
        <v>MK68-000880</v>
      </c>
      <c r="C88" s="9" t="str">
        <f>[2]หน้าผ้า!E97</f>
        <v>บจก.เอพีเอ็ม อะโกร</v>
      </c>
      <c r="D88" s="13" t="str">
        <f>[2]หน้าผ้า!F97</f>
        <v>SPM195 GOAL</v>
      </c>
      <c r="E88" s="9">
        <f>[2]หน้าผ้า!G97</f>
        <v>20</v>
      </c>
      <c r="F88" s="9">
        <f>[2]หน้าผ้า!H97</f>
        <v>38</v>
      </c>
      <c r="G88" s="9" t="str">
        <f>[2]หน้าผ้า!I97</f>
        <v>ขาว</v>
      </c>
      <c r="H88" s="9" t="str">
        <f>[2]หน้าผ้า!J97</f>
        <v>ใส</v>
      </c>
      <c r="I88" s="9">
        <f>[2]หน้าผ้า!L97</f>
        <v>100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บิด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500กระสอบแบน</v>
      </c>
      <c r="T88" s="12">
        <f>[2]หน้าผ้า!X97</f>
        <v>45898</v>
      </c>
      <c r="U88" s="11">
        <f>[2]หน้าผ้า!AA97</f>
        <v>4000</v>
      </c>
      <c r="V88" s="10">
        <f>[2]หน้าผ้า!AJ97</f>
        <v>4000</v>
      </c>
      <c r="W88" s="10">
        <f>[2]หน้าผ้า!AL97</f>
        <v>0</v>
      </c>
      <c r="X88" s="10">
        <f>[2]หน้าผ้า!AM97</f>
        <v>4100</v>
      </c>
      <c r="Y88" s="10">
        <f>[2]หน้าผ้า!AN97</f>
        <v>0</v>
      </c>
      <c r="Z88" s="9" t="str">
        <f>[2]หน้าผ้า!AO97</f>
        <v>WSWT2025800SM</v>
      </c>
      <c r="AA88" s="8">
        <f>[2]หน้าผ้า!AQ97</f>
        <v>0</v>
      </c>
      <c r="AB88" s="8">
        <f>[2]หน้าผ้า!AR97</f>
        <v>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>
        <f>[2]หน้าผ้า!AI97</f>
        <v>0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45898</v>
      </c>
      <c r="AK88" s="3">
        <f>[2]หน้าผ้า!DQ97</f>
        <v>45894</v>
      </c>
      <c r="AL88" s="3">
        <f>[2]หน้าผ้า!DR97</f>
        <v>45887</v>
      </c>
      <c r="AM88" s="3">
        <f>[2]หน้าผ้า!DS97</f>
        <v>45895</v>
      </c>
      <c r="AN88" s="3">
        <f>[2]หน้าผ้า!DT97</f>
        <v>45896</v>
      </c>
      <c r="AO88" s="3">
        <f>[2]หน้าผ้า!DU97</f>
        <v>45897</v>
      </c>
      <c r="AP88" s="3">
        <f>[2]หน้าผ้า!DP97</f>
        <v>45893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 t="str">
        <f>[2]หน้าผ้า!AG97</f>
        <v xml:space="preserve">ลบสี   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45873</v>
      </c>
      <c r="B89" s="14" t="str">
        <f>[2]หน้าผ้า!B98</f>
        <v>MK68-000962</v>
      </c>
      <c r="C89" s="9" t="str">
        <f>[2]หน้าผ้า!E98</f>
        <v>บจก.เอพีเอ็ม อะโกร</v>
      </c>
      <c r="D89" s="13" t="str">
        <f>[2]หน้าผ้า!F98</f>
        <v>SPM190 GOAL</v>
      </c>
      <c r="E89" s="9">
        <f>[2]หน้าผ้า!G98</f>
        <v>20</v>
      </c>
      <c r="F89" s="9">
        <f>[2]หน้าผ้า!H98</f>
        <v>38</v>
      </c>
      <c r="G89" s="9" t="str">
        <f>[2]หน้าผ้า!I98</f>
        <v>ขาว</v>
      </c>
      <c r="H89" s="9" t="str">
        <f>[2]หน้าผ้า!J98</f>
        <v>ใส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บิด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</v>
      </c>
      <c r="T89" s="12">
        <f>[2]หน้าผ้า!X98</f>
        <v>45898</v>
      </c>
      <c r="U89" s="11">
        <f>[2]หน้าผ้า!AA98</f>
        <v>4000</v>
      </c>
      <c r="V89" s="10">
        <f>[2]หน้าผ้า!AJ98</f>
        <v>0</v>
      </c>
      <c r="W89" s="10">
        <f>[2]หน้าผ้า!AL98</f>
        <v>4000</v>
      </c>
      <c r="X89" s="10">
        <f>[2]หน้าผ้า!AM98</f>
        <v>0</v>
      </c>
      <c r="Y89" s="10">
        <f>[2]หน้าผ้า!AN98</f>
        <v>4200</v>
      </c>
      <c r="Z89" s="9" t="str">
        <f>[2]หน้าผ้า!AO98</f>
        <v>WSWT2025800SM</v>
      </c>
      <c r="AA89" s="8">
        <f>[2]หน้าผ้า!AQ98</f>
        <v>4414.5199999999995</v>
      </c>
      <c r="AB89" s="8">
        <f>[2]หน้าผ้า!AR98</f>
        <v>0</v>
      </c>
      <c r="AC89" s="8">
        <f>[2]หน้าผ้า!AS98</f>
        <v>4414.5199999999995</v>
      </c>
      <c r="AD89" s="8">
        <f>[2]หน้าผ้า!AT98</f>
        <v>0</v>
      </c>
      <c r="AE89" s="8">
        <f>[2]หน้าผ้า!AU98</f>
        <v>4414.5199999999995</v>
      </c>
      <c r="AF89" s="8" t="str">
        <f>[2]หน้าผ้า!AI98</f>
        <v>ห้ามเกิน-ขาดได้5%</v>
      </c>
      <c r="AG89" s="1" t="str">
        <f>[3]หน้าผ้า!DC101</f>
        <v>ยังไม่ได้พิมพ์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45898</v>
      </c>
      <c r="AK89" s="3">
        <f>[2]หน้าผ้า!DQ98</f>
        <v>45894</v>
      </c>
      <c r="AL89" s="3">
        <f>[2]หน้าผ้า!DR98</f>
        <v>45887</v>
      </c>
      <c r="AM89" s="3">
        <f>[2]หน้าผ้า!DS98</f>
        <v>45895</v>
      </c>
      <c r="AN89" s="3">
        <f>[2]หน้าผ้า!DT98</f>
        <v>45896</v>
      </c>
      <c r="AO89" s="3">
        <f>[2]หน้าผ้า!DU98</f>
        <v>45897</v>
      </c>
      <c r="AP89" s="3">
        <f>[2]หน้าผ้า!DP98</f>
        <v>45893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333.54151111111111</v>
      </c>
    </row>
    <row r="90" spans="1:56" ht="27.75" customHeight="1" x14ac:dyDescent="0.45">
      <c r="A90" s="3">
        <f>[2]หน้าผ้า!C99</f>
        <v>45876</v>
      </c>
      <c r="B90" s="14" t="str">
        <f>[2]หน้าผ้า!B99</f>
        <v>ใบรับคำสั่งซื้อ</v>
      </c>
      <c r="C90" s="9" t="str">
        <f>[2]หน้าผ้า!E99</f>
        <v>บจก.เอพีเอ็ม อะโกร</v>
      </c>
      <c r="D90" s="13" t="str">
        <f>[2]หน้าผ้า!F99</f>
        <v>นีโอ พี06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ใส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>
        <f>[2]หน้าผ้า!X99</f>
        <v>45898</v>
      </c>
      <c r="U90" s="11">
        <f>[2]หน้าผ้า!AA99</f>
        <v>3000</v>
      </c>
      <c r="V90" s="10">
        <f>[2]หน้าผ้า!AJ99</f>
        <v>0</v>
      </c>
      <c r="W90" s="10">
        <f>[2]หน้าผ้า!AL99</f>
        <v>3000</v>
      </c>
      <c r="X90" s="10">
        <f>[2]หน้าผ้า!AM99</f>
        <v>0</v>
      </c>
      <c r="Y90" s="10">
        <f>[2]หน้าผ้า!AN99</f>
        <v>3150</v>
      </c>
      <c r="Z90" s="9" t="str">
        <f>[2]หน้าผ้า!AO99</f>
        <v>WSWT2025800SM</v>
      </c>
      <c r="AA90" s="8">
        <f>[2]หน้าผ้า!AQ99</f>
        <v>3310.89</v>
      </c>
      <c r="AB90" s="8">
        <f>[2]หน้าผ้า!AR99</f>
        <v>0</v>
      </c>
      <c r="AC90" s="8">
        <f>[2]หน้าผ้า!AS99</f>
        <v>3310.89</v>
      </c>
      <c r="AD90" s="8">
        <f>[2]หน้าผ้า!AT99</f>
        <v>0</v>
      </c>
      <c r="AE90" s="8">
        <f>[2]หน้าผ้า!AU99</f>
        <v>3310.89</v>
      </c>
      <c r="AF90" s="8" t="str">
        <f>[2]หน้าผ้า!AI99</f>
        <v>ห้ามเกิน-ขาดได้5%</v>
      </c>
      <c r="AG90" s="1" t="str">
        <f>[3]หน้าผ้า!DC102</f>
        <v>พร้อมส่ง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45898</v>
      </c>
      <c r="AK90" s="3">
        <f>[2]หน้าผ้า!DQ99</f>
        <v>45894</v>
      </c>
      <c r="AL90" s="3">
        <f>[2]หน้าผ้า!DR99</f>
        <v>45887</v>
      </c>
      <c r="AM90" s="3">
        <f>[2]หน้าผ้า!DS99</f>
        <v>45895</v>
      </c>
      <c r="AN90" s="3">
        <f>[2]หน้าผ้า!DT99</f>
        <v>45896</v>
      </c>
      <c r="AO90" s="3">
        <f>[2]หน้าผ้า!DU99</f>
        <v>45897</v>
      </c>
      <c r="AP90" s="3">
        <f>[2]หน้าผ้า!DP99</f>
        <v>45893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250.15613333333337</v>
      </c>
    </row>
    <row r="91" spans="1:56" ht="27.75" customHeight="1" x14ac:dyDescent="0.45">
      <c r="A91" s="3">
        <f>[2]หน้าผ้า!C100</f>
        <v>45876</v>
      </c>
      <c r="B91" s="14" t="str">
        <f>[2]หน้าผ้า!B100</f>
        <v>ใบรับคำสั่งซื้อ</v>
      </c>
      <c r="C91" s="9" t="str">
        <f>[2]หน้าผ้า!E100</f>
        <v>บจก.เอพีเอ็ม อะโกร</v>
      </c>
      <c r="D91" s="13" t="str">
        <f>[2]หน้าผ้า!F100</f>
        <v>วี-ฟีด วี18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ใส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>
        <f>[2]หน้าผ้า!X100</f>
        <v>45898</v>
      </c>
      <c r="U91" s="11">
        <f>[2]หน้าผ้า!AA100</f>
        <v>3000</v>
      </c>
      <c r="V91" s="10">
        <f>[2]หน้าผ้า!AJ100</f>
        <v>0</v>
      </c>
      <c r="W91" s="10">
        <f>[2]หน้าผ้า!AL100</f>
        <v>3000</v>
      </c>
      <c r="X91" s="10">
        <f>[2]หน้าผ้า!AM100</f>
        <v>0</v>
      </c>
      <c r="Y91" s="10">
        <f>[2]หน้าผ้า!AN100</f>
        <v>3150</v>
      </c>
      <c r="Z91" s="9" t="str">
        <f>[2]หน้าผ้า!AO100</f>
        <v>WSWT2025800SM</v>
      </c>
      <c r="AA91" s="8">
        <f>[2]หน้าผ้า!AQ100</f>
        <v>3310.89</v>
      </c>
      <c r="AB91" s="8">
        <f>[2]หน้าผ้า!AR100</f>
        <v>0</v>
      </c>
      <c r="AC91" s="8">
        <f>[2]หน้าผ้า!AS100</f>
        <v>3310.89</v>
      </c>
      <c r="AD91" s="8">
        <f>[2]หน้าผ้า!AT100</f>
        <v>0</v>
      </c>
      <c r="AE91" s="8">
        <f>[2]หน้าผ้า!AU100</f>
        <v>3310.89</v>
      </c>
      <c r="AF91" s="8" t="str">
        <f>[2]หน้าผ้า!AI100</f>
        <v>ห้ามเกิน-ขาดได้5%</v>
      </c>
      <c r="AG91" s="1" t="str">
        <f>[3]หน้าผ้า!DC103</f>
        <v>ยังไม่ได้พิมพ์</v>
      </c>
      <c r="AH91" s="1" t="str">
        <f>[2]หน้าผ้า!DL100</f>
        <v>P6</v>
      </c>
      <c r="AI91" s="1">
        <f>[2]หน้าผ้า!DM100</f>
        <v>4</v>
      </c>
      <c r="AJ91" s="3">
        <f>[2]หน้าผ้า!DN100</f>
        <v>45898</v>
      </c>
      <c r="AK91" s="3">
        <f>[2]หน้าผ้า!DQ100</f>
        <v>45894</v>
      </c>
      <c r="AL91" s="3">
        <f>[2]หน้าผ้า!DR100</f>
        <v>45887</v>
      </c>
      <c r="AM91" s="3">
        <f>[2]หน้าผ้า!DS100</f>
        <v>45895</v>
      </c>
      <c r="AN91" s="3">
        <f>[2]หน้าผ้า!DT100</f>
        <v>45896</v>
      </c>
      <c r="AO91" s="3">
        <f>[2]หน้าผ้า!DU100</f>
        <v>45897</v>
      </c>
      <c r="AP91" s="3">
        <f>[2]หน้าผ้า!DP100</f>
        <v>45893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250.15613333333337</v>
      </c>
    </row>
    <row r="92" spans="1:56" ht="27.75" customHeight="1" x14ac:dyDescent="0.45">
      <c r="A92" s="3">
        <f>[2]หน้าผ้า!C101</f>
        <v>45876</v>
      </c>
      <c r="B92" s="14" t="str">
        <f>[2]หน้าผ้า!B101</f>
        <v>ใบรับคำสั่งซื้อ</v>
      </c>
      <c r="C92" s="9" t="str">
        <f>[2]หน้าผ้า!E101</f>
        <v>บจก.เอพีเอ็ม อะโกร</v>
      </c>
      <c r="D92" s="13" t="str">
        <f>[2]หน้าผ้า!F101</f>
        <v>นีโอ พี2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ใส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 t="str">
        <f>[2]หน้าผ้า!X101</f>
        <v>รอแจ้ง</v>
      </c>
      <c r="U92" s="11">
        <f>[2]หน้าผ้า!AA101</f>
        <v>4000</v>
      </c>
      <c r="V92" s="10">
        <f>[2]หน้าผ้า!AJ101</f>
        <v>0</v>
      </c>
      <c r="W92" s="10">
        <f>[2]หน้าผ้า!AL101</f>
        <v>4000</v>
      </c>
      <c r="X92" s="10">
        <f>[2]หน้าผ้า!AM101</f>
        <v>0</v>
      </c>
      <c r="Y92" s="10">
        <f>[2]หน้าผ้า!AN101</f>
        <v>4200</v>
      </c>
      <c r="Z92" s="9" t="str">
        <f>[2]หน้าผ้า!AO101</f>
        <v>WSWT2025800SM</v>
      </c>
      <c r="AA92" s="8">
        <f>[2]หน้าผ้า!AQ101</f>
        <v>4414.5199999999995</v>
      </c>
      <c r="AB92" s="8">
        <f>[2]หน้าผ้า!AR101</f>
        <v>0</v>
      </c>
      <c r="AC92" s="8">
        <f>[2]หน้าผ้า!AS101</f>
        <v>4414.5199999999995</v>
      </c>
      <c r="AD92" s="8">
        <f>[2]หน้าผ้า!AT101</f>
        <v>0</v>
      </c>
      <c r="AE92" s="8">
        <f>[2]หน้าผ้า!AU101</f>
        <v>4414.5199999999995</v>
      </c>
      <c r="AF92" s="8">
        <f>[2]หน้าผ้า!AI101</f>
        <v>0</v>
      </c>
      <c r="AG92" s="1" t="str">
        <f>[3]หน้าผ้า!DC104</f>
        <v>ยังไม่ได้พิมพ์</v>
      </c>
      <c r="AH92" s="1" t="str">
        <f>[2]หน้าผ้า!DL101</f>
        <v>P6</v>
      </c>
      <c r="AI92" s="1">
        <f>[2]หน้าผ้า!DM101</f>
        <v>4</v>
      </c>
      <c r="AJ92" s="3" t="str">
        <f>[2]หน้าผ้า!DN101</f>
        <v>รอแจ้ง</v>
      </c>
      <c r="AK92" s="3" t="e">
        <f>[2]หน้าผ้า!DQ101</f>
        <v>#VALUE!</v>
      </c>
      <c r="AL92" s="3" t="e">
        <f>[2]หน้าผ้า!DR101</f>
        <v>#VALUE!</v>
      </c>
      <c r="AM92" s="3" t="e">
        <f>[2]หน้าผ้า!DS101</f>
        <v>#VALUE!</v>
      </c>
      <c r="AN92" s="3" t="e">
        <f>[2]หน้าผ้า!DT101</f>
        <v>#VALUE!</v>
      </c>
      <c r="AO92" s="3" t="e">
        <f>[2]หน้าผ้า!DU101</f>
        <v>#VALUE!</v>
      </c>
      <c r="AP92" s="3" t="e">
        <f>[2]หน้าผ้า!DP101</f>
        <v>#VALUE!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>รอART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333.54151111111111</v>
      </c>
    </row>
    <row r="93" spans="1:56" ht="27.75" customHeight="1" x14ac:dyDescent="0.45">
      <c r="A93" s="3">
        <f>[2]หน้าผ้า!C102</f>
        <v>45876</v>
      </c>
      <c r="B93" s="14" t="str">
        <f>[2]หน้าผ้า!B102</f>
        <v>ใบรับคำสั่งซื้อ</v>
      </c>
      <c r="C93" s="9" t="str">
        <f>[2]หน้าผ้า!E102</f>
        <v>บจก.เอพีเอ็ม อะโกร</v>
      </c>
      <c r="D93" s="13" t="str">
        <f>[2]หน้าผ้า!F102</f>
        <v>ยูฟีด บี2</v>
      </c>
      <c r="E93" s="9">
        <f>[2]หน้าผ้า!G102</f>
        <v>20</v>
      </c>
      <c r="F93" s="9">
        <f>[2]หน้าผ้า!H102</f>
        <v>40</v>
      </c>
      <c r="G93" s="9" t="str">
        <f>[2]หน้าผ้า!I102</f>
        <v>ขาว</v>
      </c>
      <c r="H93" s="9" t="str">
        <f>[2]หน้าผ้า!J102</f>
        <v>ใส</v>
      </c>
      <c r="I93" s="9">
        <f>[2]หน้าผ้า!L102</f>
        <v>108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บิด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</v>
      </c>
      <c r="T93" s="12" t="str">
        <f>[2]หน้าผ้า!X102</f>
        <v>รอแจ้ง</v>
      </c>
      <c r="U93" s="11">
        <f>[2]หน้าผ้า!AA102</f>
        <v>3000</v>
      </c>
      <c r="V93" s="10">
        <f>[2]หน้าผ้า!AJ102</f>
        <v>3075</v>
      </c>
      <c r="W93" s="10">
        <f>[2]หน้าผ้า!AL102</f>
        <v>0</v>
      </c>
      <c r="X93" s="10">
        <f>[2]หน้าผ้า!AM102</f>
        <v>0</v>
      </c>
      <c r="Y93" s="10">
        <f>[2]หน้าผ้า!AN102</f>
        <v>0</v>
      </c>
      <c r="Z93" s="9" t="str">
        <f>[2]หน้าผ้า!AO102</f>
        <v>WSWT2025800SM</v>
      </c>
      <c r="AA93" s="8">
        <f>[2]หน้าผ้า!AQ102</f>
        <v>0</v>
      </c>
      <c r="AB93" s="8">
        <f>[2]หน้าผ้า!AR102</f>
        <v>0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รอแบบ</v>
      </c>
      <c r="AH93" s="1" t="str">
        <f>[2]หน้าผ้า!DL102</f>
        <v>P6</v>
      </c>
      <c r="AI93" s="1">
        <f>[2]หน้าผ้า!DM102</f>
        <v>4</v>
      </c>
      <c r="AJ93" s="3" t="str">
        <f>[2]หน้าผ้า!DN102</f>
        <v>รอแจ้ง</v>
      </c>
      <c r="AK93" s="3" t="e">
        <f>[2]หน้าผ้า!DQ102</f>
        <v>#VALUE!</v>
      </c>
      <c r="AL93" s="3" t="e">
        <f>[2]หน้าผ้า!DR102</f>
        <v>#VALUE!</v>
      </c>
      <c r="AM93" s="3" t="e">
        <f>[2]หน้าผ้า!DS102</f>
        <v>#VALUE!</v>
      </c>
      <c r="AN93" s="3" t="e">
        <f>[2]หน้าผ้า!DT102</f>
        <v>#VALUE!</v>
      </c>
      <c r="AO93" s="3" t="e">
        <f>[2]หน้าผ้า!DU102</f>
        <v>#VALUE!</v>
      </c>
      <c r="AP93" s="3" t="e">
        <f>[2]หน้าผ้า!DP102</f>
        <v>#VALUE!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>รอART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>
        <f>[2]หน้าผ้า!C103</f>
        <v>45850</v>
      </c>
      <c r="B94" s="14" t="str">
        <f>[2]หน้าผ้า!B103</f>
        <v>MK68-000879</v>
      </c>
      <c r="C94" s="9" t="str">
        <f>[2]หน้าผ้า!E103</f>
        <v>บจก.เอพีเอ็ม อะโกร</v>
      </c>
      <c r="D94" s="13" t="str">
        <f>[2]หน้าผ้า!F103</f>
        <v>ฟีล กู๊ด พี6</v>
      </c>
      <c r="E94" s="9">
        <f>[2]หน้าผ้า!G103</f>
        <v>20</v>
      </c>
      <c r="F94" s="9">
        <f>[2]หน้าผ้า!H103</f>
        <v>38</v>
      </c>
      <c r="G94" s="9" t="str">
        <f>[2]หน้าผ้า!I103</f>
        <v>ขาว</v>
      </c>
      <c r="H94" s="9" t="str">
        <f>[2]หน้าผ้า!J103</f>
        <v>ใส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บิด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500กระสอบแบน</v>
      </c>
      <c r="T94" s="12">
        <f>[2]หน้าผ้า!X103</f>
        <v>45898</v>
      </c>
      <c r="U94" s="11">
        <f>[2]หน้าผ้า!AA103</f>
        <v>4000</v>
      </c>
      <c r="V94" s="10">
        <f>[2]หน้าผ้า!AJ103</f>
        <v>0</v>
      </c>
      <c r="W94" s="10">
        <f>[2]หน้าผ้า!AL103</f>
        <v>4000</v>
      </c>
      <c r="X94" s="10">
        <f>[2]หน้าผ้า!AM103</f>
        <v>0</v>
      </c>
      <c r="Y94" s="10">
        <f>[2]หน้าผ้า!AN103</f>
        <v>4200</v>
      </c>
      <c r="Z94" s="9" t="str">
        <f>[2]หน้าผ้า!AO103</f>
        <v>WSWT2025800SM</v>
      </c>
      <c r="AA94" s="8">
        <f>[2]หน้าผ้า!AQ103</f>
        <v>4414.5199999999995</v>
      </c>
      <c r="AB94" s="8">
        <f>[2]หน้าผ้า!AR103</f>
        <v>0</v>
      </c>
      <c r="AC94" s="8">
        <f>[2]หน้าผ้า!AS103</f>
        <v>4414.5199999999995</v>
      </c>
      <c r="AD94" s="8">
        <f>[2]หน้าผ้า!AT103</f>
        <v>0</v>
      </c>
      <c r="AE94" s="8">
        <f>[2]หน้าผ้า!AU103</f>
        <v>4414.5199999999995</v>
      </c>
      <c r="AF94" s="8">
        <f>[2]หน้าผ้า!AI103</f>
        <v>0</v>
      </c>
      <c r="AG94" s="1" t="str">
        <f>[3]หน้าผ้า!DC106</f>
        <v>รอแบบ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45898</v>
      </c>
      <c r="AK94" s="3">
        <f>[2]หน้าผ้า!DQ103</f>
        <v>45894</v>
      </c>
      <c r="AL94" s="3">
        <f>[2]หน้าผ้า!DR103</f>
        <v>45887</v>
      </c>
      <c r="AM94" s="3">
        <f>[2]หน้าผ้า!DS103</f>
        <v>45895</v>
      </c>
      <c r="AN94" s="3">
        <f>[2]หน้าผ้า!DT103</f>
        <v>45896</v>
      </c>
      <c r="AO94" s="3">
        <f>[2]หน้าผ้า!DU103</f>
        <v>45897</v>
      </c>
      <c r="AP94" s="3">
        <f>[2]หน้าผ้า!DP103</f>
        <v>45893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 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333.54151111111111</v>
      </c>
    </row>
    <row r="95" spans="1:56" ht="27.75" customHeight="1" x14ac:dyDescent="0.45">
      <c r="A95" s="3">
        <f>[2]หน้าผ้า!C104</f>
        <v>45873</v>
      </c>
      <c r="B95" s="14" t="str">
        <f>[2]หน้าผ้า!B104</f>
        <v>MK68-000963</v>
      </c>
      <c r="C95" s="9" t="str">
        <f>[2]หน้าผ้า!E104</f>
        <v>บจก.เอพีเอ็ม อะโกร</v>
      </c>
      <c r="D95" s="13" t="str">
        <f>[2]หน้าผ้า!F104</f>
        <v>ยู-ฟีด ดี3</v>
      </c>
      <c r="E95" s="9">
        <f>[2]หน้าผ้า!G104</f>
        <v>20</v>
      </c>
      <c r="F95" s="9">
        <f>[2]หน้าผ้า!H104</f>
        <v>38</v>
      </c>
      <c r="G95" s="9" t="str">
        <f>[2]หน้าผ้า!I104</f>
        <v>ขาว</v>
      </c>
      <c r="H95" s="9" t="str">
        <f>[2]หน้าผ้า!J104</f>
        <v>ใส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500กระสอบแบน</v>
      </c>
      <c r="T95" s="12">
        <f>[2]หน้าผ้า!X104</f>
        <v>45898</v>
      </c>
      <c r="U95" s="11">
        <f>[2]หน้าผ้า!AA104</f>
        <v>4000</v>
      </c>
      <c r="V95" s="10">
        <f>[2]หน้าผ้า!AJ104</f>
        <v>0</v>
      </c>
      <c r="W95" s="10">
        <f>[2]หน้าผ้า!AL104</f>
        <v>4000</v>
      </c>
      <c r="X95" s="10">
        <f>[2]หน้าผ้า!AM104</f>
        <v>0</v>
      </c>
      <c r="Y95" s="10">
        <f>[2]หน้าผ้า!AN104</f>
        <v>4200</v>
      </c>
      <c r="Z95" s="9" t="str">
        <f>[2]หน้าผ้า!AO104</f>
        <v>WSWT2025800SM</v>
      </c>
      <c r="AA95" s="8">
        <f>[2]หน้าผ้า!AQ104</f>
        <v>4414.5199999999995</v>
      </c>
      <c r="AB95" s="8">
        <f>[2]หน้าผ้า!AR104</f>
        <v>0</v>
      </c>
      <c r="AC95" s="8">
        <f>[2]หน้าผ้า!AS104</f>
        <v>4414.5199999999995</v>
      </c>
      <c r="AD95" s="8">
        <f>[2]หน้าผ้า!AT104</f>
        <v>0</v>
      </c>
      <c r="AE95" s="8">
        <f>[2]หน้าผ้า!AU104</f>
        <v>4414.5199999999995</v>
      </c>
      <c r="AF95" s="8" t="str">
        <f>[2]หน้าผ้า!AI104</f>
        <v>ห้ามเกิน-ขาดได้5%</v>
      </c>
      <c r="AG95" s="1" t="str">
        <f>[3]หน้าผ้า!DC107</f>
        <v>รอแบบ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45898</v>
      </c>
      <c r="AK95" s="3">
        <f>[2]หน้าผ้า!DQ104</f>
        <v>45894</v>
      </c>
      <c r="AL95" s="3">
        <f>[2]หน้าผ้า!DR104</f>
        <v>45887</v>
      </c>
      <c r="AM95" s="3">
        <f>[2]หน้าผ้า!DS104</f>
        <v>45895</v>
      </c>
      <c r="AN95" s="3">
        <f>[2]หน้าผ้า!DT104</f>
        <v>45896</v>
      </c>
      <c r="AO95" s="3">
        <f>[2]หน้าผ้า!DU104</f>
        <v>45897</v>
      </c>
      <c r="AP95" s="3">
        <f>[2]หน้าผ้า!DP104</f>
        <v>45893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333.54151111111111</v>
      </c>
    </row>
    <row r="96" spans="1:56" ht="27.75" customHeight="1" x14ac:dyDescent="0.45">
      <c r="A96" s="3" t="str">
        <f>[2]หน้าผ้า!C105</f>
        <v>ประมาณการ</v>
      </c>
      <c r="B96" s="14" t="str">
        <f>[2]หน้าผ้า!B105</f>
        <v>ประมาณการ</v>
      </c>
      <c r="C96" s="9" t="str">
        <f>[2]หน้าผ้า!E105</f>
        <v>บจก.อินเทคค์ โกลบอล</v>
      </c>
      <c r="D96" s="13" t="str">
        <f>[2]หน้าผ้า!F105</f>
        <v>รอแบบ</v>
      </c>
      <c r="E96" s="9">
        <f>[2]หน้าผ้า!G105</f>
        <v>20</v>
      </c>
      <c r="F96" s="9">
        <f>[2]หน้าผ้า!H105</f>
        <v>36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100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จับจีบ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มัด80 ใช้สายรัด</v>
      </c>
      <c r="T96" s="12">
        <f>[2]หน้าผ้า!X105</f>
        <v>45899</v>
      </c>
      <c r="U96" s="11">
        <f>[2]หน้าผ้า!AA105</f>
        <v>100000</v>
      </c>
      <c r="V96" s="10">
        <f>[2]หน้าผ้า!AJ105</f>
        <v>0</v>
      </c>
      <c r="W96" s="10">
        <f>[2]หน้าผ้า!AL105</f>
        <v>100000</v>
      </c>
      <c r="X96" s="10">
        <f>[2]หน้าผ้า!AM105</f>
        <v>0</v>
      </c>
      <c r="Y96" s="10">
        <f>[2]หน้าผ้า!AN105</f>
        <v>105000</v>
      </c>
      <c r="Z96" s="9" t="str">
        <f>[2]หน้าผ้า!AO105</f>
        <v>WSWT2025800SM</v>
      </c>
      <c r="AA96" s="8">
        <f>[2]หน้าผ้า!AQ105</f>
        <v>104775.00000000001</v>
      </c>
      <c r="AB96" s="8">
        <f>[2]หน้าผ้า!AR105</f>
        <v>0</v>
      </c>
      <c r="AC96" s="8">
        <f>[2]หน้าผ้า!AS105</f>
        <v>104775.00000000001</v>
      </c>
      <c r="AD96" s="8">
        <f>[2]หน้าผ้า!AT105</f>
        <v>0</v>
      </c>
      <c r="AE96" s="8">
        <f>[2]หน้าผ้า!AU105</f>
        <v>104775.00000000001</v>
      </c>
      <c r="AF96" s="8">
        <f>[2]หน้าผ้า!AI105</f>
        <v>0</v>
      </c>
      <c r="AG96" s="1" t="str">
        <f>[3]หน้าผ้า!DC108</f>
        <v>ยังไม่ได้พิมพ์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45899</v>
      </c>
      <c r="AK96" s="3">
        <f>[2]หน้าผ้า!DQ105</f>
        <v>45895</v>
      </c>
      <c r="AL96" s="3">
        <f>[2]หน้าผ้า!DR105</f>
        <v>45888</v>
      </c>
      <c r="AM96" s="3">
        <f>[2]หน้าผ้า!DS105</f>
        <v>45896</v>
      </c>
      <c r="AN96" s="3">
        <f>[2]หน้าผ้า!DT105</f>
        <v>45897</v>
      </c>
      <c r="AO96" s="3">
        <f>[2]หน้าผ้า!DU105</f>
        <v>45898</v>
      </c>
      <c r="AP96" s="3">
        <f>[2]หน้าผ้า!DP105</f>
        <v>45894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>รอART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7916.333333333333</v>
      </c>
    </row>
    <row r="97" spans="1:56" ht="27.75" customHeight="1" x14ac:dyDescent="0.45">
      <c r="A97" s="3" t="str">
        <f>[2]หน้าผ้า!C106</f>
        <v>ประมาณการ</v>
      </c>
      <c r="B97" s="14" t="str">
        <f>[2]หน้าผ้า!B106</f>
        <v>ประมาณการ</v>
      </c>
      <c r="C97" s="9" t="str">
        <f>[2]หน้าผ้า!E106</f>
        <v>บจก.เอสพีเอ็ม อาหารสัตว์</v>
      </c>
      <c r="D97" s="13" t="str">
        <f>[2]หน้าผ้า!F106</f>
        <v>รอแบบ</v>
      </c>
      <c r="E97" s="9">
        <f>[2]หน้าผ้า!G106</f>
        <v>20</v>
      </c>
      <c r="F97" s="9">
        <f>[2]หน้าผ้า!H106</f>
        <v>38</v>
      </c>
      <c r="G97" s="9" t="str">
        <f>[2]หน้าผ้า!I106</f>
        <v>ขาว</v>
      </c>
      <c r="H97" s="9" t="str">
        <f>[2]หน้าผ้า!J106</f>
        <v>ใส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500กระสอบแบน</v>
      </c>
      <c r="T97" s="12">
        <f>[2]หน้าผ้า!X106</f>
        <v>45925</v>
      </c>
      <c r="U97" s="11">
        <f>[2]หน้าผ้า!AA106</f>
        <v>20000</v>
      </c>
      <c r="V97" s="10">
        <f>[2]หน้าผ้า!AJ106</f>
        <v>0</v>
      </c>
      <c r="W97" s="10">
        <f>[2]หน้าผ้า!AL106</f>
        <v>20000</v>
      </c>
      <c r="X97" s="10">
        <f>[2]หน้าผ้า!AM106</f>
        <v>0</v>
      </c>
      <c r="Y97" s="10">
        <f>[2]หน้าผ้า!AN106</f>
        <v>21000</v>
      </c>
      <c r="Z97" s="9" t="str">
        <f>[2]หน้าผ้า!AO106</f>
        <v>WSWT2025800SM</v>
      </c>
      <c r="AA97" s="8">
        <f>[2]หน้าผ้า!AQ106</f>
        <v>22072.6</v>
      </c>
      <c r="AB97" s="8">
        <f>[2]หน้าผ้า!AR106</f>
        <v>0</v>
      </c>
      <c r="AC97" s="8">
        <f>[2]หน้าผ้า!AS106</f>
        <v>22072.6</v>
      </c>
      <c r="AD97" s="8">
        <f>[2]หน้าผ้า!AT106</f>
        <v>0</v>
      </c>
      <c r="AE97" s="8">
        <f>[2]หน้าผ้า!AU106</f>
        <v>22072.6</v>
      </c>
      <c r="AF97" s="8">
        <f>[2]หน้าผ้า!AI106</f>
        <v>0</v>
      </c>
      <c r="AG97" s="1" t="str">
        <f>[3]หน้าผ้า!DC109</f>
        <v>พร้อมส่ง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45925</v>
      </c>
      <c r="AK97" s="3">
        <f>[2]หน้าผ้า!DQ106</f>
        <v>45921</v>
      </c>
      <c r="AL97" s="3">
        <f>[2]หน้าผ้า!DR106</f>
        <v>45914</v>
      </c>
      <c r="AM97" s="3">
        <f>[2]หน้าผ้า!DS106</f>
        <v>45922</v>
      </c>
      <c r="AN97" s="3">
        <f>[2]หน้าผ้า!DT106</f>
        <v>45923</v>
      </c>
      <c r="AO97" s="3">
        <f>[2]หน้าผ้า!DU106</f>
        <v>45924</v>
      </c>
      <c r="AP97" s="3">
        <f>[2]หน้าผ้า!DP106</f>
        <v>45920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>รอART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1667.7075555555555</v>
      </c>
    </row>
    <row r="98" spans="1:56" ht="27.75" customHeight="1" x14ac:dyDescent="0.45">
      <c r="A98" s="3" t="str">
        <f>[2]หน้าผ้า!C107</f>
        <v>ประมาณการ</v>
      </c>
      <c r="B98" s="14" t="str">
        <f>[2]หน้าผ้า!B107</f>
        <v>ประมาณการ</v>
      </c>
      <c r="C98" s="9" t="str">
        <f>[2]หน้าผ้า!E107</f>
        <v>บจก.ไทยธรรมดี</v>
      </c>
      <c r="D98" s="13" t="str">
        <f>[2]หน้าผ้า!F107</f>
        <v>รอแบบ</v>
      </c>
      <c r="E98" s="9">
        <f>[2]หน้าผ้า!G107</f>
        <v>20</v>
      </c>
      <c r="F98" s="9">
        <f>[2]หน้าผ้า!H107</f>
        <v>37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97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บิด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500กระสอบ</v>
      </c>
      <c r="T98" s="12">
        <f>[2]หน้าผ้า!X107</f>
        <v>45925</v>
      </c>
      <c r="U98" s="11">
        <f>[2]หน้าผ้า!AA107</f>
        <v>20000</v>
      </c>
      <c r="V98" s="10">
        <f>[2]หน้าผ้า!AJ107</f>
        <v>0</v>
      </c>
      <c r="W98" s="10">
        <f>[2]หน้าผ้า!AL107</f>
        <v>20000</v>
      </c>
      <c r="X98" s="10">
        <f>[2]หน้าผ้า!AM107</f>
        <v>0</v>
      </c>
      <c r="Y98" s="10">
        <f>[2]หน้าผ้า!AN107</f>
        <v>21000</v>
      </c>
      <c r="Z98" s="9" t="str">
        <f>[2]หน้าผ้า!AO107</f>
        <v>WSWT2025800SM</v>
      </c>
      <c r="AA98" s="8">
        <f>[2]หน้าผ้า!AQ107</f>
        <v>21513.800000000003</v>
      </c>
      <c r="AB98" s="8">
        <f>[2]หน้าผ้า!AR107</f>
        <v>0</v>
      </c>
      <c r="AC98" s="8">
        <f>[2]หน้าผ้า!AS107</f>
        <v>21513.800000000003</v>
      </c>
      <c r="AD98" s="8">
        <f>[2]หน้าผ้า!AT107</f>
        <v>0</v>
      </c>
      <c r="AE98" s="8">
        <f>[2]หน้าผ้า!AU107</f>
        <v>21513.800000000003</v>
      </c>
      <c r="AF98" s="8">
        <f>[2]หน้าผ้า!AI107</f>
        <v>0</v>
      </c>
      <c r="AG98" s="1" t="str">
        <f>[3]หน้าผ้า!DC110</f>
        <v>ยังไม่ได้พิมพ์</v>
      </c>
      <c r="AH98" s="1" t="str">
        <f>[2]หน้าผ้า!DL107</f>
        <v>P6</v>
      </c>
      <c r="AI98" s="1">
        <f>[2]หน้าผ้า!DM107</f>
        <v>4</v>
      </c>
      <c r="AJ98" s="3">
        <f>[2]หน้าผ้า!DN107</f>
        <v>45925</v>
      </c>
      <c r="AK98" s="3">
        <f>[2]หน้าผ้า!DQ107</f>
        <v>45921</v>
      </c>
      <c r="AL98" s="3">
        <f>[2]หน้าผ้า!DR107</f>
        <v>45914</v>
      </c>
      <c r="AM98" s="3">
        <f>[2]หน้าผ้า!DS107</f>
        <v>45922</v>
      </c>
      <c r="AN98" s="3">
        <f>[2]หน้าผ้า!DT107</f>
        <v>45923</v>
      </c>
      <c r="AO98" s="3">
        <f>[2]หน้าผ้า!DU107</f>
        <v>45924</v>
      </c>
      <c r="AP98" s="3">
        <f>[2]หน้าผ้า!DP107</f>
        <v>45920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>รอART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1625.4871111111113</v>
      </c>
    </row>
    <row r="99" spans="1:56" ht="27.75" customHeight="1" x14ac:dyDescent="0.45">
      <c r="A99" s="3">
        <f>[2]หน้าผ้า!C108</f>
        <v>45877</v>
      </c>
      <c r="B99" s="14" t="str">
        <f>[2]หน้าผ้า!B108</f>
        <v>MK68-000990</v>
      </c>
      <c r="C99" s="9" t="str">
        <f>[2]หน้าผ้า!E108</f>
        <v>บจก.เอสพีเอ็ม อาหารสัตว์</v>
      </c>
      <c r="D99" s="13" t="str">
        <f>[2]หน้าผ้า!F108</f>
        <v>SW 441 PLUS</v>
      </c>
      <c r="E99" s="9">
        <f>[2]หน้าผ้า!G108</f>
        <v>20</v>
      </c>
      <c r="F99" s="9">
        <f>[2]หน้าผ้า!H108</f>
        <v>38</v>
      </c>
      <c r="G99" s="9" t="str">
        <f>[2]หน้าผ้า!I108</f>
        <v>ขาว</v>
      </c>
      <c r="H99" s="9" t="str">
        <f>[2]หน้าผ้า!J108</f>
        <v>ใส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บิด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500กระสอบแบน</v>
      </c>
      <c r="T99" s="12" t="str">
        <f>[2]หน้าผ้า!X108</f>
        <v>รอแจ้ง</v>
      </c>
      <c r="U99" s="11">
        <f>[2]หน้าผ้า!AA108</f>
        <v>10000</v>
      </c>
      <c r="V99" s="10">
        <f>[2]หน้าผ้า!AJ108</f>
        <v>0</v>
      </c>
      <c r="W99" s="10">
        <f>[2]หน้าผ้า!AL108</f>
        <v>10000</v>
      </c>
      <c r="X99" s="10">
        <f>[2]หน้าผ้า!AM108</f>
        <v>0</v>
      </c>
      <c r="Y99" s="10">
        <f>[2]หน้าผ้า!AN108</f>
        <v>10500</v>
      </c>
      <c r="Z99" s="9" t="str">
        <f>[2]หน้าผ้า!AO108</f>
        <v>WSWT2025800SM</v>
      </c>
      <c r="AA99" s="8">
        <f>[2]หน้าผ้า!AQ108</f>
        <v>11036.3</v>
      </c>
      <c r="AB99" s="8">
        <f>[2]หน้าผ้า!AR108</f>
        <v>0</v>
      </c>
      <c r="AC99" s="8">
        <f>[2]หน้าผ้า!AS108</f>
        <v>11036.3</v>
      </c>
      <c r="AD99" s="8">
        <f>[2]หน้าผ้า!AT108</f>
        <v>0</v>
      </c>
      <c r="AE99" s="8">
        <f>[2]หน้าผ้า!AU108</f>
        <v>11036.3</v>
      </c>
      <c r="AF99" s="8">
        <f>[2]หน้าผ้า!AI108</f>
        <v>0</v>
      </c>
      <c r="AG99" s="1" t="str">
        <f>[3]หน้าผ้า!DC111</f>
        <v>รอแบบ</v>
      </c>
      <c r="AH99" s="1" t="str">
        <f>[2]หน้าผ้า!DL108</f>
        <v>P6</v>
      </c>
      <c r="AI99" s="1">
        <f>[2]หน้าผ้า!DM108</f>
        <v>4</v>
      </c>
      <c r="AJ99" s="3" t="str">
        <f>[2]หน้าผ้า!DN108</f>
        <v>รอแจ้ง</v>
      </c>
      <c r="AK99" s="3" t="e">
        <f>[2]หน้าผ้า!DQ108</f>
        <v>#VALUE!</v>
      </c>
      <c r="AL99" s="3" t="e">
        <f>[2]หน้าผ้า!DR108</f>
        <v>#VALUE!</v>
      </c>
      <c r="AM99" s="3" t="e">
        <f>[2]หน้าผ้า!DS108</f>
        <v>#VALUE!</v>
      </c>
      <c r="AN99" s="3" t="e">
        <f>[2]หน้าผ้า!DT108</f>
        <v>#VALUE!</v>
      </c>
      <c r="AO99" s="3" t="e">
        <f>[2]หน้าผ้า!DU108</f>
        <v>#VALUE!</v>
      </c>
      <c r="AP99" s="3" t="e">
        <f>[2]หน้าผ้า!DP108</f>
        <v>#VALUE!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>รอART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833.85377777777774</v>
      </c>
    </row>
    <row r="100" spans="1:56" ht="27.75" customHeight="1" x14ac:dyDescent="0.45">
      <c r="A100" s="3">
        <f>[2]หน้าผ้า!C109</f>
        <v>45857</v>
      </c>
      <c r="B100" s="14" t="str">
        <f>[2]หน้าผ้า!B109</f>
        <v>MK68-000902</v>
      </c>
      <c r="C100" s="9" t="str">
        <f>[2]หน้าผ้า!E109</f>
        <v>บจก.อินเทคค์ โกลบอล</v>
      </c>
      <c r="D100" s="13" t="str">
        <f>[2]หน้าผ้า!F109</f>
        <v>เพอเฟคค์ 000</v>
      </c>
      <c r="E100" s="9">
        <f>[2]หน้าผ้า!G109</f>
        <v>20</v>
      </c>
      <c r="F100" s="9">
        <f>[2]หน้าผ้า!H109</f>
        <v>36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จับจีบ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มัด80 ใช้สายรัด</v>
      </c>
      <c r="T100" s="12" t="str">
        <f>[2]หน้าผ้า!X109</f>
        <v>รอแจ้ง</v>
      </c>
      <c r="U100" s="11">
        <f>[2]หน้าผ้า!AA109</f>
        <v>120</v>
      </c>
      <c r="V100" s="10">
        <f>[2]หน้าผ้า!AJ109</f>
        <v>0</v>
      </c>
      <c r="W100" s="10">
        <f>[2]หน้าผ้า!AL109</f>
        <v>120</v>
      </c>
      <c r="X100" s="10">
        <f>[2]หน้าผ้า!AM109</f>
        <v>11000</v>
      </c>
      <c r="Y100" s="10">
        <f>[2]หน้าผ้า!AN109</f>
        <v>0</v>
      </c>
      <c r="Z100" s="9" t="str">
        <f>[2]หน้าผ้า!AO109</f>
        <v>WSWT2025800SM</v>
      </c>
      <c r="AA100" s="8">
        <f>[2]หน้าผ้า!AQ109</f>
        <v>0</v>
      </c>
      <c r="AB100" s="8">
        <f>[2]หน้าผ้า!AR109</f>
        <v>0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0</v>
      </c>
      <c r="AF100" s="8">
        <f>[2]หน้าผ้า!AI109</f>
        <v>0</v>
      </c>
      <c r="AG100" s="1" t="str">
        <f>[3]หน้าผ้า!DC112</f>
        <v>พร้อมส่ง</v>
      </c>
      <c r="AH100" s="1" t="str">
        <f>[2]หน้าผ้า!DL109</f>
        <v>P6</v>
      </c>
      <c r="AI100" s="1">
        <f>[2]หน้าผ้า!DM109</f>
        <v>4</v>
      </c>
      <c r="AJ100" s="3" t="str">
        <f>[2]หน้าผ้า!DN109</f>
        <v>รอแจ้ง</v>
      </c>
      <c r="AK100" s="3" t="e">
        <f>[2]หน้าผ้า!DQ109</f>
        <v>#VALUE!</v>
      </c>
      <c r="AL100" s="3" t="e">
        <f>[2]หน้าผ้า!DR109</f>
        <v>#VALUE!</v>
      </c>
      <c r="AM100" s="3" t="e">
        <f>[2]หน้าผ้า!DS109</f>
        <v>#VALUE!</v>
      </c>
      <c r="AN100" s="3" t="e">
        <f>[2]หน้าผ้า!DT109</f>
        <v>#VALUE!</v>
      </c>
      <c r="AO100" s="3" t="e">
        <f>[2]หน้าผ้า!DU109</f>
        <v>#VALUE!</v>
      </c>
      <c r="AP100" s="3" t="e">
        <f>[2]หน้าผ้า!DP109</f>
        <v>#VALUE!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7.75" customHeight="1" x14ac:dyDescent="0.45">
      <c r="A101" s="3">
        <f>[2]หน้าผ้า!C110</f>
        <v>45873</v>
      </c>
      <c r="B101" s="14" t="str">
        <f>[2]หน้าผ้า!B110</f>
        <v>MK68-000961</v>
      </c>
      <c r="C101" s="9" t="str">
        <f>[2]หน้าผ้า!E110</f>
        <v>บจก.เอพีเอ็ม อะโกร</v>
      </c>
      <c r="D101" s="13" t="str">
        <f>[2]หน้าผ้า!F110</f>
        <v>U-FEED U2(เอส)</v>
      </c>
      <c r="E101" s="9">
        <f>[2]หน้าผ้า!G110</f>
        <v>20</v>
      </c>
      <c r="F101" s="9">
        <f>[2]หน้าผ้า!H110</f>
        <v>38</v>
      </c>
      <c r="G101" s="9" t="str">
        <f>[2]หน้าผ้า!I110</f>
        <v>ขาว</v>
      </c>
      <c r="H101" s="9" t="str">
        <f>[2]หน้าผ้า!J110</f>
        <v>ใส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บิด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500กระสอบแบน</v>
      </c>
      <c r="T101" s="12" t="str">
        <f>[2]หน้าผ้า!X110</f>
        <v>รอแจ้ง</v>
      </c>
      <c r="U101" s="11">
        <f>[2]หน้าผ้า!AA110</f>
        <v>4000</v>
      </c>
      <c r="V101" s="10">
        <f>[2]หน้าผ้า!AJ110</f>
        <v>0</v>
      </c>
      <c r="W101" s="10">
        <f>[2]หน้าผ้า!AL110</f>
        <v>4000</v>
      </c>
      <c r="X101" s="10">
        <f>[2]หน้าผ้า!AM110</f>
        <v>0</v>
      </c>
      <c r="Y101" s="10">
        <f>[2]หน้าผ้า!AN110</f>
        <v>4200</v>
      </c>
      <c r="Z101" s="9" t="str">
        <f>[2]หน้าผ้า!AO110</f>
        <v>WSWT2025800SM</v>
      </c>
      <c r="AA101" s="8">
        <f>[2]หน้าผ้า!AQ110</f>
        <v>4414.5199999999995</v>
      </c>
      <c r="AB101" s="8">
        <f>[2]หน้าผ้า!AR110</f>
        <v>0</v>
      </c>
      <c r="AC101" s="8">
        <f>[2]หน้าผ้า!AS110</f>
        <v>4414.5199999999995</v>
      </c>
      <c r="AD101" s="8">
        <f>[2]หน้าผ้า!AT110</f>
        <v>0</v>
      </c>
      <c r="AE101" s="8">
        <f>[2]หน้าผ้า!AU110</f>
        <v>4414.5199999999995</v>
      </c>
      <c r="AF101" s="8" t="str">
        <f>[2]หน้าผ้า!AI110</f>
        <v>ห้ามเกิน-ขาดได้5%</v>
      </c>
      <c r="AG101" s="1" t="str">
        <f>[3]หน้าผ้า!DC113</f>
        <v>พร้อมส่ง</v>
      </c>
      <c r="AH101" s="1" t="str">
        <f>[2]หน้าผ้า!DL110</f>
        <v>P6</v>
      </c>
      <c r="AI101" s="1">
        <f>[2]หน้าผ้า!DM110</f>
        <v>4</v>
      </c>
      <c r="AJ101" s="3" t="str">
        <f>[2]หน้าผ้า!DN110</f>
        <v>รอแจ้ง</v>
      </c>
      <c r="AK101" s="3" t="e">
        <f>[2]หน้าผ้า!DQ110</f>
        <v>#VALUE!</v>
      </c>
      <c r="AL101" s="3" t="e">
        <f>[2]หน้าผ้า!DR110</f>
        <v>#VALUE!</v>
      </c>
      <c r="AM101" s="3" t="e">
        <f>[2]หน้าผ้า!DS110</f>
        <v>#VALUE!</v>
      </c>
      <c r="AN101" s="3" t="e">
        <f>[2]หน้าผ้า!DT110</f>
        <v>#VALUE!</v>
      </c>
      <c r="AO101" s="3" t="e">
        <f>[2]หน้าผ้า!DU110</f>
        <v>#VALUE!</v>
      </c>
      <c r="AP101" s="3" t="e">
        <f>[2]หน้าผ้า!DP110</f>
        <v>#VALUE!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333.54151111111111</v>
      </c>
    </row>
    <row r="102" spans="1:56" ht="27.75" customHeight="1" x14ac:dyDescent="0.45">
      <c r="A102" s="3" t="str">
        <f>[2]หน้าผ้า!C111</f>
        <v>ประมาณการ</v>
      </c>
      <c r="B102" s="14" t="str">
        <f>[2]หน้าผ้า!B111</f>
        <v>ประมาณการ</v>
      </c>
      <c r="C102" s="9" t="str">
        <f>[2]หน้าผ้า!E111</f>
        <v>บจก.ซันฟีด</v>
      </c>
      <c r="D102" s="13" t="str">
        <f>[2]หน้าผ้า!F111</f>
        <v>รอแบบ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+</v>
      </c>
      <c r="K102" s="9">
        <f>[2]หน้าผ้า!N111</f>
        <v>0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 xml:space="preserve">300กระสอบแบนเต็มใบ </v>
      </c>
      <c r="T102" s="12" t="str">
        <f>[2]หน้าผ้า!X111</f>
        <v>รอแจ้ง</v>
      </c>
      <c r="U102" s="11">
        <f>[2]หน้าผ้า!AA111</f>
        <v>100000</v>
      </c>
      <c r="V102" s="10">
        <f>[2]หน้าผ้า!AJ111</f>
        <v>0</v>
      </c>
      <c r="W102" s="10">
        <f>[2]หน้าผ้า!AL111</f>
        <v>100000</v>
      </c>
      <c r="X102" s="10">
        <f>[2]หน้าผ้า!AM111</f>
        <v>0</v>
      </c>
      <c r="Y102" s="10">
        <f>[2]หน้าผ้า!AN111</f>
        <v>105000</v>
      </c>
      <c r="Z102" s="9" t="str">
        <f>[2]หน้าผ้า!AO111</f>
        <v>WSWT2025800SM</v>
      </c>
      <c r="AA102" s="8">
        <f>[2]หน้าผ้า!AQ111</f>
        <v>110363</v>
      </c>
      <c r="AB102" s="8">
        <f>[2]หน้าผ้า!AR111</f>
        <v>0</v>
      </c>
      <c r="AC102" s="8">
        <f>[2]หน้าผ้า!AS111</f>
        <v>110363</v>
      </c>
      <c r="AD102" s="8">
        <f>[2]หน้าผ้า!AT111</f>
        <v>0</v>
      </c>
      <c r="AE102" s="8">
        <f>[2]หน้าผ้า!AU111</f>
        <v>110363</v>
      </c>
      <c r="AF102" s="8">
        <f>[2]หน้าผ้า!AI111</f>
        <v>0</v>
      </c>
      <c r="AG102" s="1" t="str">
        <f>[3]หน้าผ้า!DC114</f>
        <v>รอตัด</v>
      </c>
      <c r="AH102" s="1" t="str">
        <f>[2]หน้าผ้า!DL111</f>
        <v>P6</v>
      </c>
      <c r="AI102" s="1">
        <f>[2]หน้าผ้า!DM111</f>
        <v>4</v>
      </c>
      <c r="AJ102" s="3" t="str">
        <f>[2]หน้าผ้า!DN111</f>
        <v>รอแจ้ง</v>
      </c>
      <c r="AK102" s="3" t="e">
        <f>[2]หน้าผ้า!DQ111</f>
        <v>#VALUE!</v>
      </c>
      <c r="AL102" s="3" t="e">
        <f>[2]หน้าผ้า!DR111</f>
        <v>#VALUE!</v>
      </c>
      <c r="AM102" s="3" t="e">
        <f>[2]หน้าผ้า!DS111</f>
        <v>#VALUE!</v>
      </c>
      <c r="AN102" s="3" t="e">
        <f>[2]หน้าผ้า!DT111</f>
        <v>#VALUE!</v>
      </c>
      <c r="AO102" s="3" t="e">
        <f>[2]หน้าผ้า!DU111</f>
        <v>#VALUE!</v>
      </c>
      <c r="AP102" s="3" t="e">
        <f>[2]หน้าผ้า!DP111</f>
        <v>#VALUE!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>รอART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8338.5377777777776</v>
      </c>
    </row>
    <row r="103" spans="1:56" ht="27.75" customHeight="1" x14ac:dyDescent="0.45">
      <c r="A103" s="3">
        <f>[2]หน้าผ้า!C112</f>
        <v>45825</v>
      </c>
      <c r="B103" s="14" t="str">
        <f>[2]หน้าผ้า!B112</f>
        <v>MK68-000796</v>
      </c>
      <c r="C103" s="9" t="str">
        <f>[2]หน้าผ้า!E112</f>
        <v>บจก.อินเทคค์ โกลบอล</v>
      </c>
      <c r="D103" s="13" t="str">
        <f>[2]หน้าผ้า!F112</f>
        <v>เฟิร์สช้อย 911</v>
      </c>
      <c r="E103" s="9">
        <f>[2]หน้าผ้า!G112</f>
        <v>20</v>
      </c>
      <c r="F103" s="9">
        <f>[2]หน้าผ้า!H112</f>
        <v>36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จับจีบ4"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มัด80 ใช้สายรัด</v>
      </c>
      <c r="T103" s="12" t="str">
        <f>[2]หน้าผ้า!X112</f>
        <v>รอแจ้ง</v>
      </c>
      <c r="U103" s="11">
        <f>[2]หน้าผ้า!AA112</f>
        <v>127</v>
      </c>
      <c r="V103" s="10">
        <f>[2]หน้าผ้า!AJ112</f>
        <v>0</v>
      </c>
      <c r="W103" s="10">
        <f>[2]หน้าผ้า!AL112</f>
        <v>127</v>
      </c>
      <c r="X103" s="10">
        <f>[2]หน้าผ้า!AM112</f>
        <v>6000</v>
      </c>
      <c r="Y103" s="10">
        <f>[2]หน้าผ้า!AN112</f>
        <v>0</v>
      </c>
      <c r="Z103" s="9" t="str">
        <f>[2]หน้าผ้า!AO112</f>
        <v>WSWT2025800SM</v>
      </c>
      <c r="AA103" s="8">
        <f>[2]หน้าผ้า!AQ112</f>
        <v>0</v>
      </c>
      <c r="AB103" s="8">
        <f>[2]หน้าผ้า!AR112</f>
        <v>0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พร้อมส่ง</v>
      </c>
      <c r="AH103" s="1" t="str">
        <f>[2]หน้าผ้า!DL112</f>
        <v>P6</v>
      </c>
      <c r="AI103" s="1">
        <f>[2]หน้าผ้า!DM112</f>
        <v>4</v>
      </c>
      <c r="AJ103" s="3" t="str">
        <f>[2]หน้าผ้า!DN112</f>
        <v>รอแจ้ง</v>
      </c>
      <c r="AK103" s="3" t="e">
        <f>[2]หน้าผ้า!DQ112</f>
        <v>#VALUE!</v>
      </c>
      <c r="AL103" s="3" t="e">
        <f>[2]หน้าผ้า!DR112</f>
        <v>#VALUE!</v>
      </c>
      <c r="AM103" s="3" t="e">
        <f>[2]หน้าผ้า!DS112</f>
        <v>#VALUE!</v>
      </c>
      <c r="AN103" s="3" t="e">
        <f>[2]หน้าผ้า!DT112</f>
        <v>#VALUE!</v>
      </c>
      <c r="AO103" s="3" t="e">
        <f>[2]หน้าผ้า!DU112</f>
        <v>#VALUE!</v>
      </c>
      <c r="AP103" s="3" t="e">
        <f>[2]หน้าผ้า!DP112</f>
        <v>#VALUE!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45825</v>
      </c>
      <c r="B104" s="14" t="str">
        <f>[2]หน้าผ้า!B113</f>
        <v>MK68-000801</v>
      </c>
      <c r="C104" s="9" t="str">
        <f>[2]หน้าผ้า!E113</f>
        <v>บจก.อินเทคค์ โกลบอล</v>
      </c>
      <c r="D104" s="13" t="str">
        <f>[2]หน้าผ้า!F113</f>
        <v>สุบรรณ 111</v>
      </c>
      <c r="E104" s="9">
        <f>[2]หน้าผ้า!G113</f>
        <v>20</v>
      </c>
      <c r="F104" s="9">
        <f>[2]หน้าผ้า!H113</f>
        <v>36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จับจีบ3.5"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มัด80 ใช้สายรัด</v>
      </c>
      <c r="T104" s="12" t="str">
        <f>[2]หน้าผ้า!X113</f>
        <v>รอแจ้ง</v>
      </c>
      <c r="U104" s="11">
        <f>[2]หน้าผ้า!AA113</f>
        <v>894</v>
      </c>
      <c r="V104" s="10">
        <f>[2]หน้าผ้า!AJ113</f>
        <v>525</v>
      </c>
      <c r="W104" s="10">
        <f>[2]หน้าผ้า!AL113</f>
        <v>369</v>
      </c>
      <c r="X104" s="10">
        <f>[2]หน้าผ้า!AM113</f>
        <v>6000</v>
      </c>
      <c r="Y104" s="10">
        <f>[2]หน้าผ้า!AN113</f>
        <v>0</v>
      </c>
      <c r="Z104" s="9" t="str">
        <f>[2]หน้าผ้า!AO113</f>
        <v>WSWT2025800SM</v>
      </c>
      <c r="AA104" s="8">
        <f>[2]หน้าผ้า!AQ113</f>
        <v>0</v>
      </c>
      <c r="AB104" s="8">
        <f>[2]หน้าผ้า!AR113</f>
        <v>0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พร้อมส่ง</v>
      </c>
      <c r="AH104" s="1" t="str">
        <f>[2]หน้าผ้า!DL113</f>
        <v>P6</v>
      </c>
      <c r="AI104" s="1">
        <f>[2]หน้าผ้า!DM113</f>
        <v>4</v>
      </c>
      <c r="AJ104" s="3" t="str">
        <f>[2]หน้าผ้า!DN113</f>
        <v>รอแจ้ง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 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45796</v>
      </c>
      <c r="B105" s="14" t="str">
        <f>[2]หน้าผ้า!B114</f>
        <v>MK68-000675</v>
      </c>
      <c r="C105" s="9" t="str">
        <f>[2]หน้าผ้า!E114</f>
        <v>บจก.อินเทคค์ โกลบอล</v>
      </c>
      <c r="D105" s="13" t="str">
        <f>[2]หน้าผ้า!F114</f>
        <v>เพอเฟคค์ 914</v>
      </c>
      <c r="E105" s="9">
        <f>[2]หน้าผ้า!G114</f>
        <v>20</v>
      </c>
      <c r="F105" s="9">
        <f>[2]หน้าผ้า!H114</f>
        <v>36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จับจีบ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มัด80 ใช้สายรัด</v>
      </c>
      <c r="T105" s="12" t="str">
        <f>[2]หน้าผ้า!X114</f>
        <v>รอแจ้ง</v>
      </c>
      <c r="U105" s="11">
        <f>[2]หน้าผ้า!AA114</f>
        <v>3360</v>
      </c>
      <c r="V105" s="10">
        <f>[2]หน้าผ้า!AJ114</f>
        <v>0</v>
      </c>
      <c r="W105" s="10">
        <f>[2]หน้าผ้า!AL114</f>
        <v>3360</v>
      </c>
      <c r="X105" s="10">
        <f>[2]หน้าผ้า!AM114</f>
        <v>35200</v>
      </c>
      <c r="Y105" s="10">
        <f>[2]หน้าผ้า!AN114</f>
        <v>0</v>
      </c>
      <c r="Z105" s="9" t="str">
        <f>[2]หน้าผ้า!AO114</f>
        <v>WSWT2025800SM</v>
      </c>
      <c r="AA105" s="8">
        <f>[2]หน้าผ้า!AQ114</f>
        <v>0</v>
      </c>
      <c r="AB105" s="8">
        <f>[2]หน้าผ้า!AR114</f>
        <v>0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0</v>
      </c>
      <c r="AF105" s="8">
        <f>[2]หน้าผ้า!AI114</f>
        <v>0</v>
      </c>
      <c r="AG105" s="1" t="str">
        <f>[3]หน้าผ้า!DC117</f>
        <v>รอตัด</v>
      </c>
      <c r="AH105" s="1" t="str">
        <f>[2]หน้าผ้า!DL114</f>
        <v>P6</v>
      </c>
      <c r="AI105" s="1">
        <f>[2]หน้าผ้า!DM114</f>
        <v>4</v>
      </c>
      <c r="AJ105" s="3" t="str">
        <f>[2]หน้าผ้า!DN114</f>
        <v>รอแจ้ง</v>
      </c>
      <c r="AK105" s="3" t="e">
        <f>[2]หน้าผ้า!DQ114</f>
        <v>#VALUE!</v>
      </c>
      <c r="AL105" s="3" t="e">
        <f>[2]หน้าผ้า!DR114</f>
        <v>#VALUE!</v>
      </c>
      <c r="AM105" s="3" t="e">
        <f>[2]หน้าผ้า!DS114</f>
        <v>#VALUE!</v>
      </c>
      <c r="AN105" s="3" t="e">
        <f>[2]หน้าผ้า!DT114</f>
        <v>#VALUE!</v>
      </c>
      <c r="AO105" s="3" t="e">
        <f>[2]หน้าผ้า!DU114</f>
        <v>#VALUE!</v>
      </c>
      <c r="AP105" s="3" t="e">
        <f>[2]หน้าผ้า!DP114</f>
        <v>#VALUE!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 t="str">
        <f>[2]หน้าผ้า!AG114</f>
        <v>2/6---6/6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45796</v>
      </c>
      <c r="B106" s="14" t="str">
        <f>[2]หน้าผ้า!B115</f>
        <v>MK68-000671</v>
      </c>
      <c r="C106" s="9" t="str">
        <f>[2]หน้าผ้า!E115</f>
        <v>บจก.อินเทคค์ โกลบอล</v>
      </c>
      <c r="D106" s="13" t="str">
        <f>[2]หน้าผ้า!F115</f>
        <v>เฟิร์สช้อย 902</v>
      </c>
      <c r="E106" s="9">
        <f>[2]หน้าผ้า!G115</f>
        <v>20</v>
      </c>
      <c r="F106" s="9">
        <f>[2]หน้าผ้า!H115</f>
        <v>36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จับจีบ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มัด80 ใช้สายรัด</v>
      </c>
      <c r="T106" s="12" t="str">
        <f>[2]หน้าผ้า!X115</f>
        <v>รอแจ้ง</v>
      </c>
      <c r="U106" s="11">
        <f>[2]หน้าผ้า!AA115</f>
        <v>366</v>
      </c>
      <c r="V106" s="10">
        <f>[2]หน้าผ้า!AJ115</f>
        <v>0</v>
      </c>
      <c r="W106" s="10">
        <f>[2]หน้าผ้า!AL115</f>
        <v>366</v>
      </c>
      <c r="X106" s="10">
        <f>[2]หน้าผ้า!AM115</f>
        <v>5113</v>
      </c>
      <c r="Y106" s="10">
        <f>[2]หน้าผ้า!AN115</f>
        <v>0</v>
      </c>
      <c r="Z106" s="9" t="str">
        <f>[2]หน้าผ้า!AO115</f>
        <v>WSWT2025800SM</v>
      </c>
      <c r="AA106" s="8">
        <f>[2]หน้าผ้า!AQ115</f>
        <v>0</v>
      </c>
      <c r="AB106" s="8">
        <f>[2]หน้าผ้า!AR115</f>
        <v>0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ยังไม่ได้พิมพ์</v>
      </c>
      <c r="AH106" s="1" t="str">
        <f>[2]หน้าผ้า!DL115</f>
        <v>P6</v>
      </c>
      <c r="AI106" s="1">
        <f>[2]หน้าผ้า!DM115</f>
        <v>4</v>
      </c>
      <c r="AJ106" s="3" t="str">
        <f>[2]หน้าผ้า!DN115</f>
        <v>รอแจ้ง</v>
      </c>
      <c r="AK106" s="3" t="e">
        <f>[2]หน้าผ้า!DQ115</f>
        <v>#VALUE!</v>
      </c>
      <c r="AL106" s="3" t="e">
        <f>[2]หน้าผ้า!DR115</f>
        <v>#VALUE!</v>
      </c>
      <c r="AM106" s="3" t="e">
        <f>[2]หน้าผ้า!DS115</f>
        <v>#VALUE!</v>
      </c>
      <c r="AN106" s="3" t="e">
        <f>[2]หน้าผ้า!DT115</f>
        <v>#VALUE!</v>
      </c>
      <c r="AO106" s="3" t="e">
        <f>[2]หน้าผ้า!DU115</f>
        <v>#VALUE!</v>
      </c>
      <c r="AP106" s="3" t="e">
        <f>[2]หน้าผ้า!DP115</f>
        <v>#VALUE!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45796</v>
      </c>
      <c r="B107" s="14" t="str">
        <f>[2]หน้าผ้า!B116</f>
        <v>MK68-000673</v>
      </c>
      <c r="C107" s="9" t="str">
        <f>[2]หน้าผ้า!E116</f>
        <v>บจก.อินเทคค์ โกลบอล</v>
      </c>
      <c r="D107" s="13" t="str">
        <f>[2]หน้าผ้า!F116</f>
        <v>เพอเฟคค์ 902</v>
      </c>
      <c r="E107" s="9">
        <f>[2]หน้าผ้า!G116</f>
        <v>20</v>
      </c>
      <c r="F107" s="9">
        <f>[2]หน้าผ้า!H116</f>
        <v>36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100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จับจีบ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มัด80 ใช้สายรัด</v>
      </c>
      <c r="T107" s="12" t="str">
        <f>[2]หน้าผ้า!X116</f>
        <v>รอแจ้ง</v>
      </c>
      <c r="U107" s="11">
        <f>[2]หน้าผ้า!AA116</f>
        <v>302</v>
      </c>
      <c r="V107" s="10">
        <f>[2]หน้าผ้า!AJ116</f>
        <v>0</v>
      </c>
      <c r="W107" s="10">
        <f>[2]หน้าผ้า!AL116</f>
        <v>302</v>
      </c>
      <c r="X107" s="10">
        <f>[2]หน้าผ้า!AM116</f>
        <v>5300</v>
      </c>
      <c r="Y107" s="10">
        <f>[2]หน้าผ้า!AN116</f>
        <v>0</v>
      </c>
      <c r="Z107" s="9" t="str">
        <f>[2]หน้าผ้า!AO116</f>
        <v>WSWT2025800SM</v>
      </c>
      <c r="AA107" s="8">
        <f>[2]หน้าผ้า!AQ116</f>
        <v>0</v>
      </c>
      <c r="AB107" s="8">
        <f>[2]หน้าผ้า!AR116</f>
        <v>0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ยังไม่ได้พิมพ์</v>
      </c>
      <c r="AH107" s="1" t="str">
        <f>[2]หน้าผ้า!DL116</f>
        <v>P6</v>
      </c>
      <c r="AI107" s="1">
        <f>[2]หน้าผ้า!DM116</f>
        <v>4</v>
      </c>
      <c r="AJ107" s="3" t="str">
        <f>[2]หน้าผ้า!DN116</f>
        <v>รอแจ้ง</v>
      </c>
      <c r="AK107" s="3" t="e">
        <f>[2]หน้าผ้า!DQ116</f>
        <v>#VALUE!</v>
      </c>
      <c r="AL107" s="3" t="e">
        <f>[2]หน้าผ้า!DR116</f>
        <v>#VALUE!</v>
      </c>
      <c r="AM107" s="3" t="e">
        <f>[2]หน้าผ้า!DS116</f>
        <v>#VALUE!</v>
      </c>
      <c r="AN107" s="3" t="e">
        <f>[2]หน้าผ้า!DT116</f>
        <v>#VALUE!</v>
      </c>
      <c r="AO107" s="3" t="e">
        <f>[2]หน้าผ้า!DU116</f>
        <v>#VALUE!</v>
      </c>
      <c r="AP107" s="3" t="e">
        <f>[2]หน้าผ้า!DP116</f>
        <v>#VALUE!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7.75" customHeight="1" x14ac:dyDescent="0.45">
      <c r="A108" s="3">
        <f>[2]หน้าผ้า!C117</f>
        <v>45796</v>
      </c>
      <c r="B108" s="14" t="str">
        <f>[2]หน้าผ้า!B117</f>
        <v>MK68-000674</v>
      </c>
      <c r="C108" s="9" t="str">
        <f>[2]หน้าผ้า!E117</f>
        <v>บจก.อินเทคค์ โกลบอล</v>
      </c>
      <c r="D108" s="13" t="str">
        <f>[2]หน้าผ้า!F117</f>
        <v>เพอเฟคค์ 913</v>
      </c>
      <c r="E108" s="9">
        <f>[2]หน้าผ้า!G117</f>
        <v>20</v>
      </c>
      <c r="F108" s="9">
        <f>[2]หน้าผ้า!H117</f>
        <v>36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100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จับจีบ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มัด80 ใช้สายรัด</v>
      </c>
      <c r="T108" s="12" t="str">
        <f>[2]หน้าผ้า!X117</f>
        <v>รอแจ้ง</v>
      </c>
      <c r="U108" s="11">
        <f>[2]หน้าผ้า!AA117</f>
        <v>1200</v>
      </c>
      <c r="V108" s="10">
        <f>[2]หน้าผ้า!AJ117</f>
        <v>0</v>
      </c>
      <c r="W108" s="10">
        <f>[2]หน้าผ้า!AL117</f>
        <v>1200</v>
      </c>
      <c r="X108" s="10">
        <f>[2]หน้าผ้า!AM117</f>
        <v>10700</v>
      </c>
      <c r="Y108" s="10">
        <f>[2]หน้าผ้า!AN117</f>
        <v>0</v>
      </c>
      <c r="Z108" s="9" t="str">
        <f>[2]หน้าผ้า!AO117</f>
        <v>WSWT2025800SM</v>
      </c>
      <c r="AA108" s="8">
        <f>[2]หน้าผ้า!AQ117</f>
        <v>0</v>
      </c>
      <c r="AB108" s="8">
        <f>[2]หน้าผ้า!AR117</f>
        <v>0</v>
      </c>
      <c r="AC108" s="8">
        <f>[2]หน้าผ้า!AS117</f>
        <v>0</v>
      </c>
      <c r="AD108" s="8">
        <f>[2]หน้าผ้า!AT117</f>
        <v>0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ยังไม่ได้พิมพ์</v>
      </c>
      <c r="AH108" s="1" t="str">
        <f>[2]หน้าผ้า!DL117</f>
        <v>P6</v>
      </c>
      <c r="AI108" s="1">
        <f>[2]หน้าผ้า!DM117</f>
        <v>4</v>
      </c>
      <c r="AJ108" s="3" t="str">
        <f>[2]หน้าผ้า!DN117</f>
        <v>รอแจ้ง</v>
      </c>
      <c r="AK108" s="3" t="e">
        <f>[2]หน้าผ้า!DQ117</f>
        <v>#VALUE!</v>
      </c>
      <c r="AL108" s="3" t="e">
        <f>[2]หน้าผ้า!DR117</f>
        <v>#VALUE!</v>
      </c>
      <c r="AM108" s="3" t="e">
        <f>[2]หน้าผ้า!DS117</f>
        <v>#VALUE!</v>
      </c>
      <c r="AN108" s="3" t="e">
        <f>[2]หน้าผ้า!DT117</f>
        <v>#VALUE!</v>
      </c>
      <c r="AO108" s="3" t="e">
        <f>[2]หน้าผ้า!DU117</f>
        <v>#VALUE!</v>
      </c>
      <c r="AP108" s="3" t="e">
        <f>[2]หน้าผ้า!DP117</f>
        <v>#VALUE!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45850</v>
      </c>
      <c r="B109" s="14" t="str">
        <f>[2]หน้าผ้า!B118</f>
        <v>MK68-000877</v>
      </c>
      <c r="C109" s="9" t="str">
        <f>[2]หน้าผ้า!E118</f>
        <v>บจก.เอพีเอ็ม อะโกร</v>
      </c>
      <c r="D109" s="13" t="str">
        <f>[2]หน้าผ้า!F118</f>
        <v>ยู-ฟีด รวมหมู</v>
      </c>
      <c r="E109" s="9">
        <f>[2]หน้าผ้า!G118</f>
        <v>20</v>
      </c>
      <c r="F109" s="9">
        <f>[2]หน้าผ้า!H118</f>
        <v>38</v>
      </c>
      <c r="G109" s="9" t="str">
        <f>[2]หน้าผ้า!I118</f>
        <v>ขาว</v>
      </c>
      <c r="H109" s="9" t="str">
        <f>[2]หน้าผ้า!J118</f>
        <v>ใส</v>
      </c>
      <c r="I109" s="9">
        <f>[2]หน้าผ้า!L118</f>
        <v>100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500กระสอบแบน</v>
      </c>
      <c r="T109" s="12" t="str">
        <f>[2]หน้าผ้า!X118</f>
        <v>รอแจ้ง</v>
      </c>
      <c r="U109" s="11">
        <f>[2]หน้าผ้า!AA118</f>
        <v>3000</v>
      </c>
      <c r="V109" s="10">
        <f>[2]หน้าผ้า!AJ118</f>
        <v>0</v>
      </c>
      <c r="W109" s="10">
        <f>[2]หน้าผ้า!AL118</f>
        <v>3000</v>
      </c>
      <c r="X109" s="10">
        <f>[2]หน้าผ้า!AM118</f>
        <v>0</v>
      </c>
      <c r="Y109" s="10">
        <f>[2]หน้าผ้า!AN118</f>
        <v>3150</v>
      </c>
      <c r="Z109" s="9" t="str">
        <f>[2]หน้าผ้า!AO118</f>
        <v>WSWT2025800SM</v>
      </c>
      <c r="AA109" s="8">
        <f>[2]หน้าผ้า!AQ118</f>
        <v>3310.89</v>
      </c>
      <c r="AB109" s="8">
        <f>[2]หน้าผ้า!AR118</f>
        <v>0</v>
      </c>
      <c r="AC109" s="8">
        <f>[2]หน้าผ้า!AS118</f>
        <v>3310.89</v>
      </c>
      <c r="AD109" s="8">
        <f>[2]หน้าผ้า!AT118</f>
        <v>0</v>
      </c>
      <c r="AE109" s="8">
        <f>[2]หน้าผ้า!AU118</f>
        <v>3310.89</v>
      </c>
      <c r="AF109" s="8">
        <f>[2]หน้าผ้า!AI118</f>
        <v>0</v>
      </c>
      <c r="AG109" s="1" t="str">
        <f>[3]หน้าผ้า!DC121</f>
        <v>พร้อมส่ง</v>
      </c>
      <c r="AH109" s="1" t="str">
        <f>[2]หน้าผ้า!DL118</f>
        <v>P6</v>
      </c>
      <c r="AI109" s="1">
        <f>[2]หน้าผ้า!DM118</f>
        <v>4</v>
      </c>
      <c r="AJ109" s="3" t="str">
        <f>[2]หน้าผ้า!DN118</f>
        <v>รอแจ้ง</v>
      </c>
      <c r="AK109" s="3" t="e">
        <f>[2]หน้าผ้า!DQ118</f>
        <v>#VALUE!</v>
      </c>
      <c r="AL109" s="3" t="e">
        <f>[2]หน้าผ้า!DR118</f>
        <v>#VALUE!</v>
      </c>
      <c r="AM109" s="3" t="e">
        <f>[2]หน้าผ้า!DS118</f>
        <v>#VALUE!</v>
      </c>
      <c r="AN109" s="3" t="e">
        <f>[2]หน้าผ้า!DT118</f>
        <v>#VALUE!</v>
      </c>
      <c r="AO109" s="3" t="e">
        <f>[2]หน้าผ้า!DU118</f>
        <v>#VALUE!</v>
      </c>
      <c r="AP109" s="3" t="e">
        <f>[2]หน้าผ้า!DP118</f>
        <v>#VALUE!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250.15613333333337</v>
      </c>
    </row>
    <row r="110" spans="1:56" ht="27.75" customHeight="1" x14ac:dyDescent="0.45">
      <c r="A110" s="3">
        <f>[2]หน้าผ้า!C119</f>
        <v>45782</v>
      </c>
      <c r="B110" s="14" t="str">
        <f>[2]หน้าผ้า!B119</f>
        <v>MK68-000609</v>
      </c>
      <c r="C110" s="9" t="str">
        <f>[2]หน้าผ้า!E119</f>
        <v>บจก.เอสพีเอ็ม อาหารสัตว์</v>
      </c>
      <c r="D110" s="13" t="str">
        <f>[2]หน้าผ้า!F119</f>
        <v xml:space="preserve">SW 441 </v>
      </c>
      <c r="E110" s="9">
        <f>[2]หน้าผ้า!G119</f>
        <v>20</v>
      </c>
      <c r="F110" s="9">
        <f>[2]หน้าผ้า!H119</f>
        <v>38</v>
      </c>
      <c r="G110" s="9" t="str">
        <f>[2]หน้าผ้า!I119</f>
        <v>ขาว</v>
      </c>
      <c r="H110" s="9" t="str">
        <f>[2]หน้าผ้า!J119</f>
        <v>ใส</v>
      </c>
      <c r="I110" s="9">
        <f>[2]หน้าผ้า!L119</f>
        <v>100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บิด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500กระสอบแบน</v>
      </c>
      <c r="T110" s="12" t="str">
        <f>[2]หน้าผ้า!X119</f>
        <v>รอแจ้ง</v>
      </c>
      <c r="U110" s="11">
        <f>[2]หน้าผ้า!AA119</f>
        <v>10000</v>
      </c>
      <c r="V110" s="10">
        <f>[2]หน้าผ้า!AJ119</f>
        <v>0</v>
      </c>
      <c r="W110" s="10">
        <f>[2]หน้าผ้า!AL119</f>
        <v>10000</v>
      </c>
      <c r="X110" s="10">
        <f>[2]หน้าผ้า!AM119</f>
        <v>0</v>
      </c>
      <c r="Y110" s="10">
        <f>[2]หน้าผ้า!AN119</f>
        <v>10500</v>
      </c>
      <c r="Z110" s="9" t="str">
        <f>[2]หน้าผ้า!AO119</f>
        <v>WSWT2025800SM</v>
      </c>
      <c r="AA110" s="8">
        <f>[2]หน้าผ้า!AQ119</f>
        <v>11036.3</v>
      </c>
      <c r="AB110" s="8">
        <f>[2]หน้าผ้า!AR119</f>
        <v>0</v>
      </c>
      <c r="AC110" s="8">
        <f>[2]หน้าผ้า!AS119</f>
        <v>11036.3</v>
      </c>
      <c r="AD110" s="8">
        <f>[2]หน้าผ้า!AT119</f>
        <v>0</v>
      </c>
      <c r="AE110" s="8">
        <f>[2]หน้าผ้า!AU119</f>
        <v>11036.3</v>
      </c>
      <c r="AF110" s="8">
        <f>[2]หน้าผ้า!AI119</f>
        <v>0</v>
      </c>
      <c r="AG110" s="1" t="str">
        <f>[3]หน้าผ้า!DC122</f>
        <v>พร้อมส่ง</v>
      </c>
      <c r="AH110" s="1" t="str">
        <f>[2]หน้าผ้า!DL119</f>
        <v>P6</v>
      </c>
      <c r="AI110" s="1">
        <f>[2]หน้าผ้า!DM119</f>
        <v>4</v>
      </c>
      <c r="AJ110" s="3" t="str">
        <f>[2]หน้าผ้า!DN119</f>
        <v>รอแจ้ง</v>
      </c>
      <c r="AK110" s="3" t="e">
        <f>[2]หน้าผ้า!DQ119</f>
        <v>#VALUE!</v>
      </c>
      <c r="AL110" s="3" t="e">
        <f>[2]หน้าผ้า!DR119</f>
        <v>#VALUE!</v>
      </c>
      <c r="AM110" s="3" t="e">
        <f>[2]หน้าผ้า!DS119</f>
        <v>#VALUE!</v>
      </c>
      <c r="AN110" s="3" t="e">
        <f>[2]หน้าผ้า!DT119</f>
        <v>#VALUE!</v>
      </c>
      <c r="AO110" s="3" t="e">
        <f>[2]หน้าผ้า!DU119</f>
        <v>#VALUE!</v>
      </c>
      <c r="AP110" s="3" t="e">
        <f>[2]หน้าผ้า!DP119</f>
        <v>#VALUE!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 xml:space="preserve"> / 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833.85377777777774</v>
      </c>
    </row>
    <row r="111" spans="1:56" ht="27.75" customHeight="1" x14ac:dyDescent="0.45">
      <c r="A111" s="3">
        <f>[2]หน้าผ้า!C120</f>
        <v>45798</v>
      </c>
      <c r="B111" s="14" t="str">
        <f>[2]หน้าผ้า!B120</f>
        <v>MK68-000693</v>
      </c>
      <c r="C111" s="9" t="str">
        <f>[2]หน้าผ้า!E120</f>
        <v>บจก.เอพีเอ็ม อะโกร</v>
      </c>
      <c r="D111" s="13" t="str">
        <f>[2]หน้าผ้า!F120</f>
        <v>ฟีล กู๊ด พี07</v>
      </c>
      <c r="E111" s="9">
        <f>[2]หน้าผ้า!G120</f>
        <v>20</v>
      </c>
      <c r="F111" s="9">
        <f>[2]หน้าผ้า!H120</f>
        <v>38</v>
      </c>
      <c r="G111" s="9" t="str">
        <f>[2]หน้าผ้า!I120</f>
        <v>ขาว</v>
      </c>
      <c r="H111" s="9" t="str">
        <f>[2]หน้าผ้า!J120</f>
        <v>ใส</v>
      </c>
      <c r="I111" s="9">
        <f>[2]หน้าผ้า!L120</f>
        <v>100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บิด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500กระสอบแบน</v>
      </c>
      <c r="T111" s="12" t="str">
        <f>[2]หน้าผ้า!X120</f>
        <v>รอแจ้ง</v>
      </c>
      <c r="U111" s="11">
        <f>[2]หน้าผ้า!AA120</f>
        <v>5000</v>
      </c>
      <c r="V111" s="10">
        <f>[2]หน้าผ้า!AJ120</f>
        <v>0</v>
      </c>
      <c r="W111" s="10">
        <f>[2]หน้าผ้า!AL120</f>
        <v>5000</v>
      </c>
      <c r="X111" s="10">
        <f>[2]หน้าผ้า!AM120</f>
        <v>0</v>
      </c>
      <c r="Y111" s="10">
        <f>[2]หน้าผ้า!AN120</f>
        <v>5250</v>
      </c>
      <c r="Z111" s="9" t="str">
        <f>[2]หน้าผ้า!AO120</f>
        <v>WSWT2025800SM</v>
      </c>
      <c r="AA111" s="8">
        <f>[2]หน้าผ้า!AQ120</f>
        <v>5518.15</v>
      </c>
      <c r="AB111" s="8">
        <f>[2]หน้าผ้า!AR120</f>
        <v>0</v>
      </c>
      <c r="AC111" s="8">
        <f>[2]หน้าผ้า!AS120</f>
        <v>5518.15</v>
      </c>
      <c r="AD111" s="8">
        <f>[2]หน้าผ้า!AT120</f>
        <v>0</v>
      </c>
      <c r="AE111" s="8">
        <f>[2]หน้าผ้า!AU120</f>
        <v>5518.15</v>
      </c>
      <c r="AF111" s="8">
        <f>[2]หน้าผ้า!AI120</f>
        <v>0</v>
      </c>
      <c r="AG111" s="1" t="str">
        <f>[3]หน้าผ้า!DC123</f>
        <v>รอตัด</v>
      </c>
      <c r="AH111" s="1" t="str">
        <f>[2]หน้าผ้า!DL120</f>
        <v>P6</v>
      </c>
      <c r="AI111" s="1">
        <f>[2]หน้าผ้า!DM120</f>
        <v>4</v>
      </c>
      <c r="AJ111" s="3" t="str">
        <f>[2]หน้าผ้า!DN120</f>
        <v>รอแจ้ง</v>
      </c>
      <c r="AK111" s="3" t="e">
        <f>[2]หน้าผ้า!DQ120</f>
        <v>#VALUE!</v>
      </c>
      <c r="AL111" s="3" t="e">
        <f>[2]หน้าผ้า!DR120</f>
        <v>#VALUE!</v>
      </c>
      <c r="AM111" s="3" t="e">
        <f>[2]หน้าผ้า!DS120</f>
        <v>#VALUE!</v>
      </c>
      <c r="AN111" s="3" t="e">
        <f>[2]หน้าผ้า!DT120</f>
        <v>#VALUE!</v>
      </c>
      <c r="AO111" s="3" t="e">
        <f>[2]หน้าผ้า!DU120</f>
        <v>#VALUE!</v>
      </c>
      <c r="AP111" s="3" t="e">
        <f>[2]หน้าผ้า!DP120</f>
        <v>#VALUE!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 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416.92688888888887</v>
      </c>
    </row>
    <row r="112" spans="1:56" ht="27.75" customHeight="1" x14ac:dyDescent="0.45">
      <c r="A112" s="3">
        <f>[2]หน้าผ้า!C121</f>
        <v>45674</v>
      </c>
      <c r="B112" s="14" t="str">
        <f>[2]หน้าผ้า!B121</f>
        <v>MK68-000093</v>
      </c>
      <c r="C112" s="9" t="str">
        <f>[2]หน้าผ้า!E121</f>
        <v>บจก.อินเทคค์ โกลบอล</v>
      </c>
      <c r="D112" s="13" t="str">
        <f>[2]หน้าผ้า!F121</f>
        <v>เฟิร์สคลาส 902</v>
      </c>
      <c r="E112" s="9">
        <f>[2]หน้าผ้า!G121</f>
        <v>20</v>
      </c>
      <c r="F112" s="9">
        <f>[2]หน้าผ้า!H121</f>
        <v>35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97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จับจีบ4"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มัด80 ใช้สายรัด</v>
      </c>
      <c r="T112" s="12" t="str">
        <f>[2]หน้าผ้า!X121</f>
        <v>รอแจ้ง</v>
      </c>
      <c r="U112" s="11">
        <f>[2]หน้าผ้า!AA121</f>
        <v>152</v>
      </c>
      <c r="V112" s="10">
        <f>[2]หน้าผ้า!AJ121</f>
        <v>0</v>
      </c>
      <c r="W112" s="10">
        <f>[2]หน้าผ้า!AL121</f>
        <v>152</v>
      </c>
      <c r="X112" s="10">
        <f>[2]หน้าผ้า!AM121</f>
        <v>6000</v>
      </c>
      <c r="Y112" s="10">
        <f>[2]หน้าผ้า!AN121</f>
        <v>0</v>
      </c>
      <c r="Z112" s="9" t="str">
        <f>[2]หน้าผ้า!AO121</f>
        <v>WSWT2025800SM</v>
      </c>
      <c r="AA112" s="8">
        <f>[2]หน้าผ้า!AQ121</f>
        <v>0</v>
      </c>
      <c r="AB112" s="8">
        <f>[2]หน้าผ้า!AR121</f>
        <v>0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0</v>
      </c>
      <c r="AF112" s="8">
        <f>[2]หน้าผ้า!AI121</f>
        <v>5987</v>
      </c>
      <c r="AG112" s="1" t="str">
        <f>[3]หน้าผ้า!DC124</f>
        <v>พร้อมส่ง</v>
      </c>
      <c r="AH112" s="1" t="str">
        <f>[2]หน้าผ้า!DL121</f>
        <v>P6</v>
      </c>
      <c r="AI112" s="1">
        <f>[2]หน้าผ้า!DM121</f>
        <v>4</v>
      </c>
      <c r="AJ112" s="3" t="str">
        <f>[2]หน้าผ้า!DN121</f>
        <v>รอแจ้ง</v>
      </c>
      <c r="AK112" s="3" t="e">
        <f>[2]หน้าผ้า!DQ121</f>
        <v>#VALUE!</v>
      </c>
      <c r="AL112" s="3" t="e">
        <f>[2]หน้าผ้า!DR121</f>
        <v>#VALUE!</v>
      </c>
      <c r="AM112" s="3" t="e">
        <f>[2]หน้าผ้า!DS121</f>
        <v>#VALUE!</v>
      </c>
      <c r="AN112" s="3" t="e">
        <f>[2]หน้าผ้า!DT121</f>
        <v>#VALUE!</v>
      </c>
      <c r="AO112" s="3" t="e">
        <f>[2]หน้าผ้า!DU121</f>
        <v>#VALUE!</v>
      </c>
      <c r="AP112" s="3" t="e">
        <f>[2]หน้าผ้า!DP121</f>
        <v>#VALUE!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 t="str">
        <f>[2]หน้าผ้า!AG121</f>
        <v>ลบสี 5040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45611</v>
      </c>
      <c r="B113" s="14" t="str">
        <f>[2]หน้าผ้า!B122</f>
        <v>MK67-001532</v>
      </c>
      <c r="C113" s="9" t="str">
        <f>[2]หน้าผ้า!E122</f>
        <v>บจก.อินเทคค์ โกลบอล</v>
      </c>
      <c r="D113" s="13" t="str">
        <f>[2]หน้าผ้า!F122</f>
        <v>เฟิร์สช้อย 903</v>
      </c>
      <c r="E113" s="9">
        <f>[2]หน้าผ้า!G122</f>
        <v>20</v>
      </c>
      <c r="F113" s="9">
        <f>[2]หน้าผ้า!H122</f>
        <v>36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100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จับจีบ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มัด80 ใช้สายรัด</v>
      </c>
      <c r="T113" s="12" t="str">
        <f>[2]หน้าผ้า!X122</f>
        <v>รอแจ้ง</v>
      </c>
      <c r="U113" s="11">
        <f>[2]หน้าผ้า!AA122</f>
        <v>117</v>
      </c>
      <c r="V113" s="10">
        <f>[2]หน้าผ้า!AJ122</f>
        <v>0</v>
      </c>
      <c r="W113" s="10">
        <f>[2]หน้าผ้า!AL122</f>
        <v>117</v>
      </c>
      <c r="X113" s="10">
        <f>[2]หน้าผ้า!AM122</f>
        <v>10065</v>
      </c>
      <c r="Y113" s="10">
        <f>[2]หน้าผ้า!AN122</f>
        <v>0</v>
      </c>
      <c r="Z113" s="9" t="str">
        <f>[2]หน้าผ้า!AO122</f>
        <v>WSWT2025800SM</v>
      </c>
      <c r="AA113" s="8">
        <f>[2]หน้าผ้า!AQ122</f>
        <v>0</v>
      </c>
      <c r="AB113" s="8">
        <f>[2]หน้าผ้า!AR122</f>
        <v>0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พร้อมส่ง</v>
      </c>
      <c r="AH113" s="1" t="str">
        <f>[2]หน้าผ้า!DL122</f>
        <v>P6</v>
      </c>
      <c r="AI113" s="1">
        <f>[2]หน้าผ้า!DM122</f>
        <v>4</v>
      </c>
      <c r="AJ113" s="3" t="str">
        <f>[2]หน้าผ้า!DN122</f>
        <v>รอแจ้ง</v>
      </c>
      <c r="AK113" s="3" t="e">
        <f>[2]หน้าผ้า!DQ122</f>
        <v>#VALUE!</v>
      </c>
      <c r="AL113" s="3" t="e">
        <f>[2]หน้าผ้า!DR122</f>
        <v>#VALUE!</v>
      </c>
      <c r="AM113" s="3" t="e">
        <f>[2]หน้าผ้า!DS122</f>
        <v>#VALUE!</v>
      </c>
      <c r="AN113" s="3" t="e">
        <f>[2]หน้าผ้า!DT122</f>
        <v>#VALUE!</v>
      </c>
      <c r="AO113" s="3" t="e">
        <f>[2]หน้าผ้า!DU122</f>
        <v>#VALUE!</v>
      </c>
      <c r="AP113" s="3" t="e">
        <f>[2]หน้าผ้า!DP122</f>
        <v>#VALUE!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45523</v>
      </c>
      <c r="B114" s="14" t="str">
        <f>[2]หน้าผ้า!B123</f>
        <v>MK67-001153</v>
      </c>
      <c r="C114" s="9" t="str">
        <f>[2]หน้าผ้า!E123</f>
        <v>บจก.อินเทคค์ โกลบอล</v>
      </c>
      <c r="D114" s="13" t="str">
        <f>[2]หน้าผ้า!F123</f>
        <v>สุบรรณ 777</v>
      </c>
      <c r="E114" s="9">
        <f>[2]หน้าผ้า!G123</f>
        <v>20</v>
      </c>
      <c r="F114" s="9">
        <f>[2]หน้าผ้า!H123</f>
        <v>36</v>
      </c>
      <c r="G114" s="9" t="str">
        <f>[2]หน้าผ้า!I123</f>
        <v>ขาว</v>
      </c>
      <c r="H114" s="9" t="str">
        <f>[2]หน้าผ้า!J123</f>
        <v>ด้าน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จับจีบ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มัด80 ใช้สายรัด</v>
      </c>
      <c r="T114" s="12" t="str">
        <f>[2]หน้าผ้า!X123</f>
        <v>รอแจ้ง</v>
      </c>
      <c r="U114" s="11">
        <f>[2]หน้าผ้า!AA123</f>
        <v>1260</v>
      </c>
      <c r="V114" s="10">
        <f>[2]หน้าผ้า!AJ123</f>
        <v>0</v>
      </c>
      <c r="W114" s="10">
        <f>[2]หน้าผ้า!AL123</f>
        <v>1260</v>
      </c>
      <c r="X114" s="10">
        <f>[2]หน้าผ้า!AM123</f>
        <v>11095</v>
      </c>
      <c r="Y114" s="10">
        <f>[2]หน้าผ้า!AN123</f>
        <v>0</v>
      </c>
      <c r="Z114" s="9" t="str">
        <f>[2]หน้าผ้า!AO123</f>
        <v>WSWT2025800SM</v>
      </c>
      <c r="AA114" s="8">
        <f>[2]หน้าผ้า!AQ123</f>
        <v>0</v>
      </c>
      <c r="AB114" s="8">
        <f>[2]หน้าผ้า!AR123</f>
        <v>0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พร้อมส่ง</v>
      </c>
      <c r="AH114" s="1" t="str">
        <f>[2]หน้าผ้า!DL123</f>
        <v>P6</v>
      </c>
      <c r="AI114" s="1">
        <f>[2]หน้าผ้า!DM123</f>
        <v>4</v>
      </c>
      <c r="AJ114" s="3" t="str">
        <f>[2]หน้าผ้า!DN123</f>
        <v>รอแจ้ง</v>
      </c>
      <c r="AK114" s="3" t="e">
        <f>[2]หน้าผ้า!DQ123</f>
        <v>#VALUE!</v>
      </c>
      <c r="AL114" s="3" t="e">
        <f>[2]หน้าผ้า!DR123</f>
        <v>#VALUE!</v>
      </c>
      <c r="AM114" s="3" t="e">
        <f>[2]หน้าผ้า!DS123</f>
        <v>#VALUE!</v>
      </c>
      <c r="AN114" s="3" t="e">
        <f>[2]หน้าผ้า!DT123</f>
        <v>#VALUE!</v>
      </c>
      <c r="AO114" s="3" t="e">
        <f>[2]หน้าผ้า!DU123</f>
        <v>#VALUE!</v>
      </c>
      <c r="AP114" s="3" t="e">
        <f>[2]หน้าผ้า!DP123</f>
        <v>#VALUE!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45523</v>
      </c>
      <c r="B115" s="14" t="str">
        <f>[2]หน้าผ้า!B124</f>
        <v>MK67-001153</v>
      </c>
      <c r="C115" s="9" t="str">
        <f>[2]หน้าผ้า!E124</f>
        <v>บจก.อินเทคค์ โกลบอล</v>
      </c>
      <c r="D115" s="13" t="str">
        <f>[2]หน้าผ้า!F124</f>
        <v>สุบรรณ 666</v>
      </c>
      <c r="E115" s="9">
        <f>[2]หน้าผ้า!G124</f>
        <v>20</v>
      </c>
      <c r="F115" s="9">
        <f>[2]หน้าผ้า!H124</f>
        <v>36</v>
      </c>
      <c r="G115" s="9" t="str">
        <f>[2]หน้าผ้า!I124</f>
        <v>ขาว</v>
      </c>
      <c r="H115" s="9" t="str">
        <f>[2]หน้าผ้า!J124</f>
        <v>ด้าน</v>
      </c>
      <c r="I115" s="9">
        <f>[2]หน้าผ้า!L124</f>
        <v>100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จับจีบ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มัด80 ใช้สายรัด</v>
      </c>
      <c r="T115" s="12" t="str">
        <f>[2]หน้าผ้า!X124</f>
        <v>รอแจ้ง</v>
      </c>
      <c r="U115" s="11">
        <f>[2]หน้าผ้า!AA124</f>
        <v>89</v>
      </c>
      <c r="V115" s="10">
        <f>[2]หน้าผ้า!AJ124</f>
        <v>0</v>
      </c>
      <c r="W115" s="10">
        <f>[2]หน้าผ้า!AL124</f>
        <v>89</v>
      </c>
      <c r="X115" s="10">
        <f>[2]หน้าผ้า!AM124</f>
        <v>11180</v>
      </c>
      <c r="Y115" s="10">
        <f>[2]หน้าผ้า!AN124</f>
        <v>0</v>
      </c>
      <c r="Z115" s="9" t="str">
        <f>[2]หน้าผ้า!AO124</f>
        <v>WSWT2025800SM</v>
      </c>
      <c r="AA115" s="8">
        <f>[2]หน้าผ้า!AQ124</f>
        <v>0</v>
      </c>
      <c r="AB115" s="8">
        <f>[2]หน้าผ้า!AR124</f>
        <v>0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พร้อมส่ง</v>
      </c>
      <c r="AH115" s="1" t="str">
        <f>[2]หน้าผ้า!DL124</f>
        <v>P6</v>
      </c>
      <c r="AI115" s="1">
        <f>[2]หน้าผ้า!DM124</f>
        <v>4</v>
      </c>
      <c r="AJ115" s="3" t="str">
        <f>[2]หน้าผ้า!DN124</f>
        <v>รอแจ้ง</v>
      </c>
      <c r="AK115" s="3" t="e">
        <f>[2]หน้าผ้า!DQ124</f>
        <v>#VALUE!</v>
      </c>
      <c r="AL115" s="3" t="e">
        <f>[2]หน้าผ้า!DR124</f>
        <v>#VALUE!</v>
      </c>
      <c r="AM115" s="3" t="e">
        <f>[2]หน้าผ้า!DS124</f>
        <v>#VALUE!</v>
      </c>
      <c r="AN115" s="3" t="e">
        <f>[2]หน้าผ้า!DT124</f>
        <v>#VALUE!</v>
      </c>
      <c r="AO115" s="3" t="e">
        <f>[2]หน้าผ้า!DU124</f>
        <v>#VALUE!</v>
      </c>
      <c r="AP115" s="3" t="e">
        <f>[2]หน้าผ้า!DP124</f>
        <v>#VALUE!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45810</v>
      </c>
      <c r="B116" s="14" t="str">
        <f>[2]หน้าผ้า!B125</f>
        <v>MK68-000742</v>
      </c>
      <c r="C116" s="9" t="str">
        <f>[2]หน้าผ้า!E125</f>
        <v>บจก.เอสพีเอ็ม อาหารสัตว์</v>
      </c>
      <c r="D116" s="13" t="str">
        <f>[2]หน้าผ้า!F125</f>
        <v>นีโอ 05</v>
      </c>
      <c r="E116" s="9">
        <f>[2]หน้าผ้า!G125</f>
        <v>20</v>
      </c>
      <c r="F116" s="9">
        <f>[2]หน้าผ้า!H125</f>
        <v>38</v>
      </c>
      <c r="G116" s="9" t="str">
        <f>[2]หน้าผ้า!I125</f>
        <v>ขาว</v>
      </c>
      <c r="H116" s="9" t="str">
        <f>[2]หน้าผ้า!J125</f>
        <v>ด้าน</v>
      </c>
      <c r="I116" s="9">
        <f>[2]หน้าผ้า!L125</f>
        <v>100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ไม่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500กระสอบแบน</v>
      </c>
      <c r="T116" s="12" t="str">
        <f>[2]หน้าผ้า!X125</f>
        <v>รอส่ง</v>
      </c>
      <c r="U116" s="11">
        <f>[2]หน้าผ้า!AA125</f>
        <v>2500</v>
      </c>
      <c r="V116" s="10">
        <f>[2]หน้าผ้า!AJ125</f>
        <v>2500</v>
      </c>
      <c r="W116" s="10">
        <f>[2]หน้าผ้า!AL125</f>
        <v>0</v>
      </c>
      <c r="X116" s="10">
        <f>[2]หน้าผ้า!AM125</f>
        <v>5560</v>
      </c>
      <c r="Y116" s="10">
        <f>[2]หน้าผ้า!AN125</f>
        <v>0</v>
      </c>
      <c r="Z116" s="9" t="str">
        <f>[2]หน้าผ้า!AO125</f>
        <v>WSWT2025800SM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>
        <f>[2]หน้าผ้า!AI125</f>
        <v>0</v>
      </c>
      <c r="AG116" s="1" t="str">
        <f>[3]หน้าผ้า!DC128</f>
        <v>พร้อมส่ง</v>
      </c>
      <c r="AH116" s="1" t="str">
        <f>[2]หน้าผ้า!DL125</f>
        <v>P6</v>
      </c>
      <c r="AI116" s="1">
        <f>[2]หน้าผ้า!DM125</f>
        <v>4</v>
      </c>
      <c r="AJ116" s="3" t="str">
        <f>[2]หน้าผ้า!DN125</f>
        <v>รอส่ง</v>
      </c>
      <c r="AK116" s="3" t="e">
        <f>[2]หน้าผ้า!DQ125</f>
        <v>#VALUE!</v>
      </c>
      <c r="AL116" s="3" t="e">
        <f>[2]หน้าผ้า!DR125</f>
        <v>#VALUE!</v>
      </c>
      <c r="AM116" s="3" t="e">
        <f>[2]หน้าผ้า!DS125</f>
        <v>#VALUE!</v>
      </c>
      <c r="AN116" s="3" t="e">
        <f>[2]หน้าผ้า!DT125</f>
        <v>#VALUE!</v>
      </c>
      <c r="AO116" s="3" t="e">
        <f>[2]หน้าผ้า!DU125</f>
        <v>#VALUE!</v>
      </c>
      <c r="AP116" s="3" t="e">
        <f>[2]หน้าผ้า!DP125</f>
        <v>#VALUE!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45799</v>
      </c>
      <c r="B117" s="14" t="str">
        <f>[2]หน้าผ้า!B126</f>
        <v>MK68-000694</v>
      </c>
      <c r="C117" s="9" t="str">
        <f>[2]หน้าผ้า!E126</f>
        <v>บจก.เอ.เจ.ฟาร์ม่าแล็บ</v>
      </c>
      <c r="D117" s="13" t="str">
        <f>[2]หน้าผ้า!F126</f>
        <v>เบส-มิน</v>
      </c>
      <c r="E117" s="9">
        <f>[2]หน้าผ้า!G126</f>
        <v>20</v>
      </c>
      <c r="F117" s="9">
        <f>[2]หน้าผ้า!H126</f>
        <v>34</v>
      </c>
      <c r="G117" s="9" t="str">
        <f>[2]หน้าผ้า!I126</f>
        <v>ขาว</v>
      </c>
      <c r="H117" s="9" t="str">
        <f>[2]หน้าผ้า!J126</f>
        <v>ใส</v>
      </c>
      <c r="I117" s="9">
        <f>[2]หน้าผ้า!L126</f>
        <v>95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จับจีบ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500กระสอบ</v>
      </c>
      <c r="T117" s="12" t="str">
        <f>[2]หน้าผ้า!X126</f>
        <v>รอส่ง</v>
      </c>
      <c r="U117" s="11">
        <f>[2]หน้าผ้า!AA126</f>
        <v>4000</v>
      </c>
      <c r="V117" s="10">
        <f>[2]หน้าผ้า!AJ126</f>
        <v>3840</v>
      </c>
      <c r="W117" s="10">
        <f>[2]หน้าผ้า!AL126</f>
        <v>160</v>
      </c>
      <c r="X117" s="10">
        <f>[2]หน้าผ้า!AM126</f>
        <v>8450</v>
      </c>
      <c r="Y117" s="10">
        <f>[2]หน้าผ้า!AN126</f>
        <v>0</v>
      </c>
      <c r="Z117" s="9" t="str">
        <f>[2]หน้าผ้า!AO126</f>
        <v>WSWT2025800SM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 t="str">
        <f>[2]หน้าผ้า!AI126</f>
        <v>ห้ามขาด-ห้ามเกิน</v>
      </c>
      <c r="AG117" s="1" t="str">
        <f>[3]หน้าผ้า!DC129</f>
        <v>พร้อมส่ง</v>
      </c>
      <c r="AH117" s="1" t="str">
        <f>[2]หน้าผ้า!DL126</f>
        <v>P6</v>
      </c>
      <c r="AI117" s="1">
        <f>[2]หน้าผ้า!DM126</f>
        <v>4</v>
      </c>
      <c r="AJ117" s="3" t="str">
        <f>[2]หน้าผ้า!DN126</f>
        <v>รอส่ง</v>
      </c>
      <c r="AK117" s="3" t="e">
        <f>[2]หน้าผ้า!DQ126</f>
        <v>#VALUE!</v>
      </c>
      <c r="AL117" s="3" t="e">
        <f>[2]หน้าผ้า!DR126</f>
        <v>#VALUE!</v>
      </c>
      <c r="AM117" s="3" t="e">
        <f>[2]หน้าผ้า!DS126</f>
        <v>#VALUE!</v>
      </c>
      <c r="AN117" s="3" t="e">
        <f>[2]หน้าผ้า!DT126</f>
        <v>#VALUE!</v>
      </c>
      <c r="AO117" s="3" t="e">
        <f>[2]หน้าผ้า!DU126</f>
        <v>#VALUE!</v>
      </c>
      <c r="AP117" s="3" t="e">
        <f>[2]หน้าผ้า!DP126</f>
        <v>#VALUE!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0</v>
      </c>
    </row>
    <row r="118" spans="1:56" ht="27.75" customHeight="1" x14ac:dyDescent="0.45">
      <c r="A118" s="3">
        <f>[2]หน้าผ้า!C127</f>
        <v>45741</v>
      </c>
      <c r="B118" s="14" t="str">
        <f>[2]หน้าผ้า!B127</f>
        <v>MK68-000452</v>
      </c>
      <c r="C118" s="9" t="str">
        <f>[2]หน้าผ้า!E127</f>
        <v>บจก.เอพีเอ็ม อะโกร</v>
      </c>
      <c r="D118" s="13" t="str">
        <f>[2]หน้าผ้า!F127</f>
        <v>วี-ฟีด วี 07</v>
      </c>
      <c r="E118" s="9">
        <f>[2]หน้าผ้า!G127</f>
        <v>20</v>
      </c>
      <c r="F118" s="9">
        <f>[2]หน้าผ้า!H127</f>
        <v>38</v>
      </c>
      <c r="G118" s="9" t="str">
        <f>[2]หน้าผ้า!I127</f>
        <v>ขาว</v>
      </c>
      <c r="H118" s="9" t="str">
        <f>[2]หน้าผ้า!J127</f>
        <v>ใส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บิด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500กระสอบแบน</v>
      </c>
      <c r="T118" s="12" t="str">
        <f>[2]หน้าผ้า!X127</f>
        <v>รอส่ง</v>
      </c>
      <c r="U118" s="11">
        <f>[2]หน้าผ้า!AA127</f>
        <v>4000</v>
      </c>
      <c r="V118" s="10">
        <f>[2]หน้าผ้า!AJ127</f>
        <v>3857</v>
      </c>
      <c r="W118" s="10">
        <f>[2]หน้าผ้า!AL127</f>
        <v>143</v>
      </c>
      <c r="X118" s="10">
        <f>[2]หน้าผ้า!AM127</f>
        <v>4200</v>
      </c>
      <c r="Y118" s="10">
        <f>[2]หน้าผ้า!AN127</f>
        <v>0</v>
      </c>
      <c r="Z118" s="9" t="str">
        <f>[2]หน้าผ้า!AO127</f>
        <v>WSWT2025800SM</v>
      </c>
      <c r="AA118" s="8">
        <f>[2]หน้าผ้า!AQ127</f>
        <v>0</v>
      </c>
      <c r="AB118" s="8">
        <f>[2]หน้าผ้า!AR127</f>
        <v>0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0</v>
      </c>
      <c r="AF118" s="8">
        <f>[2]หน้าผ้า!AI127</f>
        <v>0</v>
      </c>
      <c r="AG118" s="1" t="str">
        <f>[3]หน้าผ้า!DC130</f>
        <v>พร้อมส่ง</v>
      </c>
      <c r="AH118" s="1" t="str">
        <f>[2]หน้าผ้า!DL127</f>
        <v>P6</v>
      </c>
      <c r="AI118" s="1">
        <f>[2]หน้าผ้า!DM127</f>
        <v>4</v>
      </c>
      <c r="AJ118" s="3" t="str">
        <f>[2]หน้าผ้า!DN127</f>
        <v>รอส่ง</v>
      </c>
      <c r="AK118" s="3" t="e">
        <f>[2]หน้าผ้า!DQ127</f>
        <v>#VALUE!</v>
      </c>
      <c r="AL118" s="3" t="e">
        <f>[2]หน้าผ้า!DR127</f>
        <v>#VALUE!</v>
      </c>
      <c r="AM118" s="3" t="e">
        <f>[2]หน้าผ้า!DS127</f>
        <v>#VALUE!</v>
      </c>
      <c r="AN118" s="3" t="e">
        <f>[2]หน้าผ้า!DT127</f>
        <v>#VALUE!</v>
      </c>
      <c r="AO118" s="3" t="e">
        <f>[2]หน้าผ้า!DU127</f>
        <v>#VALUE!</v>
      </c>
      <c r="AP118" s="3" t="e">
        <f>[2]หน้าผ้า!DP127</f>
        <v>#VALUE!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 t="str">
        <f>[2]หน้าผ้า!AG127</f>
        <v>มีลบสี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7.75" customHeight="1" x14ac:dyDescent="0.45">
      <c r="A119" s="3">
        <f>[2]หน้าผ้า!C128</f>
        <v>45720</v>
      </c>
      <c r="B119" s="14" t="str">
        <f>[2]หน้าผ้า!B128</f>
        <v>ใบรับคำสั่งซื้อ</v>
      </c>
      <c r="C119" s="9" t="str">
        <f>[2]หน้าผ้า!E128</f>
        <v>บจก.เอพีเอ็ม อะโกร</v>
      </c>
      <c r="D119" s="13" t="str">
        <f>[2]หน้าผ้า!F128</f>
        <v>นีโอ พี3(เอส)</v>
      </c>
      <c r="E119" s="9">
        <f>[2]หน้าผ้า!G128</f>
        <v>20</v>
      </c>
      <c r="F119" s="9">
        <f>[2]หน้าผ้า!H128</f>
        <v>38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บิด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500กระสอบแบน</v>
      </c>
      <c r="T119" s="12" t="str">
        <f>[2]หน้าผ้า!X128</f>
        <v>รอส่ง</v>
      </c>
      <c r="U119" s="11">
        <f>[2]หน้าผ้า!AA128</f>
        <v>4000</v>
      </c>
      <c r="V119" s="10">
        <f>[2]หน้าผ้า!AJ128</f>
        <v>4010</v>
      </c>
      <c r="W119" s="10">
        <f>[2]หน้าผ้า!AL128</f>
        <v>0</v>
      </c>
      <c r="X119" s="10">
        <f>[2]หน้าผ้า!AM128</f>
        <v>4470</v>
      </c>
      <c r="Y119" s="10">
        <f>[2]หน้าผ้า!AN128</f>
        <v>0</v>
      </c>
      <c r="Z119" s="9" t="str">
        <f>[2]หน้าผ้า!AO128</f>
        <v>WSWT2025800SM</v>
      </c>
      <c r="AA119" s="8">
        <f>[2]หน้าผ้า!AQ128</f>
        <v>0</v>
      </c>
      <c r="AB119" s="8">
        <f>[2]หน้าผ้า!AR128</f>
        <v>0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พร้อมส่ง</v>
      </c>
      <c r="AH119" s="1" t="str">
        <f>[2]หน้าผ้า!DL128</f>
        <v>P6</v>
      </c>
      <c r="AI119" s="1">
        <f>[2]หน้าผ้า!DM128</f>
        <v>4</v>
      </c>
      <c r="AJ119" s="3" t="str">
        <f>[2]หน้าผ้า!DN128</f>
        <v>รอส่ง</v>
      </c>
      <c r="AK119" s="3" t="e">
        <f>[2]หน้าผ้า!DQ128</f>
        <v>#VALUE!</v>
      </c>
      <c r="AL119" s="3" t="e">
        <f>[2]หน้าผ้า!DR128</f>
        <v>#VALUE!</v>
      </c>
      <c r="AM119" s="3" t="e">
        <f>[2]หน้าผ้า!DS128</f>
        <v>#VALUE!</v>
      </c>
      <c r="AN119" s="3" t="e">
        <f>[2]หน้าผ้า!DT128</f>
        <v>#VALUE!</v>
      </c>
      <c r="AO119" s="3" t="e">
        <f>[2]หน้าผ้า!DU128</f>
        <v>#VALUE!</v>
      </c>
      <c r="AP119" s="3" t="e">
        <f>[2]หน้าผ้า!DP128</f>
        <v>#VALUE!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45720</v>
      </c>
      <c r="B120" s="14" t="str">
        <f>[2]หน้าผ้า!B129</f>
        <v>ใบรับคำสั่งซื้อ</v>
      </c>
      <c r="C120" s="9" t="str">
        <f>[2]หน้าผ้า!E129</f>
        <v>บจก.เอพีเอ็ม อะโกร</v>
      </c>
      <c r="D120" s="13" t="str">
        <f>[2]หน้าผ้า!F129</f>
        <v>นีโอ พี4(เอส)</v>
      </c>
      <c r="E120" s="9">
        <f>[2]หน้าผ้า!G129</f>
        <v>20</v>
      </c>
      <c r="F120" s="9">
        <f>[2]หน้าผ้า!H129</f>
        <v>38</v>
      </c>
      <c r="G120" s="9" t="str">
        <f>[2]หน้าผ้า!I129</f>
        <v>ขาว</v>
      </c>
      <c r="H120" s="9" t="str">
        <f>[2]หน้าผ้า!J129</f>
        <v>ด้าน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 t="str">
        <f>[2]หน้าผ้า!X129</f>
        <v>รอส่ง</v>
      </c>
      <c r="U120" s="11">
        <f>[2]หน้าผ้า!AA129</f>
        <v>3000</v>
      </c>
      <c r="V120" s="10">
        <f>[2]หน้าผ้า!AJ129</f>
        <v>3065</v>
      </c>
      <c r="W120" s="10">
        <f>[2]หน้าผ้า!AL129</f>
        <v>0</v>
      </c>
      <c r="X120" s="10">
        <f>[2]หน้าผ้า!AM129</f>
        <v>3300</v>
      </c>
      <c r="Y120" s="10">
        <f>[2]หน้าผ้า!AN129</f>
        <v>0</v>
      </c>
      <c r="Z120" s="9" t="str">
        <f>[2]หน้าผ้า!AO129</f>
        <v>WSWT2025800SM</v>
      </c>
      <c r="AA120" s="8">
        <f>[2]หน้าผ้า!AQ129</f>
        <v>0</v>
      </c>
      <c r="AB120" s="8">
        <f>[2]หน้าผ้า!AR129</f>
        <v>0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0</v>
      </c>
      <c r="AF120" s="8">
        <f>[2]หน้าผ้า!AI129</f>
        <v>0</v>
      </c>
      <c r="AG120" s="1" t="str">
        <f>[3]หน้าผ้า!DC132</f>
        <v>พร้อมส่ง</v>
      </c>
      <c r="AH120" s="1" t="str">
        <f>[2]หน้าผ้า!DL129</f>
        <v>P6</v>
      </c>
      <c r="AI120" s="1">
        <f>[2]หน้าผ้า!DM129</f>
        <v>4</v>
      </c>
      <c r="AJ120" s="3" t="str">
        <f>[2]หน้าผ้า!DN129</f>
        <v>รอส่ง</v>
      </c>
      <c r="AK120" s="3" t="e">
        <f>[2]หน้าผ้า!DQ129</f>
        <v>#VALUE!</v>
      </c>
      <c r="AL120" s="3" t="e">
        <f>[2]หน้าผ้า!DR129</f>
        <v>#VALUE!</v>
      </c>
      <c r="AM120" s="3" t="e">
        <f>[2]หน้าผ้า!DS129</f>
        <v>#VALUE!</v>
      </c>
      <c r="AN120" s="3" t="e">
        <f>[2]หน้าผ้า!DT129</f>
        <v>#VALUE!</v>
      </c>
      <c r="AO120" s="3" t="e">
        <f>[2]หน้าผ้า!DU129</f>
        <v>#VALUE!</v>
      </c>
      <c r="AP120" s="3" t="e">
        <f>[2]หน้าผ้า!DP129</f>
        <v>#VALUE!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45541</v>
      </c>
      <c r="B121" s="14" t="str">
        <f>[2]หน้าผ้า!B130</f>
        <v>MK67-001236</v>
      </c>
      <c r="C121" s="9" t="str">
        <f>[2]หน้าผ้า!E130</f>
        <v>บจก.เอพีเอ็ม อะโกร</v>
      </c>
      <c r="D121" s="13" t="str">
        <f>[2]หน้าผ้า!F130</f>
        <v>ยูฟีด รวมไก่ วัว</v>
      </c>
      <c r="E121" s="9">
        <f>[2]หน้าผ้า!G130</f>
        <v>20</v>
      </c>
      <c r="F121" s="9">
        <f>[2]หน้าผ้า!H130</f>
        <v>40</v>
      </c>
      <c r="G121" s="9" t="str">
        <f>[2]หน้าผ้า!I130</f>
        <v>ขาว</v>
      </c>
      <c r="H121" s="9" t="str">
        <f>[2]หน้าผ้า!J130</f>
        <v>ด้าน</v>
      </c>
      <c r="I121" s="9">
        <f>[2]หน้าผ้า!L130</f>
        <v>108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</v>
      </c>
      <c r="T121" s="12" t="str">
        <f>[2]หน้าผ้า!X130</f>
        <v>รอส่ง</v>
      </c>
      <c r="U121" s="11">
        <f>[2]หน้าผ้า!AA130</f>
        <v>3000</v>
      </c>
      <c r="V121" s="10">
        <f>[2]หน้าผ้า!AJ130</f>
        <v>3318</v>
      </c>
      <c r="W121" s="10">
        <f>[2]หน้าผ้า!AL130</f>
        <v>0</v>
      </c>
      <c r="X121" s="10">
        <f>[2]หน้าผ้า!AM130</f>
        <v>0</v>
      </c>
      <c r="Y121" s="10">
        <f>[2]หน้าผ้า!AN130</f>
        <v>0</v>
      </c>
      <c r="Z121" s="9" t="str">
        <f>[2]หน้าผ้า!AO130</f>
        <v>WSWT2025800SM</v>
      </c>
      <c r="AA121" s="8">
        <f>[2]หน้าผ้า!AQ130</f>
        <v>0</v>
      </c>
      <c r="AB121" s="8">
        <f>[2]หน้าผ้า!AR130</f>
        <v>0</v>
      </c>
      <c r="AC121" s="8">
        <f>[2]หน้าผ้า!AS130</f>
        <v>0</v>
      </c>
      <c r="AD121" s="8">
        <f>[2]หน้าผ้า!AT130</f>
        <v>0</v>
      </c>
      <c r="AE121" s="8">
        <f>[2]หน้าผ้า!AU130</f>
        <v>0</v>
      </c>
      <c r="AF121" s="8" t="str">
        <f>[2]หน้าผ้า!AI130</f>
        <v>ลูกค้าสั่งผิดเอาไปส่งเดือน10</v>
      </c>
      <c r="AG121" s="1" t="str">
        <f>[3]หน้าผ้า!DC133</f>
        <v>รอแบบ</v>
      </c>
      <c r="AH121" s="1" t="str">
        <f>[2]หน้าผ้า!DL130</f>
        <v>P6</v>
      </c>
      <c r="AI121" s="1">
        <f>[2]หน้าผ้า!DM130</f>
        <v>4</v>
      </c>
      <c r="AJ121" s="3" t="str">
        <f>[2]หน้าผ้า!DN130</f>
        <v>รอส่ง</v>
      </c>
      <c r="AK121" s="3" t="e">
        <f>[2]หน้าผ้า!DQ130</f>
        <v>#VALUE!</v>
      </c>
      <c r="AL121" s="3" t="e">
        <f>[2]หน้าผ้า!DR130</f>
        <v>#VALUE!</v>
      </c>
      <c r="AM121" s="3" t="e">
        <f>[2]หน้าผ้า!DS130</f>
        <v>#VALUE!</v>
      </c>
      <c r="AN121" s="3" t="e">
        <f>[2]หน้าผ้า!DT130</f>
        <v>#VALUE!</v>
      </c>
      <c r="AO121" s="3" t="e">
        <f>[2]หน้าผ้า!DU130</f>
        <v>#VALUE!</v>
      </c>
      <c r="AP121" s="3" t="e">
        <f>[2]หน้าผ้า!DP130</f>
        <v>#VALUE!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>
        <f>[2]หน้าผ้า!ED130</f>
        <v>0</v>
      </c>
      <c r="AY121" s="2" t="str">
        <f>[2]หน้าผ้า!AG130</f>
        <v>ลูกค้าต้องการเคลือบใส แต่เปิดมาเคลือบด้าน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0</v>
      </c>
    </row>
    <row r="122" spans="1:56" ht="27.75" customHeight="1" x14ac:dyDescent="0.45">
      <c r="A122" s="3">
        <f>[2]หน้าผ้า!C131</f>
        <v>45581</v>
      </c>
      <c r="B122" s="14" t="str">
        <f>[2]หน้าผ้า!B131</f>
        <v>MK67-001396</v>
      </c>
      <c r="C122" s="9" t="str">
        <f>[2]หน้าผ้า!E131</f>
        <v>บจก.เอพีเอ็ม อะโกร</v>
      </c>
      <c r="D122" s="13" t="str">
        <f>[2]หน้าผ้า!F131</f>
        <v>นีโอ พี4</v>
      </c>
      <c r="E122" s="9">
        <f>[2]หน้าผ้า!G131</f>
        <v>20</v>
      </c>
      <c r="F122" s="9">
        <f>[2]หน้าผ้า!H131</f>
        <v>38</v>
      </c>
      <c r="G122" s="9" t="str">
        <f>[2]หน้าผ้า!I131</f>
        <v>ขาว</v>
      </c>
      <c r="H122" s="9" t="str">
        <f>[2]หน้าผ้า!J131</f>
        <v>ด้าน</v>
      </c>
      <c r="I122" s="9">
        <f>[2]หน้าผ้า!L131</f>
        <v>100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บิด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500กระสอบแบน</v>
      </c>
      <c r="T122" s="12" t="str">
        <f>[2]หน้าผ้า!X131</f>
        <v>รอส่ง</v>
      </c>
      <c r="U122" s="11">
        <f>[2]หน้าผ้า!AA131</f>
        <v>3000</v>
      </c>
      <c r="V122" s="10">
        <f>[2]หน้าผ้า!AJ131</f>
        <v>3194</v>
      </c>
      <c r="W122" s="10">
        <f>[2]หน้าผ้า!AL131</f>
        <v>0</v>
      </c>
      <c r="X122" s="10">
        <f>[2]หน้าผ้า!AM131</f>
        <v>5632</v>
      </c>
      <c r="Y122" s="10">
        <f>[2]หน้าผ้า!AN131</f>
        <v>0</v>
      </c>
      <c r="Z122" s="9" t="str">
        <f>[2]หน้าผ้า!AO131</f>
        <v>WSWT2025800SM</v>
      </c>
      <c r="AA122" s="8">
        <f>[2]หน้าผ้า!AQ131</f>
        <v>0</v>
      </c>
      <c r="AB122" s="8">
        <f>[2]หน้าผ้า!AR131</f>
        <v>0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0</v>
      </c>
      <c r="AF122" s="8">
        <f>[2]หน้าผ้า!AI131</f>
        <v>0</v>
      </c>
      <c r="AG122" s="1" t="str">
        <f>[3]หน้าผ้า!DC134</f>
        <v>พร้อมส่ง</v>
      </c>
      <c r="AH122" s="1" t="str">
        <f>[2]หน้าผ้า!DL131</f>
        <v>P6</v>
      </c>
      <c r="AI122" s="1">
        <f>[2]หน้าผ้า!DM131</f>
        <v>4</v>
      </c>
      <c r="AJ122" s="3" t="str">
        <f>[2]หน้าผ้า!DN131</f>
        <v>รอส่ง</v>
      </c>
      <c r="AK122" s="3" t="e">
        <f>[2]หน้าผ้า!DQ131</f>
        <v>#VALUE!</v>
      </c>
      <c r="AL122" s="3" t="e">
        <f>[2]หน้าผ้า!DR131</f>
        <v>#VALUE!</v>
      </c>
      <c r="AM122" s="3" t="e">
        <f>[2]หน้าผ้า!DS131</f>
        <v>#VALUE!</v>
      </c>
      <c r="AN122" s="3" t="e">
        <f>[2]หน้าผ้า!DT131</f>
        <v>#VALUE!</v>
      </c>
      <c r="AO122" s="3" t="e">
        <f>[2]หน้าผ้า!DU131</f>
        <v>#VALUE!</v>
      </c>
      <c r="AP122" s="3" t="e">
        <f>[2]หน้าผ้า!DP131</f>
        <v>#VALUE!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 xml:space="preserve"> /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0</v>
      </c>
    </row>
    <row r="123" spans="1:56" ht="27.75" customHeight="1" x14ac:dyDescent="0.45">
      <c r="A123" s="3">
        <f>[2]หน้าผ้า!C132</f>
        <v>0</v>
      </c>
      <c r="B123" s="14">
        <f>[2]หน้าผ้า!B132</f>
        <v>0</v>
      </c>
      <c r="C123" s="9">
        <f>[2]หน้าผ้า!E132</f>
        <v>0</v>
      </c>
      <c r="D123" s="13">
        <f>[2]หน้าผ้า!F132</f>
        <v>0</v>
      </c>
      <c r="E123" s="9">
        <f>[2]หน้าผ้า!G132</f>
        <v>20</v>
      </c>
      <c r="F123" s="9">
        <f>[2]หน้าผ้า!H132</f>
        <v>38</v>
      </c>
      <c r="G123" s="9">
        <f>[2]หน้าผ้า!I132</f>
        <v>0</v>
      </c>
      <c r="H123" s="9">
        <f>[2]หน้าผ้า!J132</f>
        <v>0</v>
      </c>
      <c r="I123" s="9">
        <f>[2]หน้าผ้า!L132</f>
        <v>84</v>
      </c>
      <c r="J123" s="9" t="str">
        <f>[2]หน้าผ้า!M132</f>
        <v>±</v>
      </c>
      <c r="K123" s="9">
        <f>[2]หน้าผ้า!N132</f>
        <v>5</v>
      </c>
      <c r="L123" s="9">
        <f>[2]หน้าผ้า!R132</f>
        <v>0</v>
      </c>
      <c r="M123" s="10">
        <f>[2]หน้าผ้า!T132</f>
        <v>0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>
        <f>[2]หน้าผ้า!Z132</f>
        <v>0</v>
      </c>
      <c r="T123" s="12">
        <f>[2]หน้าผ้า!X132</f>
        <v>0</v>
      </c>
      <c r="U123" s="11">
        <f>[2]หน้าผ้า!AA132</f>
        <v>0</v>
      </c>
      <c r="V123" s="10">
        <f>[2]หน้าผ้า!AJ132</f>
        <v>0</v>
      </c>
      <c r="W123" s="10">
        <f>[2]หน้าผ้า!AL132</f>
        <v>0</v>
      </c>
      <c r="X123" s="10">
        <f>[2]หน้าผ้า!AM132</f>
        <v>0</v>
      </c>
      <c r="Y123" s="10">
        <f>[2]หน้าผ้า!AN132</f>
        <v>0</v>
      </c>
      <c r="Z123" s="9" t="str">
        <f>[2]หน้าผ้า!AO132</f>
        <v>WSWT2025800SM</v>
      </c>
      <c r="AA123" s="8">
        <f>[2]หน้าผ้า!AQ132</f>
        <v>402757.68445000012</v>
      </c>
      <c r="AB123" s="8">
        <f>[2]หน้าผ้า!AR132</f>
        <v>55489.964450000014</v>
      </c>
      <c r="AC123" s="8">
        <f>[2]หน้าผ้า!AS132</f>
        <v>347267.72000000003</v>
      </c>
      <c r="AD123" s="8">
        <f>[2]หน้าผ้า!AT132</f>
        <v>3490</v>
      </c>
      <c r="AE123" s="8">
        <f>[2]หน้าผ้า!AU132</f>
        <v>399267.68445000012</v>
      </c>
      <c r="AF123" s="8" t="str">
        <f>[2]หน้าผ้า!AI132</f>
        <v>ระบุในSD</v>
      </c>
      <c r="AG123" s="1" t="str">
        <f>[3]หน้าผ้า!DC135</f>
        <v>พร้อมส่ง</v>
      </c>
      <c r="AH123" s="1">
        <f>[2]หน้าผ้า!DL132</f>
        <v>0</v>
      </c>
      <c r="AI123" s="1" t="str">
        <f>[2]หน้าผ้า!DM132</f>
        <v>Lead time</v>
      </c>
      <c r="AJ123" s="3">
        <f>[2]หน้าผ้า!DN132</f>
        <v>0</v>
      </c>
      <c r="AK123" s="3">
        <f>[2]หน้าผ้า!DQ132</f>
        <v>0</v>
      </c>
      <c r="AL123" s="3">
        <f>[2]หน้าผ้า!DR132</f>
        <v>0</v>
      </c>
      <c r="AM123" s="3">
        <f>[2]หน้าผ้า!DS132</f>
        <v>0</v>
      </c>
      <c r="AN123" s="3">
        <f>[2]หน้าผ้า!DT132</f>
        <v>0</v>
      </c>
      <c r="AO123" s="3">
        <f>[2]หน้าผ้า!DU132</f>
        <v>0</v>
      </c>
      <c r="AP123" s="3">
        <f>[2]หน้าผ้า!DP132</f>
        <v>0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>
        <f>[2]หน้าผ้า!EC132</f>
        <v>0</v>
      </c>
      <c r="AX123" s="2">
        <f>[2]หน้าผ้า!ED132</f>
        <v>0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0</v>
      </c>
    </row>
    <row r="124" spans="1:56" ht="27.75" customHeight="1" x14ac:dyDescent="0.45">
      <c r="A124" s="3" t="str">
        <f>[2]หน้าผ้า!C133</f>
        <v>ประมาณการ</v>
      </c>
      <c r="B124" s="14" t="str">
        <f>[2]หน้าผ้า!B133</f>
        <v>ประมาณการ</v>
      </c>
      <c r="C124" s="9" t="str">
        <f>[2]หน้าผ้า!E133</f>
        <v>บจก.ซันฟีด</v>
      </c>
      <c r="D124" s="13" t="str">
        <f>[2]หน้าผ้า!F133</f>
        <v>รอแบบ</v>
      </c>
      <c r="E124" s="9">
        <f>[2]หน้าผ้า!G133</f>
        <v>20</v>
      </c>
      <c r="F124" s="9">
        <f>[2]หน้าผ้า!H133</f>
        <v>39</v>
      </c>
      <c r="G124" s="9" t="str">
        <f>[2]หน้าผ้า!I133</f>
        <v>ขาว</v>
      </c>
      <c r="H124" s="9">
        <f>[2]หน้าผ้า!J133</f>
        <v>0</v>
      </c>
      <c r="I124" s="9">
        <f>[2]หน้าผ้า!L133</f>
        <v>84</v>
      </c>
      <c r="J124" s="9" t="str">
        <f>[2]หน้าผ้า!M133</f>
        <v>+</v>
      </c>
      <c r="K124" s="9">
        <f>[2]หน้าผ้า!N133</f>
        <v>0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 xml:space="preserve">300กระสอบแบนเต็มใบ </v>
      </c>
      <c r="T124" s="12" t="str">
        <f>[2]หน้าผ้า!X133</f>
        <v>รอแจ้ง</v>
      </c>
      <c r="U124" s="11">
        <f>[2]หน้าผ้า!AA133</f>
        <v>100000</v>
      </c>
      <c r="V124" s="10">
        <f>[2]หน้าผ้า!AJ133</f>
        <v>0</v>
      </c>
      <c r="W124" s="10">
        <f>[2]หน้าผ้า!AL133</f>
        <v>100000</v>
      </c>
      <c r="X124" s="10">
        <f>[2]หน้าผ้า!AM133</f>
        <v>0</v>
      </c>
      <c r="Y124" s="10">
        <f>[2]หน้าผ้า!AN133</f>
        <v>105000</v>
      </c>
      <c r="Z124" s="9" t="str">
        <f>[2]หน้าผ้า!AO133</f>
        <v>WSWT2025850</v>
      </c>
      <c r="AA124" s="8">
        <f>[2]หน้าผ้า!AQ133</f>
        <v>113157.00000000001</v>
      </c>
      <c r="AB124" s="8">
        <f>[2]หน้าผ้า!AR133</f>
        <v>0</v>
      </c>
      <c r="AC124" s="8">
        <f>[2]หน้าผ้า!AS133</f>
        <v>113157.00000000001</v>
      </c>
      <c r="AD124" s="8">
        <f>[2]หน้าผ้า!AT133</f>
        <v>0</v>
      </c>
      <c r="AE124" s="8">
        <f>[2]หน้าผ้า!AU133</f>
        <v>0</v>
      </c>
      <c r="AF124" s="8">
        <f>[2]หน้าผ้า!AI133</f>
        <v>0</v>
      </c>
      <c r="AG124" s="1" t="str">
        <f>[3]หน้าผ้า!DC136</f>
        <v>รอตัด</v>
      </c>
      <c r="AH124" s="1" t="str">
        <f>[2]หน้าผ้า!DL133</f>
        <v>P7</v>
      </c>
      <c r="AI124" s="1">
        <f>[2]หน้าผ้า!DM133</f>
        <v>2</v>
      </c>
      <c r="AJ124" s="3" t="str">
        <f>[2]หน้าผ้า!DN133</f>
        <v>รอแจ้ง</v>
      </c>
      <c r="AK124" s="3">
        <f>[2]หน้าผ้า!DQ133</f>
        <v>0</v>
      </c>
      <c r="AL124" s="3" t="e">
        <f>[2]หน้าผ้า!DR133</f>
        <v>#VALUE!</v>
      </c>
      <c r="AM124" s="3" t="e">
        <f>[2]หน้าผ้า!DS133</f>
        <v>#VALUE!</v>
      </c>
      <c r="AN124" s="3" t="e">
        <f>[2]หน้าผ้า!DT133</f>
        <v>#VALUE!</v>
      </c>
      <c r="AO124" s="3" t="e">
        <f>[2]หน้าผ้า!DU133</f>
        <v>#VALUE!</v>
      </c>
      <c r="AP124" s="3" t="e">
        <f>[2]หน้าผ้า!DP133</f>
        <v>#VALUE!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งานพิมพ์</v>
      </c>
      <c r="AX124" s="2" t="str">
        <f>[2]หน้าผ้า!ED133</f>
        <v>รอART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WRWT25850/WRWT25800</v>
      </c>
      <c r="BD124" s="56">
        <f>[2]หน้าผ้า!CA133</f>
        <v>8914.2570000000014</v>
      </c>
    </row>
    <row r="125" spans="1:56" ht="27.75" customHeight="1" x14ac:dyDescent="0.45">
      <c r="A125" s="3">
        <f>[2]หน้าผ้า!C134</f>
        <v>0</v>
      </c>
      <c r="B125" s="14">
        <f>[2]หน้าผ้า!B134</f>
        <v>0</v>
      </c>
      <c r="C125" s="9">
        <f>[2]หน้าผ้า!E134</f>
        <v>0</v>
      </c>
      <c r="D125" s="13">
        <f>[2]หน้าผ้า!F134</f>
        <v>0</v>
      </c>
      <c r="E125" s="9">
        <f>[2]หน้าผ้า!G134</f>
        <v>20</v>
      </c>
      <c r="F125" s="9">
        <f>[2]หน้าผ้า!H134</f>
        <v>38</v>
      </c>
      <c r="G125" s="9">
        <f>[2]หน้าผ้า!I134</f>
        <v>0</v>
      </c>
      <c r="H125" s="9">
        <f>[2]หน้าผ้า!J134</f>
        <v>0</v>
      </c>
      <c r="I125" s="9">
        <f>[2]หน้าผ้า!L134</f>
        <v>82</v>
      </c>
      <c r="J125" s="9" t="str">
        <f>[2]หน้าผ้า!M134</f>
        <v>+</v>
      </c>
      <c r="K125" s="9">
        <f>[2]หน้าผ้า!N134</f>
        <v>2</v>
      </c>
      <c r="L125" s="9">
        <f>[2]หน้าผ้า!R134</f>
        <v>0</v>
      </c>
      <c r="M125" s="10">
        <f>[2]หน้าผ้า!T134</f>
        <v>0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>
        <f>[2]หน้าผ้า!Z134</f>
        <v>0</v>
      </c>
      <c r="T125" s="12">
        <f>[2]หน้าผ้า!X134</f>
        <v>0</v>
      </c>
      <c r="U125" s="11">
        <f>[2]หน้าผ้า!AA134</f>
        <v>0</v>
      </c>
      <c r="V125" s="10">
        <f>[2]หน้าผ้า!AJ134</f>
        <v>0</v>
      </c>
      <c r="W125" s="10">
        <f>[2]หน้าผ้า!AL134</f>
        <v>0</v>
      </c>
      <c r="X125" s="10">
        <f>[2]หน้าผ้า!AM134</f>
        <v>0</v>
      </c>
      <c r="Y125" s="10">
        <f>[2]หน้าผ้า!AN134</f>
        <v>0</v>
      </c>
      <c r="Z125" s="9" t="str">
        <f>[2]หน้าผ้า!AO134</f>
        <v>WSWT2025850</v>
      </c>
      <c r="AA125" s="8">
        <f>[2]หน้าผ้า!AQ134</f>
        <v>113157.00000000001</v>
      </c>
      <c r="AB125" s="8">
        <f>[2]หน้าผ้า!AR134</f>
        <v>0</v>
      </c>
      <c r="AC125" s="8">
        <f>[2]หน้าผ้า!AS134</f>
        <v>113157.00000000001</v>
      </c>
      <c r="AD125" s="8">
        <f>[2]หน้าผ้า!AT134</f>
        <v>0</v>
      </c>
      <c r="AE125" s="8">
        <f>[2]หน้าผ้า!AU134</f>
        <v>0</v>
      </c>
      <c r="AF125" s="8" t="str">
        <f>[2]หน้าผ้า!AI134</f>
        <v>ระบุในSD</v>
      </c>
      <c r="AG125" s="1" t="str">
        <f>[3]หน้าผ้า!DC137</f>
        <v>รอตัด</v>
      </c>
      <c r="AH125" s="1">
        <f>[2]หน้าผ้า!DL134</f>
        <v>0</v>
      </c>
      <c r="AI125" s="1" t="str">
        <f>[2]หน้าผ้า!DM134</f>
        <v>Lead time</v>
      </c>
      <c r="AJ125" s="3">
        <f>[2]หน้าผ้า!DN134</f>
        <v>0</v>
      </c>
      <c r="AK125" s="3">
        <f>[2]หน้าผ้า!DQ134</f>
        <v>0</v>
      </c>
      <c r="AL125" s="3">
        <f>[2]หน้าผ้า!DR134</f>
        <v>0</v>
      </c>
      <c r="AM125" s="3">
        <f>[2]หน้าผ้า!DS134</f>
        <v>0</v>
      </c>
      <c r="AN125" s="3">
        <f>[2]หน้าผ้า!DT134</f>
        <v>0</v>
      </c>
      <c r="AO125" s="3">
        <f>[2]หน้าผ้า!DU134</f>
        <v>0</v>
      </c>
      <c r="AP125" s="3">
        <f>[2]หน้าผ้า!DP134</f>
        <v>0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>
        <f>[2]หน้าผ้า!EC134</f>
        <v>0</v>
      </c>
      <c r="AX125" s="2">
        <f>[2]หน้าผ้า!ED134</f>
        <v>0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WRWT200850/WRWT25800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0</v>
      </c>
      <c r="B126" s="14">
        <f>[2]หน้าผ้า!B135</f>
        <v>0</v>
      </c>
      <c r="C126" s="9">
        <f>[2]หน้าผ้า!E135</f>
        <v>0</v>
      </c>
      <c r="D126" s="13">
        <f>[2]หน้าผ้า!F135</f>
        <v>0</v>
      </c>
      <c r="E126" s="9">
        <f>[2]หน้าผ้า!G135</f>
        <v>20</v>
      </c>
      <c r="F126" s="9">
        <f>[2]หน้าผ้า!H135</f>
        <v>37</v>
      </c>
      <c r="G126" s="9">
        <f>[2]หน้าผ้า!I135</f>
        <v>0</v>
      </c>
      <c r="H126" s="9">
        <f>[2]หน้าผ้า!J135</f>
        <v>0</v>
      </c>
      <c r="I126" s="9">
        <f>[2]หน้าผ้า!L135</f>
        <v>82</v>
      </c>
      <c r="J126" s="9" t="str">
        <f>[2]หน้าผ้า!M135</f>
        <v>±</v>
      </c>
      <c r="K126" s="9">
        <f>[2]หน้าผ้า!N135</f>
        <v>5</v>
      </c>
      <c r="L126" s="9">
        <f>[2]หน้าผ้า!R135</f>
        <v>0</v>
      </c>
      <c r="M126" s="10">
        <f>[2]หน้าผ้า!T135</f>
        <v>0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>
        <f>[2]หน้าผ้า!Z135</f>
        <v>0</v>
      </c>
      <c r="T126" s="12">
        <f>[2]หน้าผ้า!X135</f>
        <v>0</v>
      </c>
      <c r="U126" s="11">
        <f>[2]หน้าผ้า!AA135</f>
        <v>0</v>
      </c>
      <c r="V126" s="10">
        <f>[2]หน้าผ้า!AJ135</f>
        <v>0</v>
      </c>
      <c r="W126" s="10">
        <f>[2]หน้าผ้า!AL135</f>
        <v>0</v>
      </c>
      <c r="X126" s="10">
        <f>[2]หน้าผ้า!AM135</f>
        <v>0</v>
      </c>
      <c r="Y126" s="10">
        <f>[2]หน้าผ้า!AN135</f>
        <v>0</v>
      </c>
      <c r="Z126" s="9" t="str">
        <f>[2]หน้าผ้า!AO135</f>
        <v>WSWT2021750</v>
      </c>
      <c r="AA126" s="8" t="e">
        <f>[2]หน้าผ้า!AQ135</f>
        <v>#REF!</v>
      </c>
      <c r="AB126" s="8" t="e">
        <f>[2]หน้าผ้า!AR135</f>
        <v>#REF!</v>
      </c>
      <c r="AC126" s="8" t="e">
        <f>[2]หน้าผ้า!AS135</f>
        <v>#REF!</v>
      </c>
      <c r="AD126" s="8" t="e">
        <f>[2]หน้าผ้า!AT135</f>
        <v>#REF!</v>
      </c>
      <c r="AE126" s="8" t="e">
        <f>[2]หน้าผ้า!AU135</f>
        <v>#REF!</v>
      </c>
      <c r="AF126" s="8" t="str">
        <f>[2]หน้าผ้า!AI135</f>
        <v>ระบุในSD</v>
      </c>
      <c r="AG126" s="1" t="str">
        <f>[3]หน้าผ้า!DC138</f>
        <v>พิมพ์ไม่ครบ</v>
      </c>
      <c r="AH126" s="1">
        <f>[2]หน้าผ้า!DL135</f>
        <v>0</v>
      </c>
      <c r="AI126" s="1" t="str">
        <f>[2]หน้าผ้า!DM135</f>
        <v>Lead time</v>
      </c>
      <c r="AJ126" s="3">
        <f>[2]หน้าผ้า!DN135</f>
        <v>0</v>
      </c>
      <c r="AK126" s="3">
        <f>[2]หน้าผ้า!DQ135</f>
        <v>0</v>
      </c>
      <c r="AL126" s="3">
        <f>[2]หน้าผ้า!DR135</f>
        <v>0</v>
      </c>
      <c r="AM126" s="3">
        <f>[2]หน้าผ้า!DS135</f>
        <v>0</v>
      </c>
      <c r="AN126" s="3">
        <f>[2]หน้าผ้า!DT135</f>
        <v>0</v>
      </c>
      <c r="AO126" s="3">
        <f>[2]หน้าผ้า!DU135</f>
        <v>0</v>
      </c>
      <c r="AP126" s="3">
        <f>[2]หน้าผ้า!DP135</f>
        <v>0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>
        <f>[2]หน้าผ้า!EC135</f>
        <v>0</v>
      </c>
      <c r="AX126" s="2">
        <f>[2]หน้าผ้า!ED135</f>
        <v>0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WRWT200750/WRWT21750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45857</v>
      </c>
      <c r="B127" s="14" t="str">
        <f>[2]หน้าผ้า!B136</f>
        <v>MK68-000905</v>
      </c>
      <c r="C127" s="9" t="str">
        <f>[2]หน้าผ้า!E136</f>
        <v>บจก.อินเทคค์ โกลบอล</v>
      </c>
      <c r="D127" s="13" t="str">
        <f>[2]หน้าผ้า!F136</f>
        <v>เพอเฟคค์ 664HP</v>
      </c>
      <c r="E127" s="9">
        <f>[2]หน้าผ้า!G136</f>
        <v>20</v>
      </c>
      <c r="F127" s="9">
        <f>[2]หน้าผ้า!H136</f>
        <v>36</v>
      </c>
      <c r="G127" s="9" t="str">
        <f>[2]หน้าผ้า!I136</f>
        <v>ขาว</v>
      </c>
      <c r="H127" s="9">
        <f>[2]หน้าผ้า!J136</f>
        <v>0</v>
      </c>
      <c r="I127" s="9">
        <f>[2]หน้าผ้า!L136</f>
        <v>78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จับจีบ4"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มัด80 ใช้สายรัด</v>
      </c>
      <c r="T127" s="12">
        <f>[2]หน้าผ้า!X136</f>
        <v>45884</v>
      </c>
      <c r="U127" s="11">
        <f>[2]หน้าผ้า!AA136</f>
        <v>27120</v>
      </c>
      <c r="V127" s="10">
        <f>[2]หน้าผ้า!AJ136</f>
        <v>25440</v>
      </c>
      <c r="W127" s="10">
        <f>[2]หน้าผ้า!AL136</f>
        <v>1680</v>
      </c>
      <c r="X127" s="10">
        <f>[2]หน้าผ้า!AM136</f>
        <v>154931</v>
      </c>
      <c r="Y127" s="10">
        <f>[2]หน้าผ้า!AN136</f>
        <v>0</v>
      </c>
      <c r="Z127" s="9" t="str">
        <f>[2]หน้าผ้า!AO136</f>
        <v>WSWT2025800</v>
      </c>
      <c r="AA127" s="8">
        <f>[2]หน้าผ้า!AQ136</f>
        <v>0</v>
      </c>
      <c r="AB127" s="8">
        <f>[2]หน้าผ้า!AR136</f>
        <v>0</v>
      </c>
      <c r="AC127" s="8">
        <f>[2]หน้าผ้า!AS136</f>
        <v>0</v>
      </c>
      <c r="AD127" s="8">
        <f>[2]หน้าผ้า!AT136</f>
        <v>0</v>
      </c>
      <c r="AE127" s="8">
        <f>[2]หน้าผ้า!AU136</f>
        <v>0</v>
      </c>
      <c r="AF127" s="8" t="str">
        <f>[2]หน้าผ้า!AI136</f>
        <v>ห้ามขาด-ห้ามเกิน</v>
      </c>
      <c r="AG127" s="1" t="str">
        <f>[3]หน้าผ้า!DC139</f>
        <v>ยังไม่ได้พิมพ์</v>
      </c>
      <c r="AH127" s="1" t="str">
        <f>[2]หน้าผ้า!DL136</f>
        <v>P7</v>
      </c>
      <c r="AI127" s="1">
        <f>[2]หน้าผ้า!DM136</f>
        <v>2</v>
      </c>
      <c r="AJ127" s="3">
        <f>[2]หน้าผ้า!DN136</f>
        <v>45884</v>
      </c>
      <c r="AK127" s="3">
        <f>[2]หน้าผ้า!DQ136</f>
        <v>0</v>
      </c>
      <c r="AL127" s="3">
        <f>[2]หน้าผ้า!DR136</f>
        <v>45875</v>
      </c>
      <c r="AM127" s="3">
        <f>[2]หน้าผ้า!DS136</f>
        <v>45882</v>
      </c>
      <c r="AN127" s="3">
        <f>[2]หน้าผ้า!DT136</f>
        <v>45883</v>
      </c>
      <c r="AO127" s="3">
        <f>[2]หน้าผ้า!DU136</f>
        <v>45883</v>
      </c>
      <c r="AP127" s="3">
        <f>[2]หน้าผ้า!DP136</f>
        <v>45879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งานพิมพ์</v>
      </c>
      <c r="AX127" s="2" t="str">
        <f>[2]หน้าผ้า!ED136</f>
        <v xml:space="preserve"> /</v>
      </c>
      <c r="AY127" s="2" t="str">
        <f>[2]หน้าผ้า!AG136</f>
        <v>1/8 4/8 9/8 15/8 22/8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WRWT25800/WRWT25800</v>
      </c>
      <c r="BD127" s="56">
        <f>[2]หน้าผ้า!CA136</f>
        <v>0</v>
      </c>
    </row>
    <row r="128" spans="1:56" ht="27.75" customHeight="1" x14ac:dyDescent="0.45">
      <c r="A128" s="3">
        <f>[2]หน้าผ้า!C137</f>
        <v>45874</v>
      </c>
      <c r="B128" s="14" t="str">
        <f>[2]หน้าผ้า!B137</f>
        <v>MK68-000965</v>
      </c>
      <c r="C128" s="9" t="str">
        <f>[2]หน้าผ้า!E137</f>
        <v>บจก.อินเทคค์ โกลบอล</v>
      </c>
      <c r="D128" s="13" t="str">
        <f>[2]หน้าผ้า!F137</f>
        <v>เพอเฟคค์ 664HP</v>
      </c>
      <c r="E128" s="9">
        <f>[2]หน้าผ้า!G137</f>
        <v>20</v>
      </c>
      <c r="F128" s="9">
        <f>[2]หน้าผ้า!H137</f>
        <v>36</v>
      </c>
      <c r="G128" s="9" t="str">
        <f>[2]หน้าผ้า!I137</f>
        <v>ขาว</v>
      </c>
      <c r="H128" s="9">
        <f>[2]หน้าผ้า!J137</f>
        <v>0</v>
      </c>
      <c r="I128" s="9">
        <f>[2]หน้าผ้า!L137</f>
        <v>78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จับจีบ4"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มัด80 ใช้สายรัด</v>
      </c>
      <c r="T128" s="12">
        <f>[2]หน้าผ้า!X137</f>
        <v>45888</v>
      </c>
      <c r="U128" s="11">
        <f>[2]หน้าผ้า!AA137</f>
        <v>30000</v>
      </c>
      <c r="V128" s="10">
        <f>[2]หน้าผ้า!AJ137</f>
        <v>0</v>
      </c>
      <c r="W128" s="10">
        <f>[2]หน้าผ้า!AL137</f>
        <v>30000</v>
      </c>
      <c r="X128" s="10">
        <f>[2]หน้าผ้า!AM137</f>
        <v>29505</v>
      </c>
      <c r="Y128" s="10">
        <f>[2]หน้าผ้า!AN137</f>
        <v>519.75</v>
      </c>
      <c r="Z128" s="9" t="str">
        <f>[2]หน้าผ้า!AO137</f>
        <v>WSWT2025800</v>
      </c>
      <c r="AA128" s="8">
        <f>[2]หน้าผ้า!AQ137</f>
        <v>544.5680625</v>
      </c>
      <c r="AB128" s="8">
        <f>[2]หน้าผ้า!AR137</f>
        <v>544.5680625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0</v>
      </c>
      <c r="AF128" s="8" t="str">
        <f>[2]หน้าผ้า!AI137</f>
        <v>ห้ามขาด-ห้ามเกิน</v>
      </c>
      <c r="AG128" s="1" t="str">
        <f>[3]หน้าผ้า!DC140</f>
        <v>ยังไม่ได้พิมพ์</v>
      </c>
      <c r="AH128" s="1" t="str">
        <f>[2]หน้าผ้า!DL137</f>
        <v>P7</v>
      </c>
      <c r="AI128" s="1">
        <f>[2]หน้าผ้า!DM137</f>
        <v>2</v>
      </c>
      <c r="AJ128" s="3">
        <f>[2]หน้าผ้า!DN137</f>
        <v>45888</v>
      </c>
      <c r="AK128" s="3">
        <f>[2]หน้าผ้า!DQ137</f>
        <v>0</v>
      </c>
      <c r="AL128" s="3">
        <f>[2]หน้าผ้า!DR137</f>
        <v>45879</v>
      </c>
      <c r="AM128" s="3">
        <f>[2]หน้าผ้า!DS137</f>
        <v>45886</v>
      </c>
      <c r="AN128" s="3">
        <f>[2]หน้าผ้า!DT137</f>
        <v>45887</v>
      </c>
      <c r="AO128" s="3">
        <f>[2]หน้าผ้า!DU137</f>
        <v>45887</v>
      </c>
      <c r="AP128" s="3">
        <f>[2]หน้าผ้า!DP137</f>
        <v>45883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งานพิมพ์</v>
      </c>
      <c r="AX128" s="2" t="str">
        <f>[2]หน้าผ้า!ED137</f>
        <v xml:space="preserve"> /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WRWT25800/WRWT25800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45862</v>
      </c>
      <c r="B129" s="14" t="str">
        <f>[2]หน้าผ้า!B138</f>
        <v>MK68-000924</v>
      </c>
      <c r="C129" s="9" t="str">
        <f>[2]หน้าผ้า!E138</f>
        <v>บจก.เบทาโกร</v>
      </c>
      <c r="D129" s="13" t="str">
        <f>[2]หน้าผ้า!F138</f>
        <v>WB เบทาโกร 124 30kg NM</v>
      </c>
      <c r="E129" s="9">
        <f>[2]หน้าผ้า!G138</f>
        <v>20</v>
      </c>
      <c r="F129" s="9">
        <f>[2]หน้าผ้า!H138</f>
        <v>37</v>
      </c>
      <c r="G129" s="9" t="str">
        <f>[2]หน้าผ้า!I138</f>
        <v>ขาว</v>
      </c>
      <c r="H129" s="9">
        <f>[2]หน้าผ้า!J138</f>
        <v>0</v>
      </c>
      <c r="I129" s="9">
        <f>[2]หน้าผ้า!L138</f>
        <v>80</v>
      </c>
      <c r="J129" s="9" t="str">
        <f>[2]หน้าผ้า!M138</f>
        <v>±</v>
      </c>
      <c r="K129" s="9">
        <f>[2]หน้าผ้า!N138</f>
        <v>3</v>
      </c>
      <c r="L129" s="9" t="str">
        <f>[2]หน้าผ้า!R138</f>
        <v>บิด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500กระสอบแบน พร้อมระบุชื่อบริษัท รายการสินค้า จำนวนแต่ละแพ็ค</v>
      </c>
      <c r="T129" s="12">
        <f>[2]หน้าผ้า!X138</f>
        <v>45889</v>
      </c>
      <c r="U129" s="11">
        <f>[2]หน้าผ้า!AA138</f>
        <v>124000</v>
      </c>
      <c r="V129" s="10">
        <f>[2]หน้าผ้า!AJ138</f>
        <v>20000</v>
      </c>
      <c r="W129" s="10">
        <f>[2]หน้าผ้า!AL138</f>
        <v>104000</v>
      </c>
      <c r="X129" s="10">
        <f>[2]หน้าผ้า!AM138</f>
        <v>71420</v>
      </c>
      <c r="Y129" s="10">
        <f>[2]หน้าผ้า!AN138</f>
        <v>55209</v>
      </c>
      <c r="Z129" s="9" t="str">
        <f>[2]หน้าผ้า!AO138</f>
        <v>WSWT2025800</v>
      </c>
      <c r="AA129" s="8">
        <f>[2]หน้าผ้า!AQ138</f>
        <v>59387.769210000006</v>
      </c>
      <c r="AB129" s="8">
        <f>[2]หน้าผ้า!AR138</f>
        <v>59387.769210000006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0</v>
      </c>
      <c r="AF129" s="8" t="str">
        <f>[2]หน้าผ้า!AI138</f>
        <v>หนองบุญมาก</v>
      </c>
      <c r="AG129" s="1" t="str">
        <f>[3]หน้าผ้า!DC141</f>
        <v>ยังไม่ได้พิมพ์</v>
      </c>
      <c r="AH129" s="1" t="str">
        <f>[2]หน้าผ้า!DL138</f>
        <v>P7</v>
      </c>
      <c r="AI129" s="1">
        <f>[2]หน้าผ้า!DM138</f>
        <v>2</v>
      </c>
      <c r="AJ129" s="3">
        <f>[2]หน้าผ้า!DN138</f>
        <v>45889</v>
      </c>
      <c r="AK129" s="3">
        <f>[2]หน้าผ้า!DQ138</f>
        <v>0</v>
      </c>
      <c r="AL129" s="3">
        <f>[2]หน้าผ้า!DR138</f>
        <v>45880</v>
      </c>
      <c r="AM129" s="3">
        <f>[2]หน้าผ้า!DS138</f>
        <v>45887</v>
      </c>
      <c r="AN129" s="3">
        <f>[2]หน้าผ้า!DT138</f>
        <v>45888</v>
      </c>
      <c r="AO129" s="3">
        <f>[2]หน้าผ้า!DU138</f>
        <v>45888</v>
      </c>
      <c r="AP129" s="3">
        <f>[2]หน้าผ้า!DP138</f>
        <v>45884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WRWT25800/WRWT25800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45862</v>
      </c>
      <c r="B130" s="14" t="str">
        <f>[2]หน้าผ้า!B139</f>
        <v>MK68-000925</v>
      </c>
      <c r="C130" s="9" t="str">
        <f>[2]หน้าผ้า!E139</f>
        <v>บจก.เบทาโกร</v>
      </c>
      <c r="D130" s="13" t="str">
        <f>[2]หน้าผ้า!F139</f>
        <v>WB ฟาร์ม F914M 30kg.NM</v>
      </c>
      <c r="E130" s="9">
        <f>[2]หน้าผ้า!G139</f>
        <v>20</v>
      </c>
      <c r="F130" s="9">
        <f>[2]หน้าผ้า!H139</f>
        <v>37</v>
      </c>
      <c r="G130" s="9" t="str">
        <f>[2]หน้าผ้า!I139</f>
        <v>ขาว</v>
      </c>
      <c r="H130" s="9">
        <f>[2]หน้าผ้า!J139</f>
        <v>0</v>
      </c>
      <c r="I130" s="9">
        <f>[2]หน้าผ้า!L139</f>
        <v>80</v>
      </c>
      <c r="J130" s="9" t="str">
        <f>[2]หน้าผ้า!M139</f>
        <v>±</v>
      </c>
      <c r="K130" s="9">
        <f>[2]หน้าผ้า!N139</f>
        <v>3</v>
      </c>
      <c r="L130" s="9" t="str">
        <f>[2]หน้าผ้า!R139</f>
        <v>ไม่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500กระสอบแบน พร้อมระบุชื่อบริษัท รายการสินค้า จำนวนแต่ละแพ็ค</v>
      </c>
      <c r="T130" s="12">
        <f>[2]หน้าผ้า!X139</f>
        <v>45889</v>
      </c>
      <c r="U130" s="11">
        <f>[2]หน้าผ้า!AA139</f>
        <v>28000</v>
      </c>
      <c r="V130" s="10">
        <f>[2]หน้าผ้า!AJ139</f>
        <v>0</v>
      </c>
      <c r="W130" s="10">
        <f>[2]หน้าผ้า!AL139</f>
        <v>28000</v>
      </c>
      <c r="X130" s="10">
        <f>[2]หน้าผ้า!AM139</f>
        <v>0</v>
      </c>
      <c r="Y130" s="10">
        <f>[2]หน้าผ้า!AN139</f>
        <v>29400</v>
      </c>
      <c r="Z130" s="9" t="str">
        <f>[2]หน้าผ้า!AO139</f>
        <v>WSWT2025800</v>
      </c>
      <c r="AA130" s="8">
        <f>[2]หน้าผ้า!AQ139</f>
        <v>30119.320000000003</v>
      </c>
      <c r="AB130" s="8">
        <f>[2]หน้าผ้า!AR139</f>
        <v>30119.320000000003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0</v>
      </c>
      <c r="AF130" s="8" t="str">
        <f>[2]หน้าผ้า!AI139</f>
        <v>หนองบุญมาก</v>
      </c>
      <c r="AG130" s="1" t="str">
        <f>[3]หน้าผ้า!DC142</f>
        <v>ยังไม่ได้พิมพ์</v>
      </c>
      <c r="AH130" s="1" t="str">
        <f>[2]หน้าผ้า!DL139</f>
        <v>P7</v>
      </c>
      <c r="AI130" s="1">
        <f>[2]หน้าผ้า!DM139</f>
        <v>2</v>
      </c>
      <c r="AJ130" s="3">
        <f>[2]หน้าผ้า!DN139</f>
        <v>45889</v>
      </c>
      <c r="AK130" s="3">
        <f>[2]หน้าผ้า!DQ139</f>
        <v>0</v>
      </c>
      <c r="AL130" s="3">
        <f>[2]หน้าผ้า!DR139</f>
        <v>45880</v>
      </c>
      <c r="AM130" s="3">
        <f>[2]หน้าผ้า!DS139</f>
        <v>45887</v>
      </c>
      <c r="AN130" s="3">
        <f>[2]หน้าผ้า!DT139</f>
        <v>45888</v>
      </c>
      <c r="AO130" s="3">
        <f>[2]หน้าผ้า!DU139</f>
        <v>45888</v>
      </c>
      <c r="AP130" s="3">
        <f>[2]หน้าผ้า!DP139</f>
        <v>45884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WRWT25800/WRWT25800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45862</v>
      </c>
      <c r="B131" s="14" t="str">
        <f>[2]หน้าผ้า!B140</f>
        <v>MK68-000926</v>
      </c>
      <c r="C131" s="9" t="str">
        <f>[2]หน้าผ้า!E140</f>
        <v>บจก.เบทาโกร</v>
      </c>
      <c r="D131" s="13" t="str">
        <f>[2]หน้าผ้า!F140</f>
        <v>WB บาลานส์ 924 30kg NM</v>
      </c>
      <c r="E131" s="9">
        <f>[2]หน้าผ้า!G140</f>
        <v>20</v>
      </c>
      <c r="F131" s="9">
        <f>[2]หน้าผ้า!H140</f>
        <v>37</v>
      </c>
      <c r="G131" s="9" t="str">
        <f>[2]หน้าผ้า!I140</f>
        <v>ขาว</v>
      </c>
      <c r="H131" s="9">
        <f>[2]หน้าผ้า!J140</f>
        <v>0</v>
      </c>
      <c r="I131" s="9">
        <f>[2]หน้าผ้า!L140</f>
        <v>80</v>
      </c>
      <c r="J131" s="9" t="str">
        <f>[2]หน้าผ้า!M140</f>
        <v>±</v>
      </c>
      <c r="K131" s="9">
        <f>[2]หน้าผ้า!N140</f>
        <v>3</v>
      </c>
      <c r="L131" s="9" t="str">
        <f>[2]หน้าผ้า!R140</f>
        <v>บิด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500กระสอบแบน พร้อมระบุชื่อบริษัท รายการสินค้า จำนวนแต่ละแพ็ค</v>
      </c>
      <c r="T131" s="12">
        <f>[2]หน้าผ้า!X140</f>
        <v>45889</v>
      </c>
      <c r="U131" s="11">
        <f>[2]หน้าผ้า!AA140</f>
        <v>7000</v>
      </c>
      <c r="V131" s="10">
        <f>[2]หน้าผ้า!AJ140</f>
        <v>0</v>
      </c>
      <c r="W131" s="10">
        <f>[2]หน้าผ้า!AL140</f>
        <v>7000</v>
      </c>
      <c r="X131" s="10">
        <f>[2]หน้าผ้า!AM140</f>
        <v>0</v>
      </c>
      <c r="Y131" s="10">
        <f>[2]หน้าผ้า!AN140</f>
        <v>7350</v>
      </c>
      <c r="Z131" s="9" t="str">
        <f>[2]หน้าผ้า!AO140</f>
        <v>WSWT2025800</v>
      </c>
      <c r="AA131" s="8">
        <f>[2]หน้าผ้า!AQ140</f>
        <v>7529.8300000000008</v>
      </c>
      <c r="AB131" s="8">
        <f>[2]หน้าผ้า!AR140</f>
        <v>7529.8300000000008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 t="str">
        <f>[2]หน้าผ้า!AI140</f>
        <v>หนองบุญมาก</v>
      </c>
      <c r="AG131" s="1" t="str">
        <f>[3]หน้าผ้า!DC143</f>
        <v>ยังไม่ได้พิมพ์</v>
      </c>
      <c r="AH131" s="1" t="str">
        <f>[2]หน้าผ้า!DL140</f>
        <v>P7</v>
      </c>
      <c r="AI131" s="1">
        <f>[2]หน้าผ้า!DM140</f>
        <v>2</v>
      </c>
      <c r="AJ131" s="3">
        <f>[2]หน้าผ้า!DN140</f>
        <v>45889</v>
      </c>
      <c r="AK131" s="3">
        <f>[2]หน้าผ้า!DQ140</f>
        <v>0</v>
      </c>
      <c r="AL131" s="3">
        <f>[2]หน้าผ้า!DR140</f>
        <v>45880</v>
      </c>
      <c r="AM131" s="3">
        <f>[2]หน้าผ้า!DS140</f>
        <v>45887</v>
      </c>
      <c r="AN131" s="3">
        <f>[2]หน้าผ้า!DT140</f>
        <v>45888</v>
      </c>
      <c r="AO131" s="3">
        <f>[2]หน้าผ้า!DU140</f>
        <v>45888</v>
      </c>
      <c r="AP131" s="3">
        <f>[2]หน้าผ้า!DP140</f>
        <v>45884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WRWT25800/WRWT25800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45862</v>
      </c>
      <c r="B132" s="14" t="str">
        <f>[2]หน้าผ้า!B141</f>
        <v>MK68-000926</v>
      </c>
      <c r="C132" s="9" t="str">
        <f>[2]หน้าผ้า!E141</f>
        <v>บจก.เบทาโกร</v>
      </c>
      <c r="D132" s="13" t="str">
        <f>[2]หน้าผ้า!F141</f>
        <v>WB เบทาโกร 326 30kg NM</v>
      </c>
      <c r="E132" s="9">
        <f>[2]หน้าผ้า!G141</f>
        <v>20</v>
      </c>
      <c r="F132" s="9">
        <f>[2]หน้าผ้า!H141</f>
        <v>37</v>
      </c>
      <c r="G132" s="9" t="str">
        <f>[2]หน้าผ้า!I141</f>
        <v>ขาว</v>
      </c>
      <c r="H132" s="9">
        <f>[2]หน้าผ้า!J141</f>
        <v>0</v>
      </c>
      <c r="I132" s="9">
        <f>[2]หน้าผ้า!L141</f>
        <v>80</v>
      </c>
      <c r="J132" s="9" t="str">
        <f>[2]หน้าผ้า!M141</f>
        <v>±</v>
      </c>
      <c r="K132" s="9">
        <f>[2]หน้าผ้า!N141</f>
        <v>3</v>
      </c>
      <c r="L132" s="9" t="str">
        <f>[2]หน้าผ้า!R141</f>
        <v>บิด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500กระสอบแบน พร้อมระบุชื่อบริษัท รายการสินค้า จำนวนแต่ละแพ็ค</v>
      </c>
      <c r="T132" s="12">
        <f>[2]หน้าผ้า!X141</f>
        <v>45889</v>
      </c>
      <c r="U132" s="11">
        <f>[2]หน้าผ้า!AA141</f>
        <v>5000</v>
      </c>
      <c r="V132" s="10">
        <f>[2]หน้าผ้า!AJ141</f>
        <v>0</v>
      </c>
      <c r="W132" s="10">
        <f>[2]หน้าผ้า!AL141</f>
        <v>5000</v>
      </c>
      <c r="X132" s="10">
        <f>[2]หน้าผ้า!AM141</f>
        <v>0</v>
      </c>
      <c r="Y132" s="10">
        <f>[2]หน้าผ้า!AN141</f>
        <v>5250</v>
      </c>
      <c r="Z132" s="9" t="str">
        <f>[2]หน้าผ้า!AO141</f>
        <v>WSWT2025800</v>
      </c>
      <c r="AA132" s="8">
        <f>[2]หน้าผ้า!AQ141</f>
        <v>5378.4500000000007</v>
      </c>
      <c r="AB132" s="8">
        <f>[2]หน้าผ้า!AR141</f>
        <v>5378.4500000000007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 t="str">
        <f>[2]หน้าผ้า!AI141</f>
        <v>หนองบุญมาก</v>
      </c>
      <c r="AG132" s="1" t="str">
        <f>[3]หน้าผ้า!DC144</f>
        <v>ยังไม่ได้พิมพ์</v>
      </c>
      <c r="AH132" s="1" t="str">
        <f>[2]หน้าผ้า!DL141</f>
        <v>P7</v>
      </c>
      <c r="AI132" s="1">
        <f>[2]หน้าผ้า!DM141</f>
        <v>2</v>
      </c>
      <c r="AJ132" s="3">
        <f>[2]หน้าผ้า!DN141</f>
        <v>45889</v>
      </c>
      <c r="AK132" s="3">
        <f>[2]หน้าผ้า!DQ141</f>
        <v>0</v>
      </c>
      <c r="AL132" s="3">
        <f>[2]หน้าผ้า!DR141</f>
        <v>45880</v>
      </c>
      <c r="AM132" s="3">
        <f>[2]หน้าผ้า!DS141</f>
        <v>45887</v>
      </c>
      <c r="AN132" s="3">
        <f>[2]หน้าผ้า!DT141</f>
        <v>45888</v>
      </c>
      <c r="AO132" s="3">
        <f>[2]หน้าผ้า!DU141</f>
        <v>45888</v>
      </c>
      <c r="AP132" s="3">
        <f>[2]หน้าผ้า!DP141</f>
        <v>45884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WRWT25800/WRWT25800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45862</v>
      </c>
      <c r="B133" s="14" t="str">
        <f>[2]หน้าผ้า!B142</f>
        <v>MK68-000927</v>
      </c>
      <c r="C133" s="9" t="str">
        <f>[2]หน้าผ้า!E142</f>
        <v>บจก.เบทาโกร</v>
      </c>
      <c r="D133" s="13" t="str">
        <f>[2]หน้าผ้า!F142</f>
        <v>WB เบทาโกร 323 30kg NM</v>
      </c>
      <c r="E133" s="9">
        <f>[2]หน้าผ้า!G142</f>
        <v>20</v>
      </c>
      <c r="F133" s="9">
        <f>[2]หน้าผ้า!H142</f>
        <v>37</v>
      </c>
      <c r="G133" s="9" t="str">
        <f>[2]หน้าผ้า!I142</f>
        <v>ขาว</v>
      </c>
      <c r="H133" s="9">
        <f>[2]หน้าผ้า!J142</f>
        <v>0</v>
      </c>
      <c r="I133" s="9">
        <f>[2]หน้าผ้า!L142</f>
        <v>80</v>
      </c>
      <c r="J133" s="9" t="str">
        <f>[2]หน้าผ้า!M142</f>
        <v>±</v>
      </c>
      <c r="K133" s="9">
        <f>[2]หน้าผ้า!N142</f>
        <v>3</v>
      </c>
      <c r="L133" s="9" t="str">
        <f>[2]หน้าผ้า!R142</f>
        <v>บิด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500กระสอบแบน พร้อมระบุชื่อบริษัท รายการสินค้า จำนวนแต่ละแพ็ค</v>
      </c>
      <c r="T133" s="12">
        <f>[2]หน้าผ้า!X142</f>
        <v>45889</v>
      </c>
      <c r="U133" s="11">
        <f>[2]หน้าผ้า!AA142</f>
        <v>7000</v>
      </c>
      <c r="V133" s="10">
        <f>[2]หน้าผ้า!AJ142</f>
        <v>0</v>
      </c>
      <c r="W133" s="10">
        <f>[2]หน้าผ้า!AL142</f>
        <v>7000</v>
      </c>
      <c r="X133" s="10">
        <f>[2]หน้าผ้า!AM142</f>
        <v>0</v>
      </c>
      <c r="Y133" s="10">
        <f>[2]หน้าผ้า!AN142</f>
        <v>7350</v>
      </c>
      <c r="Z133" s="9" t="str">
        <f>[2]หน้าผ้า!AO142</f>
        <v>WSWT2025800</v>
      </c>
      <c r="AA133" s="8">
        <f>[2]หน้าผ้า!AQ142</f>
        <v>7529.8300000000008</v>
      </c>
      <c r="AB133" s="8">
        <f>[2]หน้าผ้า!AR142</f>
        <v>7529.8300000000008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 t="str">
        <f>[2]หน้าผ้า!AI142</f>
        <v>หนองบุญมาก</v>
      </c>
      <c r="AG133" s="1" t="str">
        <f>[3]หน้าผ้า!DC145</f>
        <v>ยังไม่ได้พิมพ์</v>
      </c>
      <c r="AH133" s="1" t="str">
        <f>[2]หน้าผ้า!DL142</f>
        <v>P7</v>
      </c>
      <c r="AI133" s="1">
        <f>[2]หน้าผ้า!DM142</f>
        <v>2</v>
      </c>
      <c r="AJ133" s="3">
        <f>[2]หน้าผ้า!DN142</f>
        <v>45889</v>
      </c>
      <c r="AK133" s="3">
        <f>[2]หน้าผ้า!DQ142</f>
        <v>0</v>
      </c>
      <c r="AL133" s="3">
        <f>[2]หน้าผ้า!DR142</f>
        <v>45880</v>
      </c>
      <c r="AM133" s="3">
        <f>[2]หน้าผ้า!DS142</f>
        <v>45887</v>
      </c>
      <c r="AN133" s="3">
        <f>[2]หน้าผ้า!DT142</f>
        <v>45888</v>
      </c>
      <c r="AO133" s="3">
        <f>[2]หน้าผ้า!DU142</f>
        <v>45888</v>
      </c>
      <c r="AP133" s="3">
        <f>[2]หน้าผ้า!DP142</f>
        <v>45884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WRWT25800/WRWT25800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45862</v>
      </c>
      <c r="B134" s="14" t="str">
        <f>[2]หน้าผ้า!B143</f>
        <v>MK68-000927</v>
      </c>
      <c r="C134" s="9" t="str">
        <f>[2]หน้าผ้า!E143</f>
        <v>บจก.เบทาโกร</v>
      </c>
      <c r="D134" s="13" t="str">
        <f>[2]หน้าผ้า!F143</f>
        <v>WB เบทาโกร 405 30kg NM</v>
      </c>
      <c r="E134" s="9">
        <f>[2]หน้าผ้า!G143</f>
        <v>20</v>
      </c>
      <c r="F134" s="9">
        <f>[2]หน้าผ้า!H143</f>
        <v>37</v>
      </c>
      <c r="G134" s="9" t="str">
        <f>[2]หน้าผ้า!I143</f>
        <v>ขาว</v>
      </c>
      <c r="H134" s="9">
        <f>[2]หน้าผ้า!J143</f>
        <v>0</v>
      </c>
      <c r="I134" s="9">
        <f>[2]หน้าผ้า!L143</f>
        <v>80</v>
      </c>
      <c r="J134" s="9" t="str">
        <f>[2]หน้าผ้า!M143</f>
        <v>±</v>
      </c>
      <c r="K134" s="9">
        <f>[2]หน้าผ้า!N143</f>
        <v>3</v>
      </c>
      <c r="L134" s="9" t="str">
        <f>[2]หน้าผ้า!R143</f>
        <v>บิด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500กระสอบแบน พร้อมระบุชื่อบริษัท รายการสินค้า จำนวนแต่ละแพ็ค</v>
      </c>
      <c r="T134" s="12">
        <f>[2]หน้าผ้า!X143</f>
        <v>45889</v>
      </c>
      <c r="U134" s="11">
        <f>[2]หน้าผ้า!AA143</f>
        <v>14000</v>
      </c>
      <c r="V134" s="10">
        <f>[2]หน้าผ้า!AJ143</f>
        <v>0</v>
      </c>
      <c r="W134" s="10">
        <f>[2]หน้าผ้า!AL143</f>
        <v>14000</v>
      </c>
      <c r="X134" s="10">
        <f>[2]หน้าผ้า!AM143</f>
        <v>0</v>
      </c>
      <c r="Y134" s="10">
        <f>[2]หน้าผ้า!AN143</f>
        <v>14700</v>
      </c>
      <c r="Z134" s="9" t="str">
        <f>[2]หน้าผ้า!AO143</f>
        <v>WSWT2025800</v>
      </c>
      <c r="AA134" s="8">
        <f>[2]หน้าผ้า!AQ143</f>
        <v>15059.660000000002</v>
      </c>
      <c r="AB134" s="8">
        <f>[2]หน้าผ้า!AR143</f>
        <v>15059.660000000002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 t="str">
        <f>[2]หน้าผ้า!AI143</f>
        <v>หนองบุญมาก</v>
      </c>
      <c r="AG134" s="1" t="str">
        <f>[3]หน้าผ้า!DC146</f>
        <v>ยังไม่ได้พิมพ์</v>
      </c>
      <c r="AH134" s="1" t="str">
        <f>[2]หน้าผ้า!DL143</f>
        <v>P7</v>
      </c>
      <c r="AI134" s="1">
        <f>[2]หน้าผ้า!DM143</f>
        <v>2</v>
      </c>
      <c r="AJ134" s="3">
        <f>[2]หน้าผ้า!DN143</f>
        <v>45889</v>
      </c>
      <c r="AK134" s="3">
        <f>[2]หน้าผ้า!DQ143</f>
        <v>0</v>
      </c>
      <c r="AL134" s="3">
        <f>[2]หน้าผ้า!DR143</f>
        <v>45880</v>
      </c>
      <c r="AM134" s="3">
        <f>[2]หน้าผ้า!DS143</f>
        <v>45887</v>
      </c>
      <c r="AN134" s="3">
        <f>[2]หน้าผ้า!DT143</f>
        <v>45888</v>
      </c>
      <c r="AO134" s="3">
        <f>[2]หน้าผ้า!DU143</f>
        <v>45888</v>
      </c>
      <c r="AP134" s="3">
        <f>[2]หน้าผ้า!DP143</f>
        <v>45884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WRWT25800/WRWT25800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45877</v>
      </c>
      <c r="B135" s="14" t="str">
        <f>[2]หน้าผ้า!B144</f>
        <v>ใบรับคำสั่งซื้อ</v>
      </c>
      <c r="C135" s="9" t="str">
        <f>[2]หน้าผ้า!E144</f>
        <v>โรงสีข้าวธัญญาวัฒน์</v>
      </c>
      <c r="D135" s="13" t="str">
        <f>[2]หน้าผ้า!F144</f>
        <v>ช้างจีนข้าวหอมชั้นดี(น้ำเงิน)(ถุงในเจาะรู)</v>
      </c>
      <c r="E135" s="9">
        <f>[2]หน้าผ้า!G144</f>
        <v>20</v>
      </c>
      <c r="F135" s="9">
        <f>[2]หน้าผ้า!H144</f>
        <v>32</v>
      </c>
      <c r="G135" s="9" t="str">
        <f>[2]หน้าผ้า!I144</f>
        <v>ขาว</v>
      </c>
      <c r="H135" s="9">
        <f>[2]หน้าผ้า!J144</f>
        <v>0</v>
      </c>
      <c r="I135" s="9">
        <f>[2]หน้าผ้า!L144</f>
        <v>70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ไม่</v>
      </c>
      <c r="M135" s="10">
        <f>[2]หน้าผ้า!T144</f>
        <v>21</v>
      </c>
      <c r="N135" s="9">
        <f>[2]หน้าผ้า!U144</f>
        <v>35</v>
      </c>
      <c r="O135" s="9">
        <f>[2]หน้าผ้า!V144</f>
        <v>40</v>
      </c>
      <c r="P135" s="10">
        <f>[2]หน้าผ้า!AB144</f>
        <v>164.24984646739199</v>
      </c>
      <c r="Q135" s="10">
        <f>[2]หน้าผ้า!AC144</f>
        <v>0</v>
      </c>
      <c r="R135" s="10">
        <f>[2]หน้าผ้า!AD144</f>
        <v>164.24984646739199</v>
      </c>
      <c r="S135" s="9" t="str">
        <f>[2]หน้าผ้า!Z144</f>
        <v>500กระสอบแบน</v>
      </c>
      <c r="T135" s="12">
        <f>[2]หน้าผ้า!X144</f>
        <v>45891</v>
      </c>
      <c r="U135" s="11">
        <f>[2]หน้าผ้า!AA144</f>
        <v>9200</v>
      </c>
      <c r="V135" s="10">
        <f>[2]หน้าผ้า!AJ144</f>
        <v>142</v>
      </c>
      <c r="W135" s="10">
        <f>[2]หน้าผ้า!AL144</f>
        <v>9058</v>
      </c>
      <c r="X135" s="10">
        <f>[2]หน้าผ้า!AM144</f>
        <v>0</v>
      </c>
      <c r="Y135" s="10">
        <f>[2]หน้าผ้า!AN144</f>
        <v>9510.9</v>
      </c>
      <c r="Z135" s="9" t="str">
        <f>[2]หน้าผ้า!AO144</f>
        <v>WSWT2025800</v>
      </c>
      <c r="AA135" s="8">
        <f>[2]หน้าผ้า!AQ144</f>
        <v>8478.1974200000004</v>
      </c>
      <c r="AB135" s="8">
        <f>[2]หน้าผ้า!AR144</f>
        <v>8478.1974200000004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รอแบบ</v>
      </c>
      <c r="AH135" s="1" t="str">
        <f>[2]หน้าผ้า!DL144</f>
        <v>P9</v>
      </c>
      <c r="AI135" s="1">
        <f>[2]หน้าผ้า!DM144</f>
        <v>3</v>
      </c>
      <c r="AJ135" s="3">
        <f>[2]หน้าผ้า!DN144</f>
        <v>45891</v>
      </c>
      <c r="AK135" s="3">
        <f>[2]หน้าผ้า!DQ144</f>
        <v>0</v>
      </c>
      <c r="AL135" s="3">
        <f>[2]หน้าผ้า!DR144</f>
        <v>45881</v>
      </c>
      <c r="AM135" s="3">
        <f>[2]หน้าผ้า!DS144</f>
        <v>45888</v>
      </c>
      <c r="AN135" s="3">
        <f>[2]หน้าผ้า!DT144</f>
        <v>45889</v>
      </c>
      <c r="AO135" s="3">
        <f>[2]หน้าผ้า!DU144</f>
        <v>45889</v>
      </c>
      <c r="AP135" s="3">
        <f>[2]หน้าผ้า!DP144</f>
        <v>45886</v>
      </c>
      <c r="AQ135" s="3">
        <f>[2]หน้าผ้า!DW144</f>
        <v>45890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งานพิมพ์</v>
      </c>
      <c r="AX135" s="2">
        <f>[2]หน้าผ้า!ED144</f>
        <v>0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WRWT25800/WRWT25800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45870</v>
      </c>
      <c r="B136" s="14" t="str">
        <f>[2]หน้าผ้า!B145</f>
        <v>MK68-000946</v>
      </c>
      <c r="C136" s="9" t="str">
        <f>[2]หน้าผ้า!E145</f>
        <v>บจก.เบทาโกร</v>
      </c>
      <c r="D136" s="13" t="str">
        <f>[2]หน้าผ้า!F145</f>
        <v>บาลานส์ 957</v>
      </c>
      <c r="E136" s="9">
        <f>[2]หน้าผ้า!G145</f>
        <v>20</v>
      </c>
      <c r="F136" s="9">
        <f>[2]หน้าผ้า!H145</f>
        <v>37</v>
      </c>
      <c r="G136" s="9" t="str">
        <f>[2]หน้าผ้า!I145</f>
        <v>ขาว</v>
      </c>
      <c r="H136" s="9">
        <f>[2]หน้าผ้า!J145</f>
        <v>0</v>
      </c>
      <c r="I136" s="9">
        <f>[2]หน้าผ้า!L145</f>
        <v>80</v>
      </c>
      <c r="J136" s="9" t="str">
        <f>[2]หน้าผ้า!M145</f>
        <v>±</v>
      </c>
      <c r="K136" s="9">
        <f>[2]หน้าผ้า!N145</f>
        <v>3</v>
      </c>
      <c r="L136" s="9" t="str">
        <f>[2]หน้าผ้า!R145</f>
        <v>บิด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500กระสอบแบน พร้อมระบุชื่อบริษัท รายการสินค้า จำนวนแต่ละแพ็ค</v>
      </c>
      <c r="T136" s="12">
        <f>[2]หน้าผ้า!X145</f>
        <v>45894</v>
      </c>
      <c r="U136" s="11">
        <f>[2]หน้าผ้า!AA145</f>
        <v>5000</v>
      </c>
      <c r="V136" s="10">
        <f>[2]หน้าผ้า!AJ145</f>
        <v>0</v>
      </c>
      <c r="W136" s="10">
        <f>[2]หน้าผ้า!AL145</f>
        <v>5000</v>
      </c>
      <c r="X136" s="10">
        <f>[2]หน้าผ้า!AM145</f>
        <v>0</v>
      </c>
      <c r="Y136" s="10">
        <f>[2]หน้าผ้า!AN145</f>
        <v>5250</v>
      </c>
      <c r="Z136" s="9" t="str">
        <f>[2]หน้าผ้า!AO145</f>
        <v>WSWT2025800</v>
      </c>
      <c r="AA136" s="8">
        <f>[2]หน้าผ้า!AQ145</f>
        <v>5378.4500000000007</v>
      </c>
      <c r="AB136" s="8">
        <f>[2]หน้าผ้า!AR145</f>
        <v>5378.4500000000007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 t="str">
        <f>[2]หน้าผ้า!AI145</f>
        <v>ลพบุรี3</v>
      </c>
      <c r="AG136" s="1" t="str">
        <f>[3]หน้าผ้า!DC148</f>
        <v>พร้อมส่ง</v>
      </c>
      <c r="AH136" s="1" t="str">
        <f>[2]หน้าผ้า!DL145</f>
        <v>P7</v>
      </c>
      <c r="AI136" s="1">
        <f>[2]หน้าผ้า!DM145</f>
        <v>2</v>
      </c>
      <c r="AJ136" s="3">
        <f>[2]หน้าผ้า!DN145</f>
        <v>45894</v>
      </c>
      <c r="AK136" s="3">
        <f>[2]หน้าผ้า!DQ145</f>
        <v>0</v>
      </c>
      <c r="AL136" s="3">
        <f>[2]หน้าผ้า!DR145</f>
        <v>45885</v>
      </c>
      <c r="AM136" s="3">
        <f>[2]หน้าผ้า!DS145</f>
        <v>45892</v>
      </c>
      <c r="AN136" s="3">
        <f>[2]หน้าผ้า!DT145</f>
        <v>45893</v>
      </c>
      <c r="AO136" s="3">
        <f>[2]หน้าผ้า!DU145</f>
        <v>45893</v>
      </c>
      <c r="AP136" s="3">
        <f>[2]หน้าผ้า!DP145</f>
        <v>45889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WRWT25800/WRWT25800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45870</v>
      </c>
      <c r="B137" s="14" t="str">
        <f>[2]หน้าผ้า!B146</f>
        <v>MK68-000946</v>
      </c>
      <c r="C137" s="9" t="str">
        <f>[2]หน้าผ้า!E146</f>
        <v>บจก.เบทาโกร</v>
      </c>
      <c r="D137" s="13" t="str">
        <f>[2]หน้าผ้า!F146</f>
        <v xml:space="preserve">เบทาโกร 323 </v>
      </c>
      <c r="E137" s="9">
        <f>[2]หน้าผ้า!G146</f>
        <v>20</v>
      </c>
      <c r="F137" s="9">
        <f>[2]หน้าผ้า!H146</f>
        <v>37</v>
      </c>
      <c r="G137" s="9" t="str">
        <f>[2]หน้าผ้า!I146</f>
        <v>ขาว</v>
      </c>
      <c r="H137" s="9">
        <f>[2]หน้าผ้า!J146</f>
        <v>0</v>
      </c>
      <c r="I137" s="9">
        <f>[2]หน้าผ้า!L146</f>
        <v>80</v>
      </c>
      <c r="J137" s="9" t="str">
        <f>[2]หน้าผ้า!M146</f>
        <v>±</v>
      </c>
      <c r="K137" s="9">
        <f>[2]หน้าผ้า!N146</f>
        <v>3</v>
      </c>
      <c r="L137" s="9" t="str">
        <f>[2]หน้าผ้า!R146</f>
        <v>บิด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500กระสอบแบน พร้อมระบุชื่อบริษัท รายการสินค้า จำนวนแต่ละแพ็ค</v>
      </c>
      <c r="T137" s="12">
        <f>[2]หน้าผ้า!X146</f>
        <v>45894</v>
      </c>
      <c r="U137" s="11">
        <f>[2]หน้าผ้า!AA146</f>
        <v>20000</v>
      </c>
      <c r="V137" s="10">
        <f>[2]หน้าผ้า!AJ146</f>
        <v>0</v>
      </c>
      <c r="W137" s="10">
        <f>[2]หน้าผ้า!AL146</f>
        <v>20000</v>
      </c>
      <c r="X137" s="10">
        <f>[2]หน้าผ้า!AM146</f>
        <v>0</v>
      </c>
      <c r="Y137" s="10">
        <f>[2]หน้าผ้า!AN146</f>
        <v>21000</v>
      </c>
      <c r="Z137" s="9" t="str">
        <f>[2]หน้าผ้า!AO146</f>
        <v>WSWT2025800</v>
      </c>
      <c r="AA137" s="8">
        <f>[2]หน้าผ้า!AQ146</f>
        <v>21513.800000000003</v>
      </c>
      <c r="AB137" s="8">
        <f>[2]หน้าผ้า!AR146</f>
        <v>21513.800000000003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 t="str">
        <f>[2]หน้าผ้า!AI146</f>
        <v>ลพบุรี3</v>
      </c>
      <c r="AG137" s="1" t="str">
        <f>[3]หน้าผ้า!DC149</f>
        <v>พร้อมส่ง</v>
      </c>
      <c r="AH137" s="1" t="str">
        <f>[2]หน้าผ้า!DL146</f>
        <v>P7</v>
      </c>
      <c r="AI137" s="1">
        <f>[2]หน้าผ้า!DM146</f>
        <v>2</v>
      </c>
      <c r="AJ137" s="3">
        <f>[2]หน้าผ้า!DN146</f>
        <v>45894</v>
      </c>
      <c r="AK137" s="3">
        <f>[2]หน้าผ้า!DQ146</f>
        <v>0</v>
      </c>
      <c r="AL137" s="3">
        <f>[2]หน้าผ้า!DR146</f>
        <v>45885</v>
      </c>
      <c r="AM137" s="3">
        <f>[2]หน้าผ้า!DS146</f>
        <v>45892</v>
      </c>
      <c r="AN137" s="3">
        <f>[2]หน้าผ้า!DT146</f>
        <v>45893</v>
      </c>
      <c r="AO137" s="3">
        <f>[2]หน้าผ้า!DU146</f>
        <v>45893</v>
      </c>
      <c r="AP137" s="3">
        <f>[2]หน้าผ้า!DP146</f>
        <v>45889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WRWT25800/WRWT25800</v>
      </c>
      <c r="BD137" s="56">
        <f>[2]หน้าผ้า!CA146</f>
        <v>0</v>
      </c>
    </row>
    <row r="138" spans="1:56" ht="27.75" customHeight="1" x14ac:dyDescent="0.45">
      <c r="A138" s="3" t="str">
        <f>[2]หน้าผ้า!C147</f>
        <v>ประมาณการ</v>
      </c>
      <c r="B138" s="14" t="str">
        <f>[2]หน้าผ้า!B147</f>
        <v>ประมาณการ</v>
      </c>
      <c r="C138" s="9" t="str">
        <f>[2]หน้าผ้า!E147</f>
        <v>บจก.อินเทคค์ โกลบอล</v>
      </c>
      <c r="D138" s="13" t="str">
        <f>[2]หน้าผ้า!F147</f>
        <v>รอแบบ</v>
      </c>
      <c r="E138" s="9">
        <f>[2]หน้าผ้า!G147</f>
        <v>20</v>
      </c>
      <c r="F138" s="9">
        <f>[2]หน้าผ้า!H147</f>
        <v>36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78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จับจีบ4"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>มัด80 ใช้สายรัด</v>
      </c>
      <c r="T138" s="12">
        <f>[2]หน้าผ้า!X147</f>
        <v>45899</v>
      </c>
      <c r="U138" s="11">
        <f>[2]หน้าผ้า!AA147</f>
        <v>170000</v>
      </c>
      <c r="V138" s="10">
        <f>[2]หน้าผ้า!AJ147</f>
        <v>0</v>
      </c>
      <c r="W138" s="10">
        <f>[2]หน้าผ้า!AL147</f>
        <v>170000</v>
      </c>
      <c r="X138" s="10">
        <f>[2]หน้าผ้า!AM147</f>
        <v>0</v>
      </c>
      <c r="Y138" s="10">
        <f>[2]หน้าผ้า!AN147</f>
        <v>178500</v>
      </c>
      <c r="Z138" s="9" t="str">
        <f>[2]หน้าผ้า!AO147</f>
        <v>WSWT2025800</v>
      </c>
      <c r="AA138" s="8">
        <f>[2]หน้าผ้า!AQ147</f>
        <v>178117.5</v>
      </c>
      <c r="AB138" s="8">
        <f>[2]หน้าผ้า!AR147</f>
        <v>23987</v>
      </c>
      <c r="AC138" s="8">
        <f>[2]หน้าผ้า!AS147</f>
        <v>154130.5</v>
      </c>
      <c r="AD138" s="8">
        <f>[2]หน้าผ้า!AT147</f>
        <v>0</v>
      </c>
      <c r="AE138" s="8">
        <f>[2]หน้าผ้า!AU147</f>
        <v>0</v>
      </c>
      <c r="AF138" s="8" t="str">
        <f>[2]หน้าผ้า!AI147</f>
        <v>ห้ามขาด-ห้ามเกิน</v>
      </c>
      <c r="AG138" s="1" t="str">
        <f>[3]หน้าผ้า!DC150</f>
        <v>พร้อมส่ง</v>
      </c>
      <c r="AH138" s="1" t="str">
        <f>[2]หน้าผ้า!DL147</f>
        <v>P7</v>
      </c>
      <c r="AI138" s="1">
        <f>[2]หน้าผ้า!DM147</f>
        <v>2</v>
      </c>
      <c r="AJ138" s="3">
        <f>[2]หน้าผ้า!DN147</f>
        <v>45899</v>
      </c>
      <c r="AK138" s="3">
        <f>[2]หน้าผ้า!DQ147</f>
        <v>0</v>
      </c>
      <c r="AL138" s="3">
        <f>[2]หน้าผ้า!DR147</f>
        <v>45890</v>
      </c>
      <c r="AM138" s="3">
        <f>[2]หน้าผ้า!DS147</f>
        <v>45897</v>
      </c>
      <c r="AN138" s="3">
        <f>[2]หน้าผ้า!DT147</f>
        <v>45898</v>
      </c>
      <c r="AO138" s="3">
        <f>[2]หน้าผ้า!DU147</f>
        <v>45898</v>
      </c>
      <c r="AP138" s="3">
        <f>[2]หน้าผ้า!DP147</f>
        <v>45894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WRWT25800/WRWT25800</v>
      </c>
      <c r="BD138" s="56">
        <f>[2]หน้าผ้า!CA147</f>
        <v>11782.420444444444</v>
      </c>
    </row>
    <row r="139" spans="1:56" ht="27.75" customHeight="1" x14ac:dyDescent="0.45">
      <c r="A139" s="3">
        <f>[2]หน้าผ้า!C148</f>
        <v>0</v>
      </c>
      <c r="B139" s="14">
        <f>[2]หน้าผ้า!B148</f>
        <v>0</v>
      </c>
      <c r="C139" s="9">
        <f>[2]หน้าผ้า!E148</f>
        <v>0</v>
      </c>
      <c r="D139" s="13">
        <f>[2]หน้าผ้า!F148</f>
        <v>0</v>
      </c>
      <c r="E139" s="9">
        <f>[2]หน้าผ้า!G148</f>
        <v>20</v>
      </c>
      <c r="F139" s="9">
        <f>[2]หน้าผ้า!H148</f>
        <v>37</v>
      </c>
      <c r="G139" s="9">
        <f>[2]หน้าผ้า!I148</f>
        <v>0</v>
      </c>
      <c r="H139" s="9">
        <f>[2]หน้าผ้า!J148</f>
        <v>0</v>
      </c>
      <c r="I139" s="9">
        <f>[2]หน้าผ้า!L148</f>
        <v>80</v>
      </c>
      <c r="J139" s="9" t="str">
        <f>[2]หน้าผ้า!M148</f>
        <v>±</v>
      </c>
      <c r="K139" s="9">
        <f>[2]หน้าผ้า!N148</f>
        <v>3</v>
      </c>
      <c r="L139" s="9">
        <f>[2]หน้าผ้า!R148</f>
        <v>0</v>
      </c>
      <c r="M139" s="10">
        <f>[2]หน้าผ้า!T148</f>
        <v>0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>
        <f>[2]หน้าผ้า!Z148</f>
        <v>0</v>
      </c>
      <c r="T139" s="12">
        <f>[2]หน้าผ้า!X148</f>
        <v>0</v>
      </c>
      <c r="U139" s="11">
        <f>[2]หน้าผ้า!AA148</f>
        <v>0</v>
      </c>
      <c r="V139" s="10">
        <f>[2]หน้าผ้า!AJ148</f>
        <v>0</v>
      </c>
      <c r="W139" s="10">
        <f>[2]หน้าผ้า!AL148</f>
        <v>0</v>
      </c>
      <c r="X139" s="10">
        <f>[2]หน้าผ้า!AM148</f>
        <v>0</v>
      </c>
      <c r="Y139" s="10">
        <f>[2]หน้าผ้า!AN148</f>
        <v>0</v>
      </c>
      <c r="Z139" s="9" t="str">
        <f>[2]หน้าผ้า!AO148</f>
        <v>WSWT2025800</v>
      </c>
      <c r="AA139" s="8">
        <f>[2]หน้าผ้า!AQ148</f>
        <v>339037.37469250005</v>
      </c>
      <c r="AB139" s="8">
        <f>[2]หน้าผ้า!AR148</f>
        <v>184906.87469250005</v>
      </c>
      <c r="AC139" s="8">
        <f>[2]หน้าผ้า!AS148</f>
        <v>154130.5</v>
      </c>
      <c r="AD139" s="8">
        <f>[2]หน้าผ้า!AT148</f>
        <v>0</v>
      </c>
      <c r="AE139" s="8">
        <f>[2]หน้าผ้า!AU148</f>
        <v>0</v>
      </c>
      <c r="AF139" s="8" t="str">
        <f>[2]หน้าผ้า!AI148</f>
        <v>ระบุในSD</v>
      </c>
      <c r="AG139" s="1" t="str">
        <f>[3]หน้าผ้า!DC151</f>
        <v>พร้อมส่ง</v>
      </c>
      <c r="AH139" s="1">
        <f>[2]หน้าผ้า!DL148</f>
        <v>0</v>
      </c>
      <c r="AI139" s="1" t="str">
        <f>[2]หน้าผ้า!DM148</f>
        <v>Lead time</v>
      </c>
      <c r="AJ139" s="3">
        <f>[2]หน้าผ้า!DN148</f>
        <v>0</v>
      </c>
      <c r="AK139" s="3">
        <f>[2]หน้าผ้า!DQ148</f>
        <v>0</v>
      </c>
      <c r="AL139" s="3">
        <f>[2]หน้าผ้า!DR148</f>
        <v>0</v>
      </c>
      <c r="AM139" s="3">
        <f>[2]หน้าผ้า!DS148</f>
        <v>0</v>
      </c>
      <c r="AN139" s="3">
        <f>[2]หน้าผ้า!DT148</f>
        <v>0</v>
      </c>
      <c r="AO139" s="3">
        <f>[2]หน้าผ้า!DU148</f>
        <v>0</v>
      </c>
      <c r="AP139" s="3">
        <f>[2]หน้าผ้า!DP148</f>
        <v>0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>
        <f>[2]หน้าผ้า!EC148</f>
        <v>0</v>
      </c>
      <c r="AX139" s="2">
        <f>[2]หน้าผ้า!ED148</f>
        <v>0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WRWT25800/WRWT25800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0</v>
      </c>
      <c r="B140" s="14">
        <f>[2]หน้าผ้า!B149</f>
        <v>0</v>
      </c>
      <c r="C140" s="9">
        <f>[2]หน้าผ้า!E149</f>
        <v>0</v>
      </c>
      <c r="D140" s="13">
        <f>[2]หน้าผ้า!F149</f>
        <v>0</v>
      </c>
      <c r="E140" s="9">
        <f>[2]หน้าผ้า!G149</f>
        <v>20</v>
      </c>
      <c r="F140" s="9">
        <f>[2]หน้าผ้า!H149</f>
        <v>34</v>
      </c>
      <c r="G140" s="9">
        <f>[2]หน้าผ้า!I149</f>
        <v>0</v>
      </c>
      <c r="H140" s="9">
        <f>[2]หน้าผ้า!J149</f>
        <v>0</v>
      </c>
      <c r="I140" s="9">
        <f>[2]หน้าผ้า!L149</f>
        <v>98</v>
      </c>
      <c r="J140" s="9" t="str">
        <f>[2]หน้าผ้า!M149</f>
        <v>±</v>
      </c>
      <c r="K140" s="9">
        <f>[2]หน้าผ้า!N149</f>
        <v>5</v>
      </c>
      <c r="L140" s="9">
        <f>[2]หน้าผ้า!R149</f>
        <v>0</v>
      </c>
      <c r="M140" s="10">
        <f>[2]หน้าผ้า!T149</f>
        <v>0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>
        <f>[2]หน้าผ้า!Z149</f>
        <v>0</v>
      </c>
      <c r="T140" s="12">
        <f>[2]หน้าผ้า!X149</f>
        <v>0</v>
      </c>
      <c r="U140" s="11">
        <f>[2]หน้าผ้า!AA149</f>
        <v>0</v>
      </c>
      <c r="V140" s="10">
        <f>[2]หน้าผ้า!AJ149</f>
        <v>0</v>
      </c>
      <c r="W140" s="10">
        <f>[2]หน้าผ้า!AL149</f>
        <v>0</v>
      </c>
      <c r="X140" s="10">
        <f>[2]หน้าผ้า!AM149</f>
        <v>0</v>
      </c>
      <c r="Y140" s="10">
        <f>[2]หน้าผ้า!AN149</f>
        <v>0</v>
      </c>
      <c r="Z140" s="9" t="str">
        <f>[2]หน้าผ้า!AO149</f>
        <v>WSWT2021950UV</v>
      </c>
      <c r="AA140" s="8" t="e">
        <f>[2]หน้าผ้า!AQ149</f>
        <v>#REF!</v>
      </c>
      <c r="AB140" s="8" t="e">
        <f>[2]หน้าผ้า!AR149</f>
        <v>#REF!</v>
      </c>
      <c r="AC140" s="8" t="e">
        <f>[2]หน้าผ้า!AS149</f>
        <v>#REF!</v>
      </c>
      <c r="AD140" s="8" t="e">
        <f>[2]หน้าผ้า!AT149</f>
        <v>#REF!</v>
      </c>
      <c r="AE140" s="8" t="e">
        <f>[2]หน้าผ้า!AU149</f>
        <v>#REF!</v>
      </c>
      <c r="AF140" s="8" t="str">
        <f>[2]หน้าผ้า!AI149</f>
        <v>ระบุในSD</v>
      </c>
      <c r="AG140" s="1" t="str">
        <f>[3]หน้าผ้า!DC152</f>
        <v>พร้อมส่ง</v>
      </c>
      <c r="AH140" s="1">
        <f>[2]หน้าผ้า!DL149</f>
        <v>0</v>
      </c>
      <c r="AI140" s="1" t="str">
        <f>[2]หน้าผ้า!DM149</f>
        <v>Lead time</v>
      </c>
      <c r="AJ140" s="3">
        <f>[2]หน้าผ้า!DN149</f>
        <v>0</v>
      </c>
      <c r="AK140" s="3">
        <f>[2]หน้าผ้า!DQ149</f>
        <v>0</v>
      </c>
      <c r="AL140" s="3">
        <f>[2]หน้าผ้า!DR149</f>
        <v>0</v>
      </c>
      <c r="AM140" s="3">
        <f>[2]หน้าผ้า!DS149</f>
        <v>0</v>
      </c>
      <c r="AN140" s="3">
        <f>[2]หน้าผ้า!DT149</f>
        <v>0</v>
      </c>
      <c r="AO140" s="3">
        <f>[2]หน้าผ้า!DU149</f>
        <v>0</v>
      </c>
      <c r="AP140" s="3">
        <f>[2]หน้าผ้า!DP149</f>
        <v>0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>
        <f>[2]หน้าผ้า!EC149</f>
        <v>0</v>
      </c>
      <c r="AX140" s="2">
        <f>[2]หน้าผ้า!ED149</f>
        <v>0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WRWT200950/WRWT21950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0</v>
      </c>
      <c r="B141" s="14">
        <f>[2]หน้าผ้า!B150</f>
        <v>0</v>
      </c>
      <c r="C141" s="9">
        <f>[2]หน้าผ้า!E150</f>
        <v>0</v>
      </c>
      <c r="D141" s="13">
        <f>[2]หน้าผ้า!F150</f>
        <v>0</v>
      </c>
      <c r="E141" s="9">
        <f>[2]หน้าผ้า!G150</f>
        <v>20</v>
      </c>
      <c r="F141" s="9">
        <f>[2]หน้าผ้า!H150</f>
        <v>34</v>
      </c>
      <c r="G141" s="9">
        <f>[2]หน้าผ้า!I150</f>
        <v>0</v>
      </c>
      <c r="H141" s="9">
        <f>[2]หน้าผ้า!J150</f>
        <v>0</v>
      </c>
      <c r="I141" s="9">
        <f>[2]หน้าผ้า!L150</f>
        <v>95</v>
      </c>
      <c r="J141" s="9" t="str">
        <f>[2]หน้าผ้า!M150</f>
        <v>±</v>
      </c>
      <c r="K141" s="9">
        <f>[2]หน้าผ้า!N150</f>
        <v>5</v>
      </c>
      <c r="L141" s="9">
        <f>[2]หน้าผ้า!R150</f>
        <v>0</v>
      </c>
      <c r="M141" s="10">
        <f>[2]หน้าผ้า!T150</f>
        <v>0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>
        <f>[2]หน้าผ้า!Z150</f>
        <v>0</v>
      </c>
      <c r="T141" s="12">
        <f>[2]หน้าผ้า!X150</f>
        <v>0</v>
      </c>
      <c r="U141" s="11">
        <f>[2]หน้าผ้า!AA150</f>
        <v>0</v>
      </c>
      <c r="V141" s="10">
        <f>[2]หน้าผ้า!AJ150</f>
        <v>0</v>
      </c>
      <c r="W141" s="10">
        <f>[2]หน้าผ้า!AL150</f>
        <v>0</v>
      </c>
      <c r="X141" s="10">
        <f>[2]หน้าผ้า!AM150</f>
        <v>0</v>
      </c>
      <c r="Y141" s="10">
        <f>[2]หน้าผ้า!AN150</f>
        <v>0</v>
      </c>
      <c r="Z141" s="9" t="str">
        <f>[2]หน้าผ้า!AO150</f>
        <v>WSWT2021900UV</v>
      </c>
      <c r="AA141" s="8" t="e">
        <f>[2]หน้าผ้า!AQ150</f>
        <v>#REF!</v>
      </c>
      <c r="AB141" s="8" t="e">
        <f>[2]หน้าผ้า!AR150</f>
        <v>#REF!</v>
      </c>
      <c r="AC141" s="8" t="e">
        <f>[2]หน้าผ้า!AS150</f>
        <v>#REF!</v>
      </c>
      <c r="AD141" s="8" t="e">
        <f>[2]หน้าผ้า!AT150</f>
        <v>#REF!</v>
      </c>
      <c r="AE141" s="8" t="e">
        <f>[2]หน้าผ้า!AU150</f>
        <v>#REF!</v>
      </c>
      <c r="AF141" s="8" t="str">
        <f>[2]หน้าผ้า!AI150</f>
        <v>ระบุในSD</v>
      </c>
      <c r="AG141" s="1" t="str">
        <f>[3]หน้าผ้า!DC153</f>
        <v>พร้อมส่ง</v>
      </c>
      <c r="AH141" s="1">
        <f>[2]หน้าผ้า!DL150</f>
        <v>0</v>
      </c>
      <c r="AI141" s="1" t="str">
        <f>[2]หน้าผ้า!DM150</f>
        <v>Lead time</v>
      </c>
      <c r="AJ141" s="3">
        <f>[2]หน้าผ้า!DN150</f>
        <v>0</v>
      </c>
      <c r="AK141" s="3">
        <f>[2]หน้าผ้า!DQ150</f>
        <v>0</v>
      </c>
      <c r="AL141" s="3">
        <f>[2]หน้าผ้า!DR150</f>
        <v>0</v>
      </c>
      <c r="AM141" s="3">
        <f>[2]หน้าผ้า!DS150</f>
        <v>0</v>
      </c>
      <c r="AN141" s="3">
        <f>[2]หน้าผ้า!DT150</f>
        <v>0</v>
      </c>
      <c r="AO141" s="3">
        <f>[2]หน้าผ้า!DU150</f>
        <v>0</v>
      </c>
      <c r="AP141" s="3">
        <f>[2]หน้าผ้า!DP150</f>
        <v>0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>
        <f>[2]หน้าผ้า!EC150</f>
        <v>0</v>
      </c>
      <c r="AX141" s="2">
        <f>[2]หน้าผ้า!ED150</f>
        <v>0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WRWT200900/WRWT21900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0</v>
      </c>
      <c r="B142" s="14">
        <f>[2]หน้าผ้า!B151</f>
        <v>0</v>
      </c>
      <c r="C142" s="9">
        <f>[2]หน้าผ้า!E151</f>
        <v>0</v>
      </c>
      <c r="D142" s="13">
        <f>[2]หน้าผ้า!F151</f>
        <v>0</v>
      </c>
      <c r="E142" s="9">
        <f>[2]หน้าผ้า!G151</f>
        <v>20</v>
      </c>
      <c r="F142" s="9">
        <f>[2]หน้าผ้า!H151</f>
        <v>34</v>
      </c>
      <c r="G142" s="9">
        <f>[2]หน้าผ้า!I151</f>
        <v>0</v>
      </c>
      <c r="H142" s="9">
        <f>[2]หน้าผ้า!J151</f>
        <v>0</v>
      </c>
      <c r="I142" s="9">
        <f>[2]หน้าผ้า!L151</f>
        <v>80</v>
      </c>
      <c r="J142" s="9" t="str">
        <f>[2]หน้าผ้า!M151</f>
        <v>±</v>
      </c>
      <c r="K142" s="9">
        <f>[2]หน้าผ้า!N151</f>
        <v>5</v>
      </c>
      <c r="L142" s="9">
        <f>[2]หน้าผ้า!R151</f>
        <v>0</v>
      </c>
      <c r="M142" s="10">
        <f>[2]หน้าผ้า!T151</f>
        <v>0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>
        <f>[2]หน้าผ้า!Z151</f>
        <v>0</v>
      </c>
      <c r="T142" s="12">
        <f>[2]หน้าผ้า!X151</f>
        <v>0</v>
      </c>
      <c r="U142" s="11">
        <f>[2]หน้าผ้า!AA151</f>
        <v>0</v>
      </c>
      <c r="V142" s="10">
        <f>[2]หน้าผ้า!AJ151</f>
        <v>0</v>
      </c>
      <c r="W142" s="10">
        <f>[2]หน้าผ้า!AL151</f>
        <v>0</v>
      </c>
      <c r="X142" s="10">
        <f>[2]หน้าผ้า!AM151</f>
        <v>0</v>
      </c>
      <c r="Y142" s="10">
        <f>[2]หน้าผ้า!AN151</f>
        <v>0</v>
      </c>
      <c r="Z142" s="9" t="str">
        <f>[2]หน้าผ้า!AO151</f>
        <v>WSWT2021750UV</v>
      </c>
      <c r="AA142" s="8" t="e">
        <f>[2]หน้าผ้า!AQ151</f>
        <v>#REF!</v>
      </c>
      <c r="AB142" s="8" t="e">
        <f>[2]หน้าผ้า!AR151</f>
        <v>#REF!</v>
      </c>
      <c r="AC142" s="8" t="e">
        <f>[2]หน้าผ้า!AS151</f>
        <v>#REF!</v>
      </c>
      <c r="AD142" s="8" t="e">
        <f>[2]หน้าผ้า!AT151</f>
        <v>#REF!</v>
      </c>
      <c r="AE142" s="8" t="e">
        <f>[2]หน้าผ้า!AU151</f>
        <v>#REF!</v>
      </c>
      <c r="AF142" s="8" t="str">
        <f>[2]หน้าผ้า!AI151</f>
        <v>ระบุในSD</v>
      </c>
      <c r="AG142" s="1" t="str">
        <f>[3]หน้าผ้า!DC154</f>
        <v>พร้อมส่ง</v>
      </c>
      <c r="AH142" s="1">
        <f>[2]หน้าผ้า!DL151</f>
        <v>0</v>
      </c>
      <c r="AI142" s="1" t="str">
        <f>[2]หน้าผ้า!DM151</f>
        <v>Lead time</v>
      </c>
      <c r="AJ142" s="3">
        <f>[2]หน้าผ้า!DN151</f>
        <v>0</v>
      </c>
      <c r="AK142" s="3">
        <f>[2]หน้าผ้า!DQ151</f>
        <v>0</v>
      </c>
      <c r="AL142" s="3">
        <f>[2]หน้าผ้า!DR151</f>
        <v>0</v>
      </c>
      <c r="AM142" s="3">
        <f>[2]หน้าผ้า!DS151</f>
        <v>0</v>
      </c>
      <c r="AN142" s="3">
        <f>[2]หน้าผ้า!DT151</f>
        <v>0</v>
      </c>
      <c r="AO142" s="3">
        <f>[2]หน้าผ้า!DU151</f>
        <v>0</v>
      </c>
      <c r="AP142" s="3">
        <f>[2]หน้าผ้า!DP151</f>
        <v>0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>
        <f>[2]หน้าผ้า!EC151</f>
        <v>0</v>
      </c>
      <c r="AX142" s="2">
        <f>[2]หน้าผ้า!ED151</f>
        <v>0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WRWT200750/WRWT21750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0</v>
      </c>
      <c r="B143" s="14">
        <f>[2]หน้าผ้า!B152</f>
        <v>0</v>
      </c>
      <c r="C143" s="9">
        <f>[2]หน้าผ้า!E152</f>
        <v>0</v>
      </c>
      <c r="D143" s="13">
        <f>[2]หน้าผ้า!F152</f>
        <v>0</v>
      </c>
      <c r="E143" s="9">
        <f>[2]หน้าผ้า!G152</f>
        <v>20</v>
      </c>
      <c r="F143" s="9">
        <f>[2]หน้าผ้า!H152</f>
        <v>34</v>
      </c>
      <c r="G143" s="9">
        <f>[2]หน้าผ้า!I152</f>
        <v>0</v>
      </c>
      <c r="H143" s="9">
        <f>[2]หน้าผ้า!J152</f>
        <v>0</v>
      </c>
      <c r="I143" s="9">
        <f>[2]หน้าผ้า!L152</f>
        <v>80</v>
      </c>
      <c r="J143" s="9" t="str">
        <f>[2]หน้าผ้า!M152</f>
        <v>±</v>
      </c>
      <c r="K143" s="9">
        <f>[2]หน้าผ้า!N152</f>
        <v>5</v>
      </c>
      <c r="L143" s="9">
        <f>[2]หน้าผ้า!R152</f>
        <v>0</v>
      </c>
      <c r="M143" s="10">
        <f>[2]หน้าผ้า!T152</f>
        <v>0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>
        <f>[2]หน้าผ้า!Z152</f>
        <v>0</v>
      </c>
      <c r="T143" s="12">
        <f>[2]หน้าผ้า!X152</f>
        <v>0</v>
      </c>
      <c r="U143" s="11">
        <f>[2]หน้าผ้า!AA152</f>
        <v>0</v>
      </c>
      <c r="V143" s="10">
        <f>[2]หน้าผ้า!AJ152</f>
        <v>0</v>
      </c>
      <c r="W143" s="10">
        <f>[2]หน้าผ้า!AL152</f>
        <v>0</v>
      </c>
      <c r="X143" s="10">
        <f>[2]หน้าผ้า!AM152</f>
        <v>0</v>
      </c>
      <c r="Y143" s="10">
        <f>[2]หน้าผ้า!AN152</f>
        <v>0</v>
      </c>
      <c r="Z143" s="9" t="str">
        <f>[2]หน้าผ้า!AO152</f>
        <v>WSWT2021800UV</v>
      </c>
      <c r="AA143" s="8" t="e">
        <f>[2]หน้าผ้า!AQ152</f>
        <v>#REF!</v>
      </c>
      <c r="AB143" s="8" t="e">
        <f>[2]หน้าผ้า!AR152</f>
        <v>#REF!</v>
      </c>
      <c r="AC143" s="8" t="e">
        <f>[2]หน้าผ้า!AS152</f>
        <v>#REF!</v>
      </c>
      <c r="AD143" s="8" t="e">
        <f>[2]หน้าผ้า!AT152</f>
        <v>#REF!</v>
      </c>
      <c r="AE143" s="8" t="e">
        <f>[2]หน้าผ้า!AU152</f>
        <v>#REF!</v>
      </c>
      <c r="AF143" s="8" t="str">
        <f>[2]หน้าผ้า!AI152</f>
        <v>ระบุในSD</v>
      </c>
      <c r="AG143" s="1" t="str">
        <f>[3]หน้าผ้า!DC155</f>
        <v>พร้อมส่ง</v>
      </c>
      <c r="AH143" s="1">
        <f>[2]หน้าผ้า!DL152</f>
        <v>0</v>
      </c>
      <c r="AI143" s="1" t="str">
        <f>[2]หน้าผ้า!DM152</f>
        <v>Lead time</v>
      </c>
      <c r="AJ143" s="3">
        <f>[2]หน้าผ้า!DN152</f>
        <v>0</v>
      </c>
      <c r="AK143" s="3">
        <f>[2]หน้าผ้า!DQ152</f>
        <v>0</v>
      </c>
      <c r="AL143" s="3">
        <f>[2]หน้าผ้า!DR152</f>
        <v>0</v>
      </c>
      <c r="AM143" s="3">
        <f>[2]หน้าผ้า!DS152</f>
        <v>0</v>
      </c>
      <c r="AN143" s="3">
        <f>[2]หน้าผ้า!DT152</f>
        <v>0</v>
      </c>
      <c r="AO143" s="3">
        <f>[2]หน้าผ้า!DU152</f>
        <v>0</v>
      </c>
      <c r="AP143" s="3">
        <f>[2]หน้าผ้า!DP152</f>
        <v>0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>
        <f>[2]หน้าผ้า!EC152</f>
        <v>0</v>
      </c>
      <c r="AX143" s="2">
        <f>[2]หน้าผ้า!ED152</f>
        <v>0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WRWT200800/WRWT21800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0</v>
      </c>
      <c r="B144" s="14">
        <f>[2]หน้าผ้า!B153</f>
        <v>0</v>
      </c>
      <c r="C144" s="9">
        <f>[2]หน้าผ้า!E153</f>
        <v>0</v>
      </c>
      <c r="D144" s="13">
        <f>[2]หน้าผ้า!F153</f>
        <v>0</v>
      </c>
      <c r="E144" s="9">
        <f>[2]หน้าผ้า!G153</f>
        <v>20</v>
      </c>
      <c r="F144" s="9">
        <f>[2]หน้าผ้า!H153</f>
        <v>37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70</v>
      </c>
      <c r="J144" s="9" t="str">
        <f>[2]หน้าผ้า!M153</f>
        <v>±</v>
      </c>
      <c r="K144" s="9">
        <f>[2]หน้าผ้า!N153</f>
        <v>5</v>
      </c>
      <c r="L144" s="9">
        <f>[2]หน้าผ้า!R153</f>
        <v>0</v>
      </c>
      <c r="M144" s="10">
        <f>[2]หน้าผ้า!T153</f>
        <v>0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>
        <f>[2]หน้าผ้า!Z153</f>
        <v>0</v>
      </c>
      <c r="T144" s="12">
        <f>[2]หน้าผ้า!X153</f>
        <v>0</v>
      </c>
      <c r="U144" s="11">
        <f>[2]หน้าผ้า!AA153</f>
        <v>0</v>
      </c>
      <c r="V144" s="10">
        <f>[2]หน้าผ้า!AJ153</f>
        <v>0</v>
      </c>
      <c r="W144" s="10">
        <f>[2]หน้าผ้า!AL153</f>
        <v>0</v>
      </c>
      <c r="X144" s="10">
        <f>[2]หน้าผ้า!AM153</f>
        <v>0</v>
      </c>
      <c r="Y144" s="10">
        <f>[2]หน้าผ้า!AN153</f>
        <v>0</v>
      </c>
      <c r="Z144" s="9" t="str">
        <f>[2]หน้าผ้า!AO153</f>
        <v>WSWT2025700(1)</v>
      </c>
      <c r="AA144" s="8" t="e">
        <f>[2]หน้าผ้า!AQ153</f>
        <v>#REF!</v>
      </c>
      <c r="AB144" s="8" t="e">
        <f>[2]หน้าผ้า!AR153</f>
        <v>#REF!</v>
      </c>
      <c r="AC144" s="8" t="e">
        <f>[2]หน้าผ้า!AS153</f>
        <v>#REF!</v>
      </c>
      <c r="AD144" s="8" t="e">
        <f>[2]หน้าผ้า!AT153</f>
        <v>#REF!</v>
      </c>
      <c r="AE144" s="8" t="e">
        <f>[2]หน้าผ้า!AU153</f>
        <v>#REF!</v>
      </c>
      <c r="AF144" s="8" t="str">
        <f>[2]หน้าผ้า!AI153</f>
        <v>ระบุในSD</v>
      </c>
      <c r="AG144" s="1" t="str">
        <f>[3]หน้าผ้า!DC156</f>
        <v>พร้อมส่ง</v>
      </c>
      <c r="AH144" s="1">
        <f>[2]หน้าผ้า!DL153</f>
        <v>0</v>
      </c>
      <c r="AI144" s="1" t="str">
        <f>[2]หน้าผ้า!DM153</f>
        <v>Lead time</v>
      </c>
      <c r="AJ144" s="3">
        <f>[2]หน้าผ้า!DN153</f>
        <v>0</v>
      </c>
      <c r="AK144" s="3">
        <f>[2]หน้าผ้า!DQ153</f>
        <v>0</v>
      </c>
      <c r="AL144" s="3">
        <f>[2]หน้าผ้า!DR153</f>
        <v>0</v>
      </c>
      <c r="AM144" s="3">
        <f>[2]หน้าผ้า!DS153</f>
        <v>0</v>
      </c>
      <c r="AN144" s="3">
        <f>[2]หน้าผ้า!DT153</f>
        <v>0</v>
      </c>
      <c r="AO144" s="3">
        <f>[2]หน้าผ้า!DU153</f>
        <v>0</v>
      </c>
      <c r="AP144" s="3">
        <f>[2]หน้าผ้า!DP153</f>
        <v>0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>
        <f>[2]หน้าผ้า!EC153</f>
        <v>0</v>
      </c>
      <c r="AX144" s="2">
        <f>[2]หน้าผ้า!ED153</f>
        <v>0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WRWT200800/WRWT25650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0</v>
      </c>
      <c r="B145" s="14">
        <f>[2]หน้าผ้า!B154</f>
        <v>0</v>
      </c>
      <c r="C145" s="9">
        <f>[2]หน้าผ้า!E154</f>
        <v>0</v>
      </c>
      <c r="D145" s="13">
        <f>[2]หน้าผ้า!F154</f>
        <v>0</v>
      </c>
      <c r="E145" s="9">
        <f>[2]หน้าผ้า!G154</f>
        <v>20</v>
      </c>
      <c r="F145" s="9">
        <f>[2]หน้าผ้า!H154</f>
        <v>34</v>
      </c>
      <c r="G145" s="9">
        <f>[2]หน้าผ้า!I154</f>
        <v>0</v>
      </c>
      <c r="H145" s="9">
        <f>[2]หน้าผ้า!J154</f>
        <v>0</v>
      </c>
      <c r="I145" s="9">
        <f>[2]หน้าผ้า!L154</f>
        <v>85</v>
      </c>
      <c r="J145" s="9" t="str">
        <f>[2]หน้าผ้า!M154</f>
        <v>±</v>
      </c>
      <c r="K145" s="9">
        <f>[2]หน้าผ้า!N154</f>
        <v>5</v>
      </c>
      <c r="L145" s="9">
        <f>[2]หน้าผ้า!R154</f>
        <v>0</v>
      </c>
      <c r="M145" s="10">
        <f>[2]หน้าผ้า!T154</f>
        <v>0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>
        <f>[2]หน้าผ้า!Z154</f>
        <v>0</v>
      </c>
      <c r="T145" s="12">
        <f>[2]หน้าผ้า!X154</f>
        <v>0</v>
      </c>
      <c r="U145" s="11">
        <f>[2]หน้าผ้า!AA154</f>
        <v>0</v>
      </c>
      <c r="V145" s="10">
        <f>[2]หน้าผ้า!AJ154</f>
        <v>0</v>
      </c>
      <c r="W145" s="10">
        <f>[2]หน้าผ้า!AL154</f>
        <v>0</v>
      </c>
      <c r="X145" s="10">
        <f>[2]หน้าผ้า!AM154</f>
        <v>0</v>
      </c>
      <c r="Y145" s="10">
        <f>[2]หน้าผ้า!AN154</f>
        <v>0</v>
      </c>
      <c r="Z145" s="9" t="str">
        <f>[2]หน้าผ้า!AO154</f>
        <v>WSWT2021850UV</v>
      </c>
      <c r="AA145" s="8" t="e">
        <f>[2]หน้าผ้า!AQ154</f>
        <v>#REF!</v>
      </c>
      <c r="AB145" s="8" t="e">
        <f>[2]หน้าผ้า!AR154</f>
        <v>#REF!</v>
      </c>
      <c r="AC145" s="8" t="e">
        <f>[2]หน้าผ้า!AS154</f>
        <v>#REF!</v>
      </c>
      <c r="AD145" s="8" t="e">
        <f>[2]หน้าผ้า!AT154</f>
        <v>#REF!</v>
      </c>
      <c r="AE145" s="8" t="e">
        <f>[2]หน้าผ้า!AU154</f>
        <v>#REF!</v>
      </c>
      <c r="AF145" s="8" t="str">
        <f>[2]หน้าผ้า!AI154</f>
        <v>ระบุในSD</v>
      </c>
      <c r="AG145" s="1" t="str">
        <f>[3]หน้าผ้า!DC157</f>
        <v>ผ้าขาว</v>
      </c>
      <c r="AH145" s="1">
        <f>[2]หน้าผ้า!DL154</f>
        <v>0</v>
      </c>
      <c r="AI145" s="1">
        <f>[2]หน้าผ้า!DM154</f>
        <v>0</v>
      </c>
      <c r="AJ145" s="3">
        <f>[2]หน้าผ้า!DN154</f>
        <v>0</v>
      </c>
      <c r="AK145" s="3">
        <f>[2]หน้าผ้า!DQ154</f>
        <v>0</v>
      </c>
      <c r="AL145" s="3">
        <f>[2]หน้าผ้า!DR154</f>
        <v>0</v>
      </c>
      <c r="AM145" s="3">
        <f>[2]หน้าผ้า!DS154</f>
        <v>0</v>
      </c>
      <c r="AN145" s="3">
        <f>[2]หน้าผ้า!DT154</f>
        <v>0</v>
      </c>
      <c r="AO145" s="3">
        <f>[2]หน้าผ้า!DU154</f>
        <v>0</v>
      </c>
      <c r="AP145" s="3">
        <f>[2]หน้าผ้า!DP154</f>
        <v>0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>
        <f>[2]หน้าผ้า!EC154</f>
        <v>0</v>
      </c>
      <c r="AX145" s="2">
        <f>[2]หน้าผ้า!ED154</f>
        <v>0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WRWT200850/WRWT21850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0</v>
      </c>
      <c r="B146" s="14">
        <f>[2]หน้าผ้า!B155</f>
        <v>0</v>
      </c>
      <c r="C146" s="9">
        <f>[2]หน้าผ้า!E155</f>
        <v>0</v>
      </c>
      <c r="D146" s="13">
        <f>[2]หน้าผ้า!F155</f>
        <v>0</v>
      </c>
      <c r="E146" s="9">
        <f>[2]หน้าผ้า!G155</f>
        <v>20</v>
      </c>
      <c r="F146" s="9">
        <f>[2]หน้าผ้า!H155</f>
        <v>34</v>
      </c>
      <c r="G146" s="9">
        <f>[2]หน้าผ้า!I155</f>
        <v>0</v>
      </c>
      <c r="H146" s="9">
        <f>[2]หน้าผ้า!J155</f>
        <v>0</v>
      </c>
      <c r="I146" s="9">
        <f>[2]หน้าผ้า!L155</f>
        <v>80</v>
      </c>
      <c r="J146" s="9" t="str">
        <f>[2]หน้าผ้า!M155</f>
        <v>±</v>
      </c>
      <c r="K146" s="9">
        <f>[2]หน้าผ้า!N155</f>
        <v>5</v>
      </c>
      <c r="L146" s="9">
        <f>[2]หน้าผ้า!R155</f>
        <v>0</v>
      </c>
      <c r="M146" s="10">
        <f>[2]หน้าผ้า!T155</f>
        <v>0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>
        <f>[2]หน้าผ้า!Z155</f>
        <v>0</v>
      </c>
      <c r="T146" s="12">
        <f>[2]หน้าผ้า!X155</f>
        <v>0</v>
      </c>
      <c r="U146" s="11">
        <f>[2]หน้าผ้า!AA155</f>
        <v>0</v>
      </c>
      <c r="V146" s="10">
        <f>[2]หน้าผ้า!AJ155</f>
        <v>0</v>
      </c>
      <c r="W146" s="10">
        <f>[2]หน้าผ้า!AL155</f>
        <v>0</v>
      </c>
      <c r="X146" s="10">
        <f>[2]หน้าผ้า!AM155</f>
        <v>0</v>
      </c>
      <c r="Y146" s="10">
        <f>[2]หน้าผ้า!AN155</f>
        <v>0</v>
      </c>
      <c r="Z146" s="9" t="str">
        <f>[2]หน้าผ้า!AO155</f>
        <v>WSWT2021750UV</v>
      </c>
      <c r="AA146" s="8" t="e">
        <f>[2]หน้าผ้า!AQ155</f>
        <v>#REF!</v>
      </c>
      <c r="AB146" s="8" t="e">
        <f>[2]หน้าผ้า!AR155</f>
        <v>#REF!</v>
      </c>
      <c r="AC146" s="8" t="e">
        <f>[2]หน้าผ้า!AS155</f>
        <v>#REF!</v>
      </c>
      <c r="AD146" s="8" t="e">
        <f>[2]หน้าผ้า!AT155</f>
        <v>#REF!</v>
      </c>
      <c r="AE146" s="8" t="e">
        <f>[2]หน้าผ้า!AU155</f>
        <v>#REF!</v>
      </c>
      <c r="AF146" s="8" t="str">
        <f>[2]หน้าผ้า!AI155</f>
        <v>ระบุในSD</v>
      </c>
      <c r="AG146" s="1" t="str">
        <f>[3]หน้าผ้า!DC158</f>
        <v>ผ้าขาว</v>
      </c>
      <c r="AH146" s="1">
        <f>[2]หน้าผ้า!DL155</f>
        <v>0</v>
      </c>
      <c r="AI146" s="1">
        <f>[2]หน้าผ้า!DM155</f>
        <v>0</v>
      </c>
      <c r="AJ146" s="3">
        <f>[2]หน้าผ้า!DN155</f>
        <v>0</v>
      </c>
      <c r="AK146" s="3">
        <f>[2]หน้าผ้า!DQ155</f>
        <v>0</v>
      </c>
      <c r="AL146" s="3">
        <f>[2]หน้าผ้า!DR155</f>
        <v>0</v>
      </c>
      <c r="AM146" s="3">
        <f>[2]หน้าผ้า!DS155</f>
        <v>0</v>
      </c>
      <c r="AN146" s="3">
        <f>[2]หน้าผ้า!DT155</f>
        <v>0</v>
      </c>
      <c r="AO146" s="3">
        <f>[2]หน้าผ้า!DU155</f>
        <v>0</v>
      </c>
      <c r="AP146" s="3">
        <f>[2]หน้าผ้า!DP155</f>
        <v>0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>
        <f>[2]หน้าผ้า!EC155</f>
        <v>0</v>
      </c>
      <c r="AX146" s="2">
        <f>[2]หน้าผ้า!ED155</f>
        <v>0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WRWT200750/WRWT21750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0</v>
      </c>
      <c r="B147" s="14">
        <f>[2]หน้าผ้า!B156</f>
        <v>0</v>
      </c>
      <c r="C147" s="9">
        <f>[2]หน้าผ้า!E156</f>
        <v>0</v>
      </c>
      <c r="D147" s="13">
        <f>[2]หน้าผ้า!F156</f>
        <v>0</v>
      </c>
      <c r="E147" s="9">
        <f>[2]หน้าผ้า!G156</f>
        <v>21</v>
      </c>
      <c r="F147" s="9">
        <f>[2]หน้าผ้า!H156</f>
        <v>39</v>
      </c>
      <c r="G147" s="9">
        <f>[2]หน้าผ้า!I156</f>
        <v>0</v>
      </c>
      <c r="H147" s="9">
        <f>[2]หน้าผ้า!J156</f>
        <v>0</v>
      </c>
      <c r="I147" s="9">
        <f>[2]หน้าผ้า!L156</f>
        <v>78</v>
      </c>
      <c r="J147" s="9" t="str">
        <f>[2]หน้าผ้า!M156</f>
        <v>±</v>
      </c>
      <c r="K147" s="9">
        <f>[2]หน้าผ้า!N156</f>
        <v>3</v>
      </c>
      <c r="L147" s="9">
        <f>[2]หน้าผ้า!R156</f>
        <v>0</v>
      </c>
      <c r="M147" s="10">
        <f>[2]หน้าผ้า!T156</f>
        <v>0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>
        <f>[2]หน้าผ้า!Z156</f>
        <v>0</v>
      </c>
      <c r="T147" s="12">
        <f>[2]หน้าผ้า!X156</f>
        <v>0</v>
      </c>
      <c r="U147" s="11">
        <f>[2]หน้าผ้า!AA156</f>
        <v>0</v>
      </c>
      <c r="V147" s="10">
        <f>[2]หน้าผ้า!AJ156</f>
        <v>0</v>
      </c>
      <c r="W147" s="10">
        <f>[2]หน้าผ้า!AL156</f>
        <v>0</v>
      </c>
      <c r="X147" s="10">
        <f>[2]หน้าผ้า!AM156</f>
        <v>0</v>
      </c>
      <c r="Y147" s="10">
        <f>[2]หน้าผ้า!AN156</f>
        <v>0</v>
      </c>
      <c r="Z147" s="9" t="str">
        <f>[2]หน้าผ้า!AO156</f>
        <v>WSWT2125700</v>
      </c>
      <c r="AA147" s="8" t="e">
        <f>[2]หน้าผ้า!AQ156</f>
        <v>#REF!</v>
      </c>
      <c r="AB147" s="8" t="e">
        <f>[2]หน้าผ้า!AR156</f>
        <v>#REF!</v>
      </c>
      <c r="AC147" s="8" t="e">
        <f>[2]หน้าผ้า!AS156</f>
        <v>#REF!</v>
      </c>
      <c r="AD147" s="8" t="e">
        <f>[2]หน้าผ้า!AT156</f>
        <v>#REF!</v>
      </c>
      <c r="AE147" s="8" t="e">
        <f>[2]หน้าผ้า!AU156</f>
        <v>#REF!</v>
      </c>
      <c r="AF147" s="8" t="str">
        <f>[2]หน้าผ้า!AI156</f>
        <v>ระบุในSD</v>
      </c>
      <c r="AG147" s="1" t="str">
        <f>[3]หน้าผ้า!DC159</f>
        <v>ยังไม่ได้พิมพ์</v>
      </c>
      <c r="AH147" s="1">
        <f>[2]หน้าผ้า!DL156</f>
        <v>0</v>
      </c>
      <c r="AI147" s="1">
        <f>[2]หน้าผ้า!DM156</f>
        <v>0</v>
      </c>
      <c r="AJ147" s="3">
        <f>[2]หน้าผ้า!DN156</f>
        <v>0</v>
      </c>
      <c r="AK147" s="3">
        <f>[2]หน้าผ้า!DQ156</f>
        <v>0</v>
      </c>
      <c r="AL147" s="3">
        <f>[2]หน้าผ้า!DR156</f>
        <v>0</v>
      </c>
      <c r="AM147" s="3">
        <f>[2]หน้าผ้า!DS156</f>
        <v>0</v>
      </c>
      <c r="AN147" s="3">
        <f>[2]หน้าผ้า!DT156</f>
        <v>0</v>
      </c>
      <c r="AO147" s="3">
        <f>[2]หน้าผ้า!DU156</f>
        <v>0</v>
      </c>
      <c r="AP147" s="3">
        <f>[2]หน้าผ้า!DP156</f>
        <v>0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>
        <f>[2]หน้าผ้า!EC156</f>
        <v>0</v>
      </c>
      <c r="AX147" s="2">
        <f>[2]หน้าผ้า!ED156</f>
        <v>0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WRWT210800/WRWT25650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45876</v>
      </c>
      <c r="B148" s="14" t="str">
        <f>[2]หน้าผ้า!B157</f>
        <v>MK68-000987</v>
      </c>
      <c r="C148" s="9" t="str">
        <f>[2]หน้าผ้า!E157</f>
        <v>บจก.หนองบัวฟีดมิลล์</v>
      </c>
      <c r="D148" s="13" t="str">
        <f>[2]หน้าผ้า!F157</f>
        <v>ไม่พิมพ์</v>
      </c>
      <c r="E148" s="9">
        <f>[2]หน้าผ้า!G157</f>
        <v>21</v>
      </c>
      <c r="F148" s="9">
        <f>[2]หน้าผ้า!H157</f>
        <v>38</v>
      </c>
      <c r="G148" s="9" t="str">
        <f>[2]หน้าผ้า!I157</f>
        <v>ขาว</v>
      </c>
      <c r="H148" s="9">
        <f>[2]หน้าผ้า!J157</f>
        <v>0</v>
      </c>
      <c r="I148" s="9">
        <f>[2]หน้าผ้า!L157</f>
        <v>69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ไม่</v>
      </c>
      <c r="M148" s="10">
        <f>[2]หน้าผ้า!T157</f>
        <v>22</v>
      </c>
      <c r="N148" s="9">
        <f>[2]หน้าผ้า!U157</f>
        <v>41</v>
      </c>
      <c r="O148" s="9">
        <f>[2]หน้าผ้า!V157</f>
        <v>40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>500กระสอบ</v>
      </c>
      <c r="T148" s="12">
        <f>[2]หน้าผ้า!X157</f>
        <v>45883</v>
      </c>
      <c r="U148" s="11">
        <f>[2]หน้าผ้า!AA157</f>
        <v>10500</v>
      </c>
      <c r="V148" s="10">
        <f>[2]หน้าผ้า!AJ157</f>
        <v>10500</v>
      </c>
      <c r="W148" s="10">
        <f>[2]หน้าผ้า!AL157</f>
        <v>0</v>
      </c>
      <c r="X148" s="10">
        <f>[2]หน้าผ้า!AM157</f>
        <v>0</v>
      </c>
      <c r="Y148" s="10">
        <f>[2]หน้าผ้า!AN157</f>
        <v>0</v>
      </c>
      <c r="Z148" s="9" t="str">
        <f>[2]หน้าผ้า!AO157</f>
        <v>WSWT2125650</v>
      </c>
      <c r="AA148" s="8">
        <f>[2]หน้าผ้า!AQ157</f>
        <v>0</v>
      </c>
      <c r="AB148" s="8">
        <f>[2]หน้าผ้า!AR157</f>
        <v>0</v>
      </c>
      <c r="AC148" s="8">
        <f>[2]หน้าผ้า!AS157</f>
        <v>0</v>
      </c>
      <c r="AD148" s="8">
        <f>[2]หน้าผ้า!AT157</f>
        <v>0</v>
      </c>
      <c r="AE148" s="8">
        <f>[2]หน้าผ้า!AU157</f>
        <v>0</v>
      </c>
      <c r="AF148" s="8" t="str">
        <f>[2]หน้าผ้า!AI157</f>
        <v>ใช้2121670SM</v>
      </c>
      <c r="AG148" s="1" t="str">
        <f>[3]หน้าผ้า!DC160</f>
        <v>พร้อมส่ง</v>
      </c>
      <c r="AH148" s="1" t="str">
        <f>[2]หน้าผ้า!DL157</f>
        <v>P13</v>
      </c>
      <c r="AI148" s="1">
        <f>[2]หน้าผ้า!DM157</f>
        <v>2</v>
      </c>
      <c r="AJ148" s="3">
        <f>[2]หน้าผ้า!DN157</f>
        <v>45883</v>
      </c>
      <c r="AK148" s="3">
        <f>[2]หน้าผ้า!DQ157</f>
        <v>0</v>
      </c>
      <c r="AL148" s="3">
        <f>[2]หน้าผ้า!DR157</f>
        <v>0</v>
      </c>
      <c r="AM148" s="3">
        <f>[2]หน้าผ้า!DS157</f>
        <v>0</v>
      </c>
      <c r="AN148" s="3">
        <f>[2]หน้าผ้า!DT157</f>
        <v>0</v>
      </c>
      <c r="AO148" s="3">
        <f>[2]หน้าผ้า!DU157</f>
        <v>45881</v>
      </c>
      <c r="AP148" s="3">
        <f>[2]หน้าผ้า!DP157</f>
        <v>45878</v>
      </c>
      <c r="AQ148" s="3">
        <f>[2]หน้าผ้า!DW157</f>
        <v>45882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ตัด</v>
      </c>
      <c r="AX148" s="2">
        <f>[2]หน้าผ้า!ED157</f>
        <v>0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WRWT25650/WRWT25650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0</v>
      </c>
      <c r="B149" s="14" t="str">
        <f>[2]หน้าผ้า!B158</f>
        <v>ใบรับคำสั่งซื้อ</v>
      </c>
      <c r="C149" s="9" t="str">
        <f>[2]หน้าผ้า!E158</f>
        <v>ทีเจที</v>
      </c>
      <c r="D149" s="13" t="str">
        <f>[2]หน้าผ้า!F158</f>
        <v>ไม่พิมพ์</v>
      </c>
      <c r="E149" s="9">
        <f>[2]หน้าผ้า!G158</f>
        <v>21</v>
      </c>
      <c r="F149" s="9">
        <f>[2]หน้าผ้า!H158</f>
        <v>40</v>
      </c>
      <c r="G149" s="9" t="str">
        <f>[2]หน้าผ้า!I158</f>
        <v>ขาว</v>
      </c>
      <c r="H149" s="9">
        <f>[2]หน้าผ้า!J158</f>
        <v>0</v>
      </c>
      <c r="I149" s="9">
        <f>[2]หน้าผ้า!L158</f>
        <v>73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ไม่</v>
      </c>
      <c r="M149" s="10">
        <f>[2]หน้าผ้า!T158</f>
        <v>22</v>
      </c>
      <c r="N149" s="9">
        <f>[2]หน้าผ้า!U158</f>
        <v>42</v>
      </c>
      <c r="O149" s="9">
        <f>[2]หน้าผ้า!V158</f>
        <v>40</v>
      </c>
      <c r="P149" s="10">
        <f>[2]หน้าผ้า!AB158</f>
        <v>45.591857203199993</v>
      </c>
      <c r="Q149" s="10">
        <f>[2]หน้าผ้า!AC158</f>
        <v>0</v>
      </c>
      <c r="R149" s="10">
        <f>[2]หน้าผ้า!AD158</f>
        <v>45.591857203199993</v>
      </c>
      <c r="S149" s="9" t="str">
        <f>[2]หน้าผ้า!Z158</f>
        <v>500กระสอบ</v>
      </c>
      <c r="T149" s="12">
        <f>[2]หน้าผ้า!X158</f>
        <v>45883</v>
      </c>
      <c r="U149" s="11">
        <f>[2]หน้าผ้า!AA158</f>
        <v>2000</v>
      </c>
      <c r="V149" s="10">
        <f>[2]หน้าผ้า!AJ158</f>
        <v>0</v>
      </c>
      <c r="W149" s="10">
        <f>[2]หน้าผ้า!AL158</f>
        <v>2000</v>
      </c>
      <c r="X149" s="10">
        <f>[2]หน้าผ้า!AM158</f>
        <v>0</v>
      </c>
      <c r="Y149" s="10">
        <f>[2]หน้าผ้า!AN158</f>
        <v>0</v>
      </c>
      <c r="Z149" s="9" t="str">
        <f>[2]หน้าผ้า!AO158</f>
        <v>WSWT2125650</v>
      </c>
      <c r="AA149" s="8">
        <f>[2]หน้าผ้า!AQ158</f>
        <v>2319.0200000000004</v>
      </c>
      <c r="AB149" s="8">
        <f>[2]หน้าผ้า!AR158</f>
        <v>2319.0200000000004</v>
      </c>
      <c r="AC149" s="8">
        <f>[2]หน้าผ้า!AS158</f>
        <v>0</v>
      </c>
      <c r="AD149" s="8">
        <f>[2]หน้าผ้า!AT158</f>
        <v>0</v>
      </c>
      <c r="AE149" s="8">
        <f>[2]หน้าผ้า!AU158</f>
        <v>0</v>
      </c>
      <c r="AF149" s="8" t="str">
        <f>[2]หน้าผ้า!AI158</f>
        <v>ใช้2121670SM</v>
      </c>
      <c r="AG149" s="1" t="str">
        <f>[3]หน้าผ้า!DC161</f>
        <v>พร้อมส่ง</v>
      </c>
      <c r="AH149" s="1" t="str">
        <f>[2]หน้าผ้า!DL158</f>
        <v>P13</v>
      </c>
      <c r="AI149" s="1">
        <f>[2]หน้าผ้า!DM158</f>
        <v>2</v>
      </c>
      <c r="AJ149" s="3">
        <f>[2]หน้าผ้า!DN158</f>
        <v>45883</v>
      </c>
      <c r="AK149" s="3">
        <f>[2]หน้าผ้า!DQ158</f>
        <v>0</v>
      </c>
      <c r="AL149" s="3">
        <f>[2]หน้าผ้า!DR158</f>
        <v>0</v>
      </c>
      <c r="AM149" s="3">
        <f>[2]หน้าผ้า!DS158</f>
        <v>0</v>
      </c>
      <c r="AN149" s="3">
        <f>[2]หน้าผ้า!DT158</f>
        <v>0</v>
      </c>
      <c r="AO149" s="3">
        <f>[2]หน้าผ้า!DU158</f>
        <v>45881</v>
      </c>
      <c r="AP149" s="3">
        <f>[2]หน้าผ้า!DP158</f>
        <v>45878</v>
      </c>
      <c r="AQ149" s="3">
        <f>[2]หน้าผ้า!DW158</f>
        <v>45882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ตัด</v>
      </c>
      <c r="AX149" s="2">
        <f>[2]หน้าผ้า!ED158</f>
        <v>0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WRWT25650/WRWT25650</v>
      </c>
      <c r="BD149" s="56">
        <f>[2]หน้าผ้า!CA158</f>
        <v>0</v>
      </c>
    </row>
    <row r="150" spans="1:56" ht="27.75" customHeight="1" x14ac:dyDescent="0.45">
      <c r="A150" s="3">
        <f>[2]หน้าผ้า!C159</f>
        <v>45876</v>
      </c>
      <c r="B150" s="14" t="str">
        <f>[2]หน้าผ้า!B159</f>
        <v>MK68-000986</v>
      </c>
      <c r="C150" s="9" t="str">
        <f>[2]หน้าผ้า!E159</f>
        <v>บจก.ไลม์มาสเตอร์</v>
      </c>
      <c r="D150" s="13" t="str">
        <f>[2]หน้าผ้า!F159</f>
        <v>LMC 20KG</v>
      </c>
      <c r="E150" s="9">
        <f>[2]หน้าผ้า!G159</f>
        <v>21</v>
      </c>
      <c r="F150" s="9">
        <f>[2]หน้าผ้า!H159</f>
        <v>34</v>
      </c>
      <c r="G150" s="9" t="str">
        <f>[2]หน้าผ้า!I159</f>
        <v>ขาว</v>
      </c>
      <c r="H150" s="9">
        <f>[2]หน้าผ้า!J159</f>
        <v>0</v>
      </c>
      <c r="I150" s="9">
        <f>[2]หน้าผ้า!L159</f>
        <v>60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ไม่</v>
      </c>
      <c r="M150" s="10">
        <f>[2]หน้าผ้า!T159</f>
        <v>22</v>
      </c>
      <c r="N150" s="9">
        <f>[2]หน้าผ้า!U159</f>
        <v>36</v>
      </c>
      <c r="O150" s="9">
        <f>[2]หน้าผ้า!V159</f>
        <v>40</v>
      </c>
      <c r="P150" s="10">
        <f>[2]หน้าผ้า!AB159</f>
        <v>390.78734745599991</v>
      </c>
      <c r="Q150" s="10">
        <f>[2]หน้าผ้า!AC159</f>
        <v>0</v>
      </c>
      <c r="R150" s="10">
        <f>[2]หน้าผ้า!AD159</f>
        <v>390.78734745599991</v>
      </c>
      <c r="S150" s="9" t="str">
        <f>[2]หน้าผ้า!Z159</f>
        <v>500กระสอบแบน</v>
      </c>
      <c r="T150" s="12">
        <f>[2]หน้าผ้า!X159</f>
        <v>45889</v>
      </c>
      <c r="U150" s="11">
        <f>[2]หน้าผ้า!AA159</f>
        <v>20000</v>
      </c>
      <c r="V150" s="10">
        <f>[2]หน้าผ้า!AJ159</f>
        <v>0</v>
      </c>
      <c r="W150" s="10">
        <f>[2]หน้าผ้า!AL159</f>
        <v>20000</v>
      </c>
      <c r="X150" s="10">
        <f>[2]หน้าผ้า!AM159</f>
        <v>0</v>
      </c>
      <c r="Y150" s="10">
        <f>[2]หน้าผ้า!AN159</f>
        <v>21000</v>
      </c>
      <c r="Z150" s="9" t="str">
        <f>[2]หน้าผ้า!AO159</f>
        <v>WSWT2125650</v>
      </c>
      <c r="AA150" s="8">
        <f>[2]หน้าผ้า!AQ159</f>
        <v>19837.400000000001</v>
      </c>
      <c r="AB150" s="8">
        <f>[2]หน้าผ้า!AR159</f>
        <v>19837.400000000001</v>
      </c>
      <c r="AC150" s="8">
        <f>[2]หน้าผ้า!AS159</f>
        <v>0</v>
      </c>
      <c r="AD150" s="8">
        <f>[2]หน้าผ้า!AT159</f>
        <v>0</v>
      </c>
      <c r="AE150" s="8">
        <f>[2]หน้าผ้า!AU159</f>
        <v>0</v>
      </c>
      <c r="AF150" s="8" t="str">
        <f>[2]หน้าผ้า!AI159</f>
        <v>ใช้2121670SM</v>
      </c>
      <c r="AG150" s="1" t="str">
        <f>[3]หน้าผ้า!DC162</f>
        <v>พร้อมส่ง</v>
      </c>
      <c r="AH150" s="1" t="str">
        <f>[2]หน้าผ้า!DL159</f>
        <v>P9</v>
      </c>
      <c r="AI150" s="1">
        <f>[2]หน้าผ้า!DM159</f>
        <v>3</v>
      </c>
      <c r="AJ150" s="3">
        <f>[2]หน้าผ้า!DN159</f>
        <v>45889</v>
      </c>
      <c r="AK150" s="3">
        <f>[2]หน้าผ้า!DQ159</f>
        <v>0</v>
      </c>
      <c r="AL150" s="3">
        <f>[2]หน้าผ้า!DR159</f>
        <v>45879</v>
      </c>
      <c r="AM150" s="3">
        <f>[2]หน้าผ้า!DS159</f>
        <v>45886</v>
      </c>
      <c r="AN150" s="3">
        <f>[2]หน้าผ้า!DT159</f>
        <v>45887</v>
      </c>
      <c r="AO150" s="3">
        <f>[2]หน้าผ้า!DU159</f>
        <v>45887</v>
      </c>
      <c r="AP150" s="3">
        <f>[2]หน้าผ้า!DP159</f>
        <v>45884</v>
      </c>
      <c r="AQ150" s="3">
        <f>[2]หน้าผ้า!DW159</f>
        <v>45888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งานพิมพ์</v>
      </c>
      <c r="AX150" s="2" t="str">
        <f>[2]หน้าผ้า!ED159</f>
        <v>รอART</v>
      </c>
      <c r="AY150" s="2" t="str">
        <f>[2]หน้าผ้า!AG159</f>
        <v>20/8เย็น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WRWT25650/WRWT25650</v>
      </c>
      <c r="BD150" s="56">
        <f>[2]หน้าผ้า!CA159</f>
        <v>0</v>
      </c>
    </row>
    <row r="151" spans="1:56" ht="27.75" customHeight="1" x14ac:dyDescent="0.45">
      <c r="A151" s="3">
        <f>[2]หน้าผ้า!C160</f>
        <v>0</v>
      </c>
      <c r="B151" s="14">
        <f>[2]หน้าผ้า!B160</f>
        <v>0</v>
      </c>
      <c r="C151" s="9">
        <f>[2]หน้าผ้า!E160</f>
        <v>0</v>
      </c>
      <c r="D151" s="13">
        <f>[2]หน้าผ้า!F160</f>
        <v>0</v>
      </c>
      <c r="E151" s="9">
        <f>[2]หน้าผ้า!G160</f>
        <v>21</v>
      </c>
      <c r="F151" s="9">
        <f>[2]หน้าผ้า!H160</f>
        <v>37</v>
      </c>
      <c r="G151" s="9" t="str">
        <f>[2]หน้าผ้า!I160</f>
        <v>ขาว</v>
      </c>
      <c r="H151" s="9">
        <f>[2]หน้าผ้า!J160</f>
        <v>0</v>
      </c>
      <c r="I151" s="9">
        <f>[2]หน้าผ้า!L160</f>
        <v>67</v>
      </c>
      <c r="J151" s="9" t="str">
        <f>[2]หน้าผ้า!M160</f>
        <v>±</v>
      </c>
      <c r="K151" s="9">
        <f>[2]หน้าผ้า!N160</f>
        <v>5</v>
      </c>
      <c r="L151" s="9">
        <f>[2]หน้าผ้า!R160</f>
        <v>0</v>
      </c>
      <c r="M151" s="10">
        <f>[2]หน้าผ้า!T160</f>
        <v>0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>
        <f>[2]หน้าผ้า!Z160</f>
        <v>0</v>
      </c>
      <c r="T151" s="12">
        <f>[2]หน้าผ้า!X160</f>
        <v>0</v>
      </c>
      <c r="U151" s="11">
        <f>[2]หน้าผ้า!AA160</f>
        <v>0</v>
      </c>
      <c r="V151" s="10">
        <f>[2]หน้าผ้า!AJ160</f>
        <v>0</v>
      </c>
      <c r="W151" s="10">
        <f>[2]หน้าผ้า!AL160</f>
        <v>0</v>
      </c>
      <c r="X151" s="10">
        <f>[2]หน้าผ้า!AM160</f>
        <v>0</v>
      </c>
      <c r="Y151" s="10">
        <f>[2]หน้าผ้า!AN160</f>
        <v>0</v>
      </c>
      <c r="Z151" s="9" t="str">
        <f>[2]หน้าผ้า!AO160</f>
        <v>WSWT2125650</v>
      </c>
      <c r="AA151" s="8">
        <f>[2]หน้าผ้า!AQ160</f>
        <v>22156.420000000002</v>
      </c>
      <c r="AB151" s="8">
        <f>[2]หน้าผ้า!AR160</f>
        <v>22156.420000000002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0</v>
      </c>
      <c r="AF151" s="8" t="str">
        <f>[2]หน้าผ้า!AI160</f>
        <v>ระบุในSD</v>
      </c>
      <c r="AG151" s="1" t="str">
        <f>[3]หน้าผ้า!DC163</f>
        <v>พร้อมส่ง</v>
      </c>
      <c r="AH151" s="1">
        <f>[2]หน้าผ้า!DL160</f>
        <v>0</v>
      </c>
      <c r="AI151" s="1" t="str">
        <f>[2]หน้าผ้า!DM160</f>
        <v>Lead time</v>
      </c>
      <c r="AJ151" s="3">
        <f>[2]หน้าผ้า!DN160</f>
        <v>0</v>
      </c>
      <c r="AK151" s="3">
        <f>[2]หน้าผ้า!DQ160</f>
        <v>0</v>
      </c>
      <c r="AL151" s="3">
        <f>[2]หน้าผ้า!DR160</f>
        <v>0</v>
      </c>
      <c r="AM151" s="3">
        <f>[2]หน้าผ้า!DS160</f>
        <v>0</v>
      </c>
      <c r="AN151" s="3">
        <f>[2]หน้าผ้า!DT160</f>
        <v>0</v>
      </c>
      <c r="AO151" s="3">
        <f>[2]หน้าผ้า!DU160</f>
        <v>0</v>
      </c>
      <c r="AP151" s="3">
        <f>[2]หน้าผ้า!DP160</f>
        <v>0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>
        <f>[2]หน้าผ้า!EC160</f>
        <v>0</v>
      </c>
      <c r="AX151" s="2">
        <f>[2]หน้าผ้า!ED160</f>
        <v>0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WRWT25650/WRWT25650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0</v>
      </c>
      <c r="B152" s="14">
        <f>[2]หน้าผ้า!B161</f>
        <v>0</v>
      </c>
      <c r="C152" s="9">
        <f>[2]หน้าผ้า!E161</f>
        <v>0</v>
      </c>
      <c r="D152" s="13">
        <f>[2]หน้าผ้า!F161</f>
        <v>0</v>
      </c>
      <c r="E152" s="9">
        <f>[2]หน้าผ้า!G161</f>
        <v>21</v>
      </c>
      <c r="F152" s="9">
        <f>[2]หน้าผ้า!H161</f>
        <v>37</v>
      </c>
      <c r="G152" s="9" t="str">
        <f>[2]หน้าผ้า!I161</f>
        <v>ขาวแถบใส5</v>
      </c>
      <c r="H152" s="9">
        <f>[2]หน้าผ้า!J161</f>
        <v>0</v>
      </c>
      <c r="I152" s="9">
        <f>[2]หน้าผ้า!L161</f>
        <v>67</v>
      </c>
      <c r="J152" s="9" t="str">
        <f>[2]หน้าผ้า!M161</f>
        <v>±</v>
      </c>
      <c r="K152" s="9">
        <f>[2]หน้าผ้า!N161</f>
        <v>5</v>
      </c>
      <c r="L152" s="9">
        <f>[2]หน้าผ้า!R161</f>
        <v>0</v>
      </c>
      <c r="M152" s="10">
        <f>[2]หน้าผ้า!T161</f>
        <v>0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>
        <f>[2]หน้าผ้า!Z161</f>
        <v>0</v>
      </c>
      <c r="T152" s="12">
        <f>[2]หน้าผ้า!X161</f>
        <v>0</v>
      </c>
      <c r="U152" s="11">
        <f>[2]หน้าผ้า!AA161</f>
        <v>0</v>
      </c>
      <c r="V152" s="10">
        <f>[2]หน้าผ้า!AJ161</f>
        <v>0</v>
      </c>
      <c r="W152" s="10">
        <f>[2]หน้าผ้า!AL161</f>
        <v>0</v>
      </c>
      <c r="X152" s="10">
        <f>[2]หน้าผ้า!AM161</f>
        <v>0</v>
      </c>
      <c r="Y152" s="10">
        <f>[2]หน้าผ้า!AN161</f>
        <v>0</v>
      </c>
      <c r="Z152" s="9" t="str">
        <f>[2]หน้าผ้า!AO161</f>
        <v>WSWTSCL052125650</v>
      </c>
      <c r="AA152" s="8" t="e">
        <f>[2]หน้าผ้า!AQ161</f>
        <v>#REF!</v>
      </c>
      <c r="AB152" s="8" t="e">
        <f>[2]หน้าผ้า!AR161</f>
        <v>#REF!</v>
      </c>
      <c r="AC152" s="8" t="e">
        <f>[2]หน้าผ้า!AS161</f>
        <v>#REF!</v>
      </c>
      <c r="AD152" s="8" t="e">
        <f>[2]หน้าผ้า!AT161</f>
        <v>#REF!</v>
      </c>
      <c r="AE152" s="8" t="e">
        <f>[2]หน้าผ้า!AU161</f>
        <v>#REF!</v>
      </c>
      <c r="AF152" s="8" t="str">
        <f>[2]หน้าผ้า!AI161</f>
        <v>ระบุในSD</v>
      </c>
      <c r="AG152" s="1" t="str">
        <f>[3]หน้าผ้า!DC164</f>
        <v>พร้อมส่ง</v>
      </c>
      <c r="AH152" s="1">
        <f>[2]หน้าผ้า!DL161</f>
        <v>0</v>
      </c>
      <c r="AI152" s="1" t="str">
        <f>[2]หน้าผ้า!DM161</f>
        <v>Lead time</v>
      </c>
      <c r="AJ152" s="3">
        <f>[2]หน้าผ้า!DN161</f>
        <v>0</v>
      </c>
      <c r="AK152" s="3">
        <f>[2]หน้าผ้า!DQ161</f>
        <v>0</v>
      </c>
      <c r="AL152" s="3">
        <f>[2]หน้าผ้า!DR161</f>
        <v>0</v>
      </c>
      <c r="AM152" s="3">
        <f>[2]หน้าผ้า!DS161</f>
        <v>0</v>
      </c>
      <c r="AN152" s="3">
        <f>[2]หน้าผ้า!DT161</f>
        <v>0</v>
      </c>
      <c r="AO152" s="3">
        <f>[2]หน้าผ้า!DU161</f>
        <v>0</v>
      </c>
      <c r="AP152" s="3">
        <f>[2]หน้าผ้า!DP161</f>
        <v>0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>
        <f>[2]หน้าผ้า!EC161</f>
        <v>0</v>
      </c>
      <c r="AX152" s="2">
        <f>[2]หน้าผ้า!ED161</f>
        <v>0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WRWT25650/WRCL25680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0</v>
      </c>
      <c r="B153" s="14">
        <f>[2]หน้าผ้า!B162</f>
        <v>0</v>
      </c>
      <c r="C153" s="9">
        <f>[2]หน้าผ้า!E162</f>
        <v>0</v>
      </c>
      <c r="D153" s="13">
        <f>[2]หน้าผ้า!F162</f>
        <v>0</v>
      </c>
      <c r="E153" s="9">
        <f>[2]หน้าผ้า!G162</f>
        <v>21</v>
      </c>
      <c r="F153" s="9">
        <f>[2]หน้าผ้า!H162</f>
        <v>37</v>
      </c>
      <c r="G153" s="9" t="str">
        <f>[2]หน้าผ้า!I162</f>
        <v>ขาว</v>
      </c>
      <c r="H153" s="9">
        <f>[2]หน้าผ้า!J162</f>
        <v>0</v>
      </c>
      <c r="I153" s="9">
        <f>[2]หน้าผ้า!L162</f>
        <v>83</v>
      </c>
      <c r="J153" s="9" t="str">
        <f>[2]หน้าผ้า!M162</f>
        <v>±</v>
      </c>
      <c r="K153" s="9">
        <f>[2]หน้าผ้า!N162</f>
        <v>5</v>
      </c>
      <c r="L153" s="9">
        <f>[2]หน้าผ้า!R162</f>
        <v>0</v>
      </c>
      <c r="M153" s="10">
        <f>[2]หน้าผ้า!T162</f>
        <v>0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>
        <f>[2]หน้าผ้า!Z162</f>
        <v>0</v>
      </c>
      <c r="T153" s="12">
        <f>[2]หน้าผ้า!X162</f>
        <v>0</v>
      </c>
      <c r="U153" s="11">
        <f>[2]หน้าผ้า!AA162</f>
        <v>0</v>
      </c>
      <c r="V153" s="10">
        <f>[2]หน้าผ้า!AJ162</f>
        <v>0</v>
      </c>
      <c r="W153" s="10">
        <f>[2]หน้าผ้า!AL162</f>
        <v>0</v>
      </c>
      <c r="X153" s="10">
        <f>[2]หน้าผ้า!AM162</f>
        <v>0</v>
      </c>
      <c r="Y153" s="10">
        <f>[2]หน้าผ้า!AN162</f>
        <v>0</v>
      </c>
      <c r="Z153" s="9" t="str">
        <f>[2]หน้าผ้า!AO162</f>
        <v>WSWT2125800</v>
      </c>
      <c r="AA153" s="8" t="e">
        <f>[2]หน้าผ้า!AQ162</f>
        <v>#REF!</v>
      </c>
      <c r="AB153" s="8" t="e">
        <f>[2]หน้าผ้า!AR162</f>
        <v>#REF!</v>
      </c>
      <c r="AC153" s="8" t="e">
        <f>[2]หน้าผ้า!AS162</f>
        <v>#REF!</v>
      </c>
      <c r="AD153" s="8" t="e">
        <f>[2]หน้าผ้า!AT162</f>
        <v>#REF!</v>
      </c>
      <c r="AE153" s="8" t="e">
        <f>[2]หน้าผ้า!AU162</f>
        <v>#REF!</v>
      </c>
      <c r="AF153" s="8" t="str">
        <f>[2]หน้าผ้า!AI162</f>
        <v>ระบุในSD</v>
      </c>
      <c r="AG153" s="1" t="str">
        <f>[3]หน้าผ้า!DC165</f>
        <v>ยังไม่ได้พิมพ์</v>
      </c>
      <c r="AH153" s="1">
        <f>[2]หน้าผ้า!DL162</f>
        <v>0</v>
      </c>
      <c r="AI153" s="1">
        <f>[2]หน้าผ้า!DM162</f>
        <v>0</v>
      </c>
      <c r="AJ153" s="3">
        <f>[2]หน้าผ้า!DN162</f>
        <v>0</v>
      </c>
      <c r="AK153" s="3">
        <f>[2]หน้าผ้า!DQ162</f>
        <v>0</v>
      </c>
      <c r="AL153" s="3">
        <f>[2]หน้าผ้า!DR162</f>
        <v>0</v>
      </c>
      <c r="AM153" s="3">
        <f>[2]หน้าผ้า!DS162</f>
        <v>0</v>
      </c>
      <c r="AN153" s="3">
        <f>[2]หน้าผ้า!DT162</f>
        <v>0</v>
      </c>
      <c r="AO153" s="3">
        <f>[2]หน้าผ้า!DU162</f>
        <v>0</v>
      </c>
      <c r="AP153" s="3">
        <f>[2]หน้าผ้า!DP162</f>
        <v>0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>
        <f>[2]หน้าผ้า!EC162</f>
        <v>0</v>
      </c>
      <c r="AX153" s="2">
        <f>[2]หน้าผ้า!ED162</f>
        <v>0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WRWT210800/WRWT25800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45867</v>
      </c>
      <c r="B154" s="14" t="str">
        <f>[2]หน้าผ้า!B163</f>
        <v>MK68-000930</v>
      </c>
      <c r="C154" s="9" t="str">
        <f>[2]หน้าผ้า!E163</f>
        <v>บจก.บลูฟาโล่</v>
      </c>
      <c r="D154" s="13" t="str">
        <f>[2]หน้าผ้า!F163</f>
        <v>เมอรี่ 882S</v>
      </c>
      <c r="E154" s="9">
        <f>[2]หน้าผ้า!G163</f>
        <v>21</v>
      </c>
      <c r="F154" s="9">
        <f>[2]หน้าผ้า!H163</f>
        <v>37</v>
      </c>
      <c r="G154" s="9" t="str">
        <f>[2]หน้าผ้า!I163</f>
        <v>ขาว</v>
      </c>
      <c r="H154" s="9" t="str">
        <f>[2]หน้าผ้า!J163</f>
        <v>ใส</v>
      </c>
      <c r="I154" s="9">
        <f>[2]หน้าผ้า!L163</f>
        <v>97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บิด</v>
      </c>
      <c r="M154" s="10">
        <f>[2]หน้าผ้า!T163</f>
        <v>22</v>
      </c>
      <c r="N154" s="9">
        <f>[2]หน้าผ้า!U163</f>
        <v>40</v>
      </c>
      <c r="O154" s="9">
        <f>[2]หน้าผ้า!V163</f>
        <v>40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>500กระสอบ</v>
      </c>
      <c r="T154" s="12">
        <f>[2]หน้าผ้า!X163</f>
        <v>45882</v>
      </c>
      <c r="U154" s="11">
        <f>[2]หน้าผ้า!AA163</f>
        <v>5000</v>
      </c>
      <c r="V154" s="10">
        <f>[2]หน้าผ้า!AJ163</f>
        <v>5000</v>
      </c>
      <c r="W154" s="10">
        <f>[2]หน้าผ้า!AL163</f>
        <v>0</v>
      </c>
      <c r="X154" s="10">
        <f>[2]หน้าผ้า!AM163</f>
        <v>5400</v>
      </c>
      <c r="Y154" s="10">
        <f>[2]หน้าผ้า!AN163</f>
        <v>0</v>
      </c>
      <c r="Z154" s="9" t="str">
        <f>[2]หน้าผ้า!AO163</f>
        <v>WSWT2121670SM</v>
      </c>
      <c r="AA154" s="8">
        <f>[2]หน้าผ้า!AQ163</f>
        <v>0</v>
      </c>
      <c r="AB154" s="8">
        <f>[2]หน้าผ้า!AR163</f>
        <v>0</v>
      </c>
      <c r="AC154" s="8">
        <f>[2]หน้าผ้า!AS163</f>
        <v>0</v>
      </c>
      <c r="AD154" s="8">
        <f>[2]หน้าผ้า!AT163</f>
        <v>0</v>
      </c>
      <c r="AE154" s="8">
        <f>[2]หน้าผ้า!AU163</f>
        <v>0</v>
      </c>
      <c r="AF154" s="8">
        <f>[2]หน้าผ้า!AI163</f>
        <v>0</v>
      </c>
      <c r="AG154" s="1" t="str">
        <f>[3]หน้าผ้า!DC166</f>
        <v>ยังไม่ได้พิมพ์</v>
      </c>
      <c r="AH154" s="1" t="str">
        <f>[2]หน้าผ้า!DL163</f>
        <v>P8</v>
      </c>
      <c r="AI154" s="1">
        <f>[2]หน้าผ้า!DM163</f>
        <v>4</v>
      </c>
      <c r="AJ154" s="3">
        <f>[2]หน้าผ้า!DN163</f>
        <v>45882</v>
      </c>
      <c r="AK154" s="3">
        <f>[2]หน้าผ้า!DQ163</f>
        <v>45878</v>
      </c>
      <c r="AL154" s="3">
        <f>[2]หน้าผ้า!DR163</f>
        <v>45872</v>
      </c>
      <c r="AM154" s="3">
        <f>[2]หน้าผ้า!DS163</f>
        <v>45879</v>
      </c>
      <c r="AN154" s="3">
        <f>[2]หน้าผ้า!DT163</f>
        <v>45880</v>
      </c>
      <c r="AO154" s="3">
        <f>[2]หน้าผ้า!DU163</f>
        <v>45880</v>
      </c>
      <c r="AP154" s="3">
        <f>[2]หน้าผ้า!DP163</f>
        <v>45877</v>
      </c>
      <c r="AQ154" s="3">
        <f>[2]หน้าผ้า!DW163</f>
        <v>45881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งานเคลือบ+พิมพ์</v>
      </c>
      <c r="AX154" s="2" t="str">
        <f>[2]หน้าผ้า!ED163</f>
        <v xml:space="preserve"> /</v>
      </c>
      <c r="AY154" s="2" t="str">
        <f>[2]หน้าผ้า!AG163</f>
        <v>รอส่ง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WRWT21670/WRWT21670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45870</v>
      </c>
      <c r="B155" s="14" t="str">
        <f>[2]หน้าผ้า!B164</f>
        <v>MK68-000950</v>
      </c>
      <c r="C155" s="9" t="str">
        <f>[2]หน้าผ้า!E164</f>
        <v>บจก.เอสพีเอ็ม อาหารสัตว์</v>
      </c>
      <c r="D155" s="13" t="str">
        <f>[2]หน้าผ้า!F164</f>
        <v>SPM4131</v>
      </c>
      <c r="E155" s="9">
        <f>[2]หน้าผ้า!G164</f>
        <v>21</v>
      </c>
      <c r="F155" s="9">
        <f>[2]หน้าผ้า!H164</f>
        <v>38</v>
      </c>
      <c r="G155" s="9" t="str">
        <f>[2]หน้าผ้า!I164</f>
        <v>ขาว</v>
      </c>
      <c r="H155" s="9" t="str">
        <f>[2]หน้าผ้า!J164</f>
        <v>ด้าน</v>
      </c>
      <c r="I155" s="9">
        <f>[2]หน้าผ้า!L164</f>
        <v>102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บิด</v>
      </c>
      <c r="M155" s="10">
        <f>[2]หน้าผ้า!T164</f>
        <v>22</v>
      </c>
      <c r="N155" s="9">
        <f>[2]หน้าผ้า!U164</f>
        <v>40</v>
      </c>
      <c r="O155" s="9">
        <f>[2]หน้าผ้า!V164</f>
        <v>40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>500กระสอบแบน</v>
      </c>
      <c r="T155" s="12">
        <f>[2]หน้าผ้า!X164</f>
        <v>45882</v>
      </c>
      <c r="U155" s="11">
        <f>[2]หน้าผ้า!AA164</f>
        <v>3000</v>
      </c>
      <c r="V155" s="10">
        <f>[2]หน้าผ้า!AJ164</f>
        <v>3000</v>
      </c>
      <c r="W155" s="10">
        <f>[2]หน้าผ้า!AL164</f>
        <v>0</v>
      </c>
      <c r="X155" s="10">
        <f>[2]หน้าผ้า!AM164</f>
        <v>3100</v>
      </c>
      <c r="Y155" s="10">
        <f>[2]หน้าผ้า!AN164</f>
        <v>0</v>
      </c>
      <c r="Z155" s="9" t="str">
        <f>[2]หน้าผ้า!AO164</f>
        <v>WSWT2121670SM</v>
      </c>
      <c r="AA155" s="8">
        <f>[2]หน้าผ้า!AQ164</f>
        <v>0</v>
      </c>
      <c r="AB155" s="8">
        <f>[2]หน้าผ้า!AR164</f>
        <v>0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0</v>
      </c>
      <c r="AF155" s="8">
        <f>[2]หน้าผ้า!AI164</f>
        <v>0</v>
      </c>
      <c r="AG155" s="1" t="str">
        <f>[3]หน้าผ้า!DC167</f>
        <v>รอตัด</v>
      </c>
      <c r="AH155" s="1" t="str">
        <f>[2]หน้าผ้า!DL164</f>
        <v>P8</v>
      </c>
      <c r="AI155" s="1">
        <f>[2]หน้าผ้า!DM164</f>
        <v>4</v>
      </c>
      <c r="AJ155" s="3">
        <f>[2]หน้าผ้า!DN164</f>
        <v>45882</v>
      </c>
      <c r="AK155" s="3">
        <f>[2]หน้าผ้า!DQ164</f>
        <v>45878</v>
      </c>
      <c r="AL155" s="3">
        <f>[2]หน้าผ้า!DR164</f>
        <v>45872</v>
      </c>
      <c r="AM155" s="3">
        <f>[2]หน้าผ้า!DS164</f>
        <v>45879</v>
      </c>
      <c r="AN155" s="3">
        <f>[2]หน้าผ้า!DT164</f>
        <v>45880</v>
      </c>
      <c r="AO155" s="3">
        <f>[2]หน้าผ้า!DU164</f>
        <v>45880</v>
      </c>
      <c r="AP155" s="3">
        <f>[2]หน้าผ้า!DP164</f>
        <v>45877</v>
      </c>
      <c r="AQ155" s="3">
        <f>[2]หน้าผ้า!DW164</f>
        <v>45881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งานเคลือบ+พิมพ์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WRWT21670/WRWT21670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45870</v>
      </c>
      <c r="B156" s="14" t="str">
        <f>[2]หน้าผ้า!B165</f>
        <v>MK68-000949</v>
      </c>
      <c r="C156" s="9" t="str">
        <f>[2]หน้าผ้า!E165</f>
        <v>บจก.เอสพีเอ็ม อาหารสัตว์</v>
      </c>
      <c r="D156" s="13" t="str">
        <f>[2]หน้าผ้า!F165</f>
        <v>SPM4132</v>
      </c>
      <c r="E156" s="9">
        <f>[2]หน้าผ้า!G165</f>
        <v>21</v>
      </c>
      <c r="F156" s="9">
        <f>[2]หน้าผ้า!H165</f>
        <v>40</v>
      </c>
      <c r="G156" s="9" t="str">
        <f>[2]หน้าผ้า!I165</f>
        <v>ขาว</v>
      </c>
      <c r="H156" s="9" t="str">
        <f>[2]หน้าผ้า!J165</f>
        <v>ด้าน</v>
      </c>
      <c r="I156" s="9">
        <f>[2]หน้าผ้า!L165</f>
        <v>108</v>
      </c>
      <c r="J156" s="9" t="str">
        <f>[2]หน้าผ้า!M165</f>
        <v>±</v>
      </c>
      <c r="K156" s="9">
        <f>[2]หน้าผ้า!N165</f>
        <v>5</v>
      </c>
      <c r="L156" s="9" t="str">
        <f>[2]หน้าผ้า!R165</f>
        <v>บิด</v>
      </c>
      <c r="M156" s="10">
        <f>[2]หน้าผ้า!T165</f>
        <v>22</v>
      </c>
      <c r="N156" s="9">
        <f>[2]หน้าผ้า!U165</f>
        <v>42</v>
      </c>
      <c r="O156" s="9">
        <f>[2]หน้าผ้า!V165</f>
        <v>40</v>
      </c>
      <c r="P156" s="10">
        <f>[2]หน้าผ้า!AB165</f>
        <v>68.387785804799989</v>
      </c>
      <c r="Q156" s="10">
        <f>[2]หน้าผ้า!AC165</f>
        <v>0</v>
      </c>
      <c r="R156" s="10">
        <f>[2]หน้าผ้า!AD165</f>
        <v>68.387785804799989</v>
      </c>
      <c r="S156" s="9" t="str">
        <f>[2]หน้าผ้า!Z165</f>
        <v>500กระสอบแบน</v>
      </c>
      <c r="T156" s="12">
        <f>[2]หน้าผ้า!X165</f>
        <v>45882</v>
      </c>
      <c r="U156" s="11">
        <f>[2]หน้าผ้า!AA165</f>
        <v>3000</v>
      </c>
      <c r="V156" s="10">
        <f>[2]หน้าผ้า!AJ165</f>
        <v>0</v>
      </c>
      <c r="W156" s="10">
        <f>[2]หน้าผ้า!AL165</f>
        <v>3000</v>
      </c>
      <c r="X156" s="10">
        <f>[2]หน้าผ้า!AM165</f>
        <v>0</v>
      </c>
      <c r="Y156" s="10">
        <f>[2]หน้าผ้า!AN165</f>
        <v>3150</v>
      </c>
      <c r="Z156" s="9" t="str">
        <f>[2]หน้าผ้า!AO165</f>
        <v>WSWT2121670SM</v>
      </c>
      <c r="AA156" s="8">
        <f>[2]หน้าผ้า!AQ165</f>
        <v>3478.5300000000007</v>
      </c>
      <c r="AB156" s="8">
        <f>[2]หน้าผ้า!AR165</f>
        <v>3478.5300000000007</v>
      </c>
      <c r="AC156" s="8">
        <f>[2]หน้าผ้า!AS165</f>
        <v>0</v>
      </c>
      <c r="AD156" s="8">
        <f>[2]หน้าผ้า!AT165</f>
        <v>3478.5300000000007</v>
      </c>
      <c r="AE156" s="8">
        <f>[2]หน้าผ้า!AU165</f>
        <v>0</v>
      </c>
      <c r="AF156" s="8">
        <f>[2]หน้าผ้า!AI165</f>
        <v>0</v>
      </c>
      <c r="AG156" s="1" t="str">
        <f>[3]หน้าผ้า!DC168</f>
        <v>พิมพ์ไม่ครบ</v>
      </c>
      <c r="AH156" s="1" t="str">
        <f>[2]หน้าผ้า!DL165</f>
        <v>P8</v>
      </c>
      <c r="AI156" s="1">
        <f>[2]หน้าผ้า!DM165</f>
        <v>4</v>
      </c>
      <c r="AJ156" s="3">
        <f>[2]หน้าผ้า!DN165</f>
        <v>45882</v>
      </c>
      <c r="AK156" s="3">
        <f>[2]หน้าผ้า!DQ165</f>
        <v>45878</v>
      </c>
      <c r="AL156" s="3">
        <f>[2]หน้าผ้า!DR165</f>
        <v>45872</v>
      </c>
      <c r="AM156" s="3">
        <f>[2]หน้าผ้า!DS165</f>
        <v>45879</v>
      </c>
      <c r="AN156" s="3">
        <f>[2]หน้าผ้า!DT165</f>
        <v>45880</v>
      </c>
      <c r="AO156" s="3">
        <f>[2]หน้าผ้า!DU165</f>
        <v>45880</v>
      </c>
      <c r="AP156" s="3">
        <f>[2]หน้าผ้า!DP165</f>
        <v>45877</v>
      </c>
      <c r="AQ156" s="3">
        <f>[2]หน้าผ้า!DW165</f>
        <v>45881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งานเคลือบ+พิมพ์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WRWT21670/WRWT21670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45871</v>
      </c>
      <c r="B157" s="14" t="str">
        <f>[2]หน้าผ้า!B166</f>
        <v>MK68-000703</v>
      </c>
      <c r="C157" s="9" t="str">
        <f>[2]หน้าผ้า!E166</f>
        <v>บจก.เอสพีเอ็ม อาหารสัตว์</v>
      </c>
      <c r="D157" s="13" t="str">
        <f>[2]หน้าผ้า!F166</f>
        <v>มาซูฟีดบี 0434</v>
      </c>
      <c r="E157" s="9">
        <f>[2]หน้าผ้า!G166</f>
        <v>21</v>
      </c>
      <c r="F157" s="9">
        <f>[2]หน้าผ้า!H166</f>
        <v>40</v>
      </c>
      <c r="G157" s="9" t="str">
        <f>[2]หน้าผ้า!I166</f>
        <v>ขาว</v>
      </c>
      <c r="H157" s="9" t="str">
        <f>[2]หน้าผ้า!J166</f>
        <v>ใส</v>
      </c>
      <c r="I157" s="9">
        <f>[2]หน้าผ้า!L166</f>
        <v>108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บิด</v>
      </c>
      <c r="M157" s="10">
        <f>[2]หน้าผ้า!T166</f>
        <v>22</v>
      </c>
      <c r="N157" s="9">
        <f>[2]หน้าผ้า!U166</f>
        <v>42</v>
      </c>
      <c r="O157" s="9">
        <f>[2]หน้าผ้า!V166</f>
        <v>40</v>
      </c>
      <c r="P157" s="10">
        <f>[2]หน้าผ้า!AB166</f>
        <v>125.37760730879998</v>
      </c>
      <c r="Q157" s="10">
        <f>[2]หน้าผ้า!AC166</f>
        <v>0</v>
      </c>
      <c r="R157" s="10">
        <f>[2]หน้าผ้า!AD166</f>
        <v>125.37760730879998</v>
      </c>
      <c r="S157" s="9" t="str">
        <f>[2]หน้าผ้า!Z166</f>
        <v>500กระสอบแบน</v>
      </c>
      <c r="T157" s="12">
        <f>[2]หน้าผ้า!X166</f>
        <v>45882</v>
      </c>
      <c r="U157" s="11">
        <f>[2]หน้าผ้า!AA166</f>
        <v>5500</v>
      </c>
      <c r="V157" s="10">
        <f>[2]หน้าผ้า!AJ166</f>
        <v>0</v>
      </c>
      <c r="W157" s="10">
        <f>[2]หน้าผ้า!AL166</f>
        <v>5500</v>
      </c>
      <c r="X157" s="10">
        <f>[2]หน้าผ้า!AM166</f>
        <v>0</v>
      </c>
      <c r="Y157" s="10">
        <f>[2]หน้าผ้า!AN166</f>
        <v>5775</v>
      </c>
      <c r="Z157" s="9" t="str">
        <f>[2]หน้าผ้า!AO166</f>
        <v>WSWT2121670SM</v>
      </c>
      <c r="AA157" s="8">
        <f>[2]หน้าผ้า!AQ166</f>
        <v>6377.3050000000003</v>
      </c>
      <c r="AB157" s="8">
        <f>[2]หน้าผ้า!AR166</f>
        <v>6377.3050000000003</v>
      </c>
      <c r="AC157" s="8">
        <f>[2]หน้าผ้า!AS166</f>
        <v>0</v>
      </c>
      <c r="AD157" s="8">
        <f>[2]หน้าผ้า!AT166</f>
        <v>6377.3050000000003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พร้อมส่ง</v>
      </c>
      <c r="AH157" s="1" t="str">
        <f>[2]หน้าผ้า!DL166</f>
        <v>P8</v>
      </c>
      <c r="AI157" s="1">
        <f>[2]หน้าผ้า!DM166</f>
        <v>4</v>
      </c>
      <c r="AJ157" s="3">
        <f>[2]หน้าผ้า!DN166</f>
        <v>45882</v>
      </c>
      <c r="AK157" s="3">
        <f>[2]หน้าผ้า!DQ166</f>
        <v>45878</v>
      </c>
      <c r="AL157" s="3">
        <f>[2]หน้าผ้า!DR166</f>
        <v>45872</v>
      </c>
      <c r="AM157" s="3">
        <f>[2]หน้าผ้า!DS166</f>
        <v>45879</v>
      </c>
      <c r="AN157" s="3">
        <f>[2]หน้าผ้า!DT166</f>
        <v>45880</v>
      </c>
      <c r="AO157" s="3">
        <f>[2]หน้าผ้า!DU166</f>
        <v>45880</v>
      </c>
      <c r="AP157" s="3">
        <f>[2]หน้าผ้า!DP166</f>
        <v>45877</v>
      </c>
      <c r="AQ157" s="3">
        <f>[2]หน้าผ้า!DW166</f>
        <v>45881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งานเคลือบ+พิมพ์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WRWT21670/WRWT21670</v>
      </c>
      <c r="BD157" s="56">
        <f>[2]หน้าผ้า!CA166</f>
        <v>0</v>
      </c>
    </row>
    <row r="158" spans="1:56" ht="27.75" customHeight="1" x14ac:dyDescent="0.45">
      <c r="A158" s="3">
        <f>[2]หน้าผ้า!C167</f>
        <v>45869</v>
      </c>
      <c r="B158" s="14" t="str">
        <f>[2]หน้าผ้า!B167</f>
        <v>MK68-000943</v>
      </c>
      <c r="C158" s="9" t="str">
        <f>[2]หน้าผ้า!E167</f>
        <v>บจก.แอมโก้เวท</v>
      </c>
      <c r="D158" s="13" t="str">
        <f>[2]หน้าผ้า!F167</f>
        <v>แดนโกรว30(ส้ม)</v>
      </c>
      <c r="E158" s="9">
        <f>[2]หน้าผ้า!G167</f>
        <v>21</v>
      </c>
      <c r="F158" s="9">
        <f>[2]หน้าผ้า!H167</f>
        <v>37</v>
      </c>
      <c r="G158" s="9" t="str">
        <f>[2]หน้าผ้า!I167</f>
        <v>ขาว</v>
      </c>
      <c r="H158" s="9" t="str">
        <f>[2]หน้าผ้า!J167</f>
        <v>ใส</v>
      </c>
      <c r="I158" s="9">
        <f>[2]หน้าผ้า!L167</f>
        <v>100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บิด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>500กระสอบ</v>
      </c>
      <c r="T158" s="12">
        <f>[2]หน้าผ้า!X167</f>
        <v>45883</v>
      </c>
      <c r="U158" s="11">
        <f>[2]หน้าผ้า!AA167</f>
        <v>10000</v>
      </c>
      <c r="V158" s="10">
        <f>[2]หน้าผ้า!AJ167</f>
        <v>0</v>
      </c>
      <c r="W158" s="10">
        <f>[2]หน้าผ้า!AL167</f>
        <v>10000</v>
      </c>
      <c r="X158" s="10">
        <f>[2]หน้าผ้า!AM167</f>
        <v>10500</v>
      </c>
      <c r="Y158" s="10">
        <f>[2]หน้าผ้า!AN167</f>
        <v>0</v>
      </c>
      <c r="Z158" s="9" t="str">
        <f>[2]หน้าผ้า!AO167</f>
        <v>WSWT2121670SM</v>
      </c>
      <c r="AA158" s="8">
        <f>[2]หน้าผ้า!AQ167</f>
        <v>0</v>
      </c>
      <c r="AB158" s="8">
        <f>[2]หน้าผ้า!AR167</f>
        <v>0</v>
      </c>
      <c r="AC158" s="8">
        <f>[2]หน้าผ้า!AS167</f>
        <v>0</v>
      </c>
      <c r="AD158" s="8">
        <f>[2]หน้าผ้า!AT167</f>
        <v>0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พร้อมส่ง</v>
      </c>
      <c r="AH158" s="1" t="str">
        <f>[2]หน้าผ้า!DL167</f>
        <v>P8</v>
      </c>
      <c r="AI158" s="1">
        <f>[2]หน้าผ้า!DM167</f>
        <v>4</v>
      </c>
      <c r="AJ158" s="3">
        <f>[2]หน้าผ้า!DN167</f>
        <v>45883</v>
      </c>
      <c r="AK158" s="3">
        <f>[2]หน้าผ้า!DQ167</f>
        <v>45879</v>
      </c>
      <c r="AL158" s="3">
        <f>[2]หน้าผ้า!DR167</f>
        <v>45873</v>
      </c>
      <c r="AM158" s="3">
        <f>[2]หน้าผ้า!DS167</f>
        <v>45880</v>
      </c>
      <c r="AN158" s="3">
        <f>[2]หน้าผ้า!DT167</f>
        <v>45881</v>
      </c>
      <c r="AO158" s="3">
        <f>[2]หน้าผ้า!DU167</f>
        <v>45881</v>
      </c>
      <c r="AP158" s="3">
        <f>[2]หน้าผ้า!DP167</f>
        <v>45878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งานเคลือบ+พิมพ์</v>
      </c>
      <c r="AX158" s="2" t="str">
        <f>[2]หน้าผ้า!ED167</f>
        <v xml:space="preserve"> /</v>
      </c>
      <c r="AY158" s="2" t="str">
        <f>[2]หน้าผ้า!AG167</f>
        <v>ผ้าเวียดนาม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WRWT21670/WRWT21670</v>
      </c>
      <c r="BD158" s="56">
        <f>[2]หน้าผ้า!CA167</f>
        <v>0</v>
      </c>
    </row>
    <row r="159" spans="1:56" ht="27.75" customHeight="1" x14ac:dyDescent="0.45">
      <c r="A159" s="3">
        <f>[2]หน้าผ้า!C168</f>
        <v>45869</v>
      </c>
      <c r="B159" s="14" t="str">
        <f>[2]หน้าผ้า!B168</f>
        <v>MK68-000943</v>
      </c>
      <c r="C159" s="9" t="str">
        <f>[2]หน้าผ้า!E168</f>
        <v>บจก.แอมโก้เวท</v>
      </c>
      <c r="D159" s="13" t="str">
        <f>[2]หน้าผ้า!F168</f>
        <v>แดนโกรว50(เหลือง)</v>
      </c>
      <c r="E159" s="9">
        <f>[2]หน้าผ้า!G168</f>
        <v>21</v>
      </c>
      <c r="F159" s="9">
        <f>[2]หน้าผ้า!H168</f>
        <v>37</v>
      </c>
      <c r="G159" s="9" t="str">
        <f>[2]หน้าผ้า!I168</f>
        <v>ขาว</v>
      </c>
      <c r="H159" s="9" t="str">
        <f>[2]หน้าผ้า!J168</f>
        <v>ใส</v>
      </c>
      <c r="I159" s="9">
        <f>[2]หน้าผ้า!L168</f>
        <v>100</v>
      </c>
      <c r="J159" s="9" t="str">
        <f>[2]หน้าผ้า!M168</f>
        <v>±</v>
      </c>
      <c r="K159" s="9">
        <f>[2]หน้าผ้า!N168</f>
        <v>5</v>
      </c>
      <c r="L159" s="9" t="str">
        <f>[2]หน้าผ้า!R168</f>
        <v>บิด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>500กระสอบ</v>
      </c>
      <c r="T159" s="12">
        <f>[2]หน้าผ้า!X168</f>
        <v>45883</v>
      </c>
      <c r="U159" s="11">
        <f>[2]หน้าผ้า!AA168</f>
        <v>5000</v>
      </c>
      <c r="V159" s="10">
        <f>[2]หน้าผ้า!AJ168</f>
        <v>0</v>
      </c>
      <c r="W159" s="10">
        <f>[2]หน้าผ้า!AL168</f>
        <v>5000</v>
      </c>
      <c r="X159" s="10">
        <f>[2]หน้าผ้า!AM168</f>
        <v>810</v>
      </c>
      <c r="Y159" s="10">
        <f>[2]หน้าผ้า!AN168</f>
        <v>4399.5</v>
      </c>
      <c r="Z159" s="9" t="str">
        <f>[2]หน้าผ้า!AO168</f>
        <v>WSWT2121670SM</v>
      </c>
      <c r="AA159" s="8">
        <f>[2]หน้าผ้า!AQ168</f>
        <v>4732.4981550000011</v>
      </c>
      <c r="AB159" s="8">
        <f>[2]หน้าผ้า!AR168</f>
        <v>4732.4981550000011</v>
      </c>
      <c r="AC159" s="8">
        <f>[2]หน้าผ้า!AS168</f>
        <v>0</v>
      </c>
      <c r="AD159" s="8">
        <f>[2]หน้าผ้า!AT168</f>
        <v>4732.4981550000011</v>
      </c>
      <c r="AE159" s="8">
        <f>[2]หน้าผ้า!AU168</f>
        <v>0</v>
      </c>
      <c r="AF159" s="8">
        <f>[2]หน้าผ้า!AI168</f>
        <v>0</v>
      </c>
      <c r="AG159" s="1" t="str">
        <f>[3]หน้าผ้า!DC171</f>
        <v>พร้อมส่ง</v>
      </c>
      <c r="AH159" s="1" t="str">
        <f>[2]หน้าผ้า!DL168</f>
        <v>P8</v>
      </c>
      <c r="AI159" s="1">
        <f>[2]หน้าผ้า!DM168</f>
        <v>4</v>
      </c>
      <c r="AJ159" s="3">
        <f>[2]หน้าผ้า!DN168</f>
        <v>45883</v>
      </c>
      <c r="AK159" s="3">
        <f>[2]หน้าผ้า!DQ168</f>
        <v>45879</v>
      </c>
      <c r="AL159" s="3">
        <f>[2]หน้าผ้า!DR168</f>
        <v>45873</v>
      </c>
      <c r="AM159" s="3">
        <f>[2]หน้าผ้า!DS168</f>
        <v>45880</v>
      </c>
      <c r="AN159" s="3">
        <f>[2]หน้าผ้า!DT168</f>
        <v>45881</v>
      </c>
      <c r="AO159" s="3">
        <f>[2]หน้าผ้า!DU168</f>
        <v>45881</v>
      </c>
      <c r="AP159" s="3">
        <f>[2]หน้าผ้า!DP168</f>
        <v>45878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งานเคลือบ+พิมพ์</v>
      </c>
      <c r="AX159" s="2" t="str">
        <f>[2]หน้าผ้า!ED168</f>
        <v xml:space="preserve"> /</v>
      </c>
      <c r="AY159" s="2" t="str">
        <f>[2]หน้าผ้า!AG168</f>
        <v>ผ้าเวียดนาม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WRWT21670/WRWT21670</v>
      </c>
      <c r="BD159" s="56">
        <f>[2]หน้าผ้า!CA168</f>
        <v>0</v>
      </c>
    </row>
    <row r="160" spans="1:56" ht="27.75" customHeight="1" x14ac:dyDescent="0.45">
      <c r="A160" s="3">
        <f>[2]หน้าผ้า!C169</f>
        <v>45869</v>
      </c>
      <c r="B160" s="14" t="str">
        <f>[2]หน้าผ้า!B169</f>
        <v>MK68-000943</v>
      </c>
      <c r="C160" s="9" t="str">
        <f>[2]หน้าผ้า!E169</f>
        <v>บจก.แอมโก้เวท</v>
      </c>
      <c r="D160" s="13" t="str">
        <f>[2]หน้าผ้า!F169</f>
        <v>วีโว่ 100</v>
      </c>
      <c r="E160" s="9">
        <f>[2]หน้าผ้า!G169</f>
        <v>21</v>
      </c>
      <c r="F160" s="9">
        <f>[2]หน้าผ้า!H169</f>
        <v>37</v>
      </c>
      <c r="G160" s="9" t="str">
        <f>[2]หน้าผ้า!I169</f>
        <v>ขาว</v>
      </c>
      <c r="H160" s="9" t="str">
        <f>[2]หน้าผ้า!J169</f>
        <v>ใส</v>
      </c>
      <c r="I160" s="9">
        <f>[2]หน้าผ้า!L169</f>
        <v>100</v>
      </c>
      <c r="J160" s="9" t="str">
        <f>[2]หน้าผ้า!M169</f>
        <v>±</v>
      </c>
      <c r="K160" s="9">
        <f>[2]หน้าผ้า!N169</f>
        <v>5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>500กระสอบ</v>
      </c>
      <c r="T160" s="12">
        <f>[2]หน้าผ้า!X169</f>
        <v>45883</v>
      </c>
      <c r="U160" s="11">
        <f>[2]หน้าผ้า!AA169</f>
        <v>5000</v>
      </c>
      <c r="V160" s="10">
        <f>[2]หน้าผ้า!AJ169</f>
        <v>5000</v>
      </c>
      <c r="W160" s="10">
        <f>[2]หน้าผ้า!AL169</f>
        <v>0</v>
      </c>
      <c r="X160" s="10">
        <f>[2]หน้าผ้า!AM169</f>
        <v>5450</v>
      </c>
      <c r="Y160" s="10">
        <f>[2]หน้าผ้า!AN169</f>
        <v>0</v>
      </c>
      <c r="Z160" s="9" t="str">
        <f>[2]หน้าผ้า!AO169</f>
        <v>WSWT2121670SM</v>
      </c>
      <c r="AA160" s="8">
        <f>[2]หน้าผ้า!AQ169</f>
        <v>0</v>
      </c>
      <c r="AB160" s="8">
        <f>[2]หน้าผ้า!AR169</f>
        <v>0</v>
      </c>
      <c r="AC160" s="8">
        <f>[2]หน้าผ้า!AS169</f>
        <v>0</v>
      </c>
      <c r="AD160" s="8">
        <f>[2]หน้าผ้า!AT169</f>
        <v>0</v>
      </c>
      <c r="AE160" s="8">
        <f>[2]หน้าผ้า!AU169</f>
        <v>0</v>
      </c>
      <c r="AF160" s="8" t="str">
        <f>[2]หน้าผ้า!AI169</f>
        <v>ลบสี</v>
      </c>
      <c r="AG160" s="1" t="str">
        <f>[3]หน้าผ้า!DC172</f>
        <v>พร้อมส่ง</v>
      </c>
      <c r="AH160" s="1" t="str">
        <f>[2]หน้าผ้า!DL169</f>
        <v>P8</v>
      </c>
      <c r="AI160" s="1">
        <f>[2]หน้าผ้า!DM169</f>
        <v>4</v>
      </c>
      <c r="AJ160" s="3">
        <f>[2]หน้าผ้า!DN169</f>
        <v>45883</v>
      </c>
      <c r="AK160" s="3">
        <f>[2]หน้าผ้า!DQ169</f>
        <v>45879</v>
      </c>
      <c r="AL160" s="3">
        <f>[2]หน้าผ้า!DR169</f>
        <v>45873</v>
      </c>
      <c r="AM160" s="3">
        <f>[2]หน้าผ้า!DS169</f>
        <v>45880</v>
      </c>
      <c r="AN160" s="3">
        <f>[2]หน้าผ้า!DT169</f>
        <v>45881</v>
      </c>
      <c r="AO160" s="3">
        <f>[2]หน้าผ้า!DU169</f>
        <v>45881</v>
      </c>
      <c r="AP160" s="3">
        <f>[2]หน้าผ้า!DP169</f>
        <v>45878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งานเคลือบ+พิมพ์</v>
      </c>
      <c r="AX160" s="2" t="str">
        <f>[2]หน้าผ้า!ED169</f>
        <v xml:space="preserve"> /</v>
      </c>
      <c r="AY160" s="2" t="str">
        <f>[2]หน้าผ้า!AG169</f>
        <v>ผ้าเวียดนาม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WRWT21670/WRWT21670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45869</v>
      </c>
      <c r="B161" s="14" t="str">
        <f>[2]หน้าผ้า!B170</f>
        <v>MK68-000943</v>
      </c>
      <c r="C161" s="9" t="str">
        <f>[2]หน้าผ้า!E170</f>
        <v>บจก.แอมโก้เวท</v>
      </c>
      <c r="D161" s="13" t="str">
        <f>[2]หน้าผ้า!F170</f>
        <v>แดนโกรวบรีดเดอร์ 60</v>
      </c>
      <c r="E161" s="9">
        <f>[2]หน้าผ้า!G170</f>
        <v>21</v>
      </c>
      <c r="F161" s="9">
        <f>[2]หน้าผ้า!H170</f>
        <v>37</v>
      </c>
      <c r="G161" s="9" t="str">
        <f>[2]หน้าผ้า!I170</f>
        <v>ขาว</v>
      </c>
      <c r="H161" s="9" t="str">
        <f>[2]หน้าผ้า!J170</f>
        <v>ใส</v>
      </c>
      <c r="I161" s="9">
        <f>[2]หน้าผ้า!L170</f>
        <v>100</v>
      </c>
      <c r="J161" s="9" t="str">
        <f>[2]หน้าผ้า!M170</f>
        <v>±</v>
      </c>
      <c r="K161" s="9">
        <f>[2]หน้าผ้า!N170</f>
        <v>5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>500กระสอบ</v>
      </c>
      <c r="T161" s="12">
        <f>[2]หน้าผ้า!X170</f>
        <v>45883</v>
      </c>
      <c r="U161" s="11">
        <f>[2]หน้าผ้า!AA170</f>
        <v>5000</v>
      </c>
      <c r="V161" s="10">
        <f>[2]หน้าผ้า!AJ170</f>
        <v>5000</v>
      </c>
      <c r="W161" s="10">
        <f>[2]หน้าผ้า!AL170</f>
        <v>0</v>
      </c>
      <c r="X161" s="10">
        <f>[2]หน้าผ้า!AM170</f>
        <v>5500</v>
      </c>
      <c r="Y161" s="10">
        <f>[2]หน้าผ้า!AN170</f>
        <v>0</v>
      </c>
      <c r="Z161" s="9" t="str">
        <f>[2]หน้าผ้า!AO170</f>
        <v>WSWT2121670SM</v>
      </c>
      <c r="AA161" s="8">
        <f>[2]หน้าผ้า!AQ170</f>
        <v>0</v>
      </c>
      <c r="AB161" s="8">
        <f>[2]หน้าผ้า!AR170</f>
        <v>0</v>
      </c>
      <c r="AC161" s="8">
        <f>[2]หน้าผ้า!AS170</f>
        <v>0</v>
      </c>
      <c r="AD161" s="8">
        <f>[2]หน้าผ้า!AT170</f>
        <v>0</v>
      </c>
      <c r="AE161" s="8">
        <f>[2]หน้าผ้า!AU170</f>
        <v>0</v>
      </c>
      <c r="AF161" s="8" t="str">
        <f>[2]หน้าผ้า!AI170</f>
        <v>ลบสี</v>
      </c>
      <c r="AG161" s="1" t="str">
        <f>[3]หน้าผ้า!DC173</f>
        <v>พร้อมส่ง</v>
      </c>
      <c r="AH161" s="1" t="str">
        <f>[2]หน้าผ้า!DL170</f>
        <v>P8</v>
      </c>
      <c r="AI161" s="1">
        <f>[2]หน้าผ้า!DM170</f>
        <v>4</v>
      </c>
      <c r="AJ161" s="3">
        <f>[2]หน้าผ้า!DN170</f>
        <v>45883</v>
      </c>
      <c r="AK161" s="3">
        <f>[2]หน้าผ้า!DQ170</f>
        <v>45879</v>
      </c>
      <c r="AL161" s="3">
        <f>[2]หน้าผ้า!DR170</f>
        <v>45873</v>
      </c>
      <c r="AM161" s="3">
        <f>[2]หน้าผ้า!DS170</f>
        <v>45880</v>
      </c>
      <c r="AN161" s="3">
        <f>[2]หน้าผ้า!DT170</f>
        <v>45881</v>
      </c>
      <c r="AO161" s="3">
        <f>[2]หน้าผ้า!DU170</f>
        <v>45881</v>
      </c>
      <c r="AP161" s="3">
        <f>[2]หน้าผ้า!DP170</f>
        <v>45878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งานเคลือบ+พิมพ์</v>
      </c>
      <c r="AX161" s="2" t="str">
        <f>[2]หน้าผ้า!ED170</f>
        <v xml:space="preserve"> /</v>
      </c>
      <c r="AY161" s="2" t="str">
        <f>[2]หน้าผ้า!AG170</f>
        <v>ผ้าเวียดนาม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WRWT21670/WRWT21670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45869</v>
      </c>
      <c r="B162" s="14" t="str">
        <f>[2]หน้าผ้า!B171</f>
        <v>MK68-000943</v>
      </c>
      <c r="C162" s="9" t="str">
        <f>[2]หน้าผ้า!E171</f>
        <v>บจก.แอมโก้เวท</v>
      </c>
      <c r="D162" s="13" t="str">
        <f>[2]หน้าผ้า!F171</f>
        <v>แดนโกรวบรีดเดอร์ 80</v>
      </c>
      <c r="E162" s="9">
        <f>[2]หน้าผ้า!G171</f>
        <v>21</v>
      </c>
      <c r="F162" s="9">
        <f>[2]หน้าผ้า!H171</f>
        <v>37</v>
      </c>
      <c r="G162" s="9" t="str">
        <f>[2]หน้าผ้า!I171</f>
        <v>ขาว</v>
      </c>
      <c r="H162" s="9" t="str">
        <f>[2]หน้าผ้า!J171</f>
        <v>ใส</v>
      </c>
      <c r="I162" s="9">
        <f>[2]หน้าผ้า!L171</f>
        <v>100</v>
      </c>
      <c r="J162" s="9" t="str">
        <f>[2]หน้าผ้า!M171</f>
        <v>±</v>
      </c>
      <c r="K162" s="9">
        <f>[2]หน้าผ้า!N171</f>
        <v>5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>500กระสอบ</v>
      </c>
      <c r="T162" s="12">
        <f>[2]หน้าผ้า!X171</f>
        <v>45883</v>
      </c>
      <c r="U162" s="11">
        <f>[2]หน้าผ้า!AA171</f>
        <v>10000</v>
      </c>
      <c r="V162" s="10">
        <f>[2]หน้าผ้า!AJ171</f>
        <v>10000</v>
      </c>
      <c r="W162" s="10">
        <f>[2]หน้าผ้า!AL171</f>
        <v>0</v>
      </c>
      <c r="X162" s="10">
        <f>[2]หน้าผ้า!AM171</f>
        <v>10500</v>
      </c>
      <c r="Y162" s="10">
        <f>[2]หน้าผ้า!AN171</f>
        <v>0</v>
      </c>
      <c r="Z162" s="9" t="str">
        <f>[2]หน้าผ้า!AO171</f>
        <v>WSWT2121670SM</v>
      </c>
      <c r="AA162" s="8">
        <f>[2]หน้าผ้า!AQ171</f>
        <v>0</v>
      </c>
      <c r="AB162" s="8">
        <f>[2]หน้าผ้า!AR171</f>
        <v>0</v>
      </c>
      <c r="AC162" s="8">
        <f>[2]หน้าผ้า!AS171</f>
        <v>0</v>
      </c>
      <c r="AD162" s="8">
        <f>[2]หน้าผ้า!AT171</f>
        <v>0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ยังไม่ได้พิมพ์</v>
      </c>
      <c r="AH162" s="1" t="str">
        <f>[2]หน้าผ้า!DL171</f>
        <v>P8</v>
      </c>
      <c r="AI162" s="1">
        <f>[2]หน้าผ้า!DM171</f>
        <v>4</v>
      </c>
      <c r="AJ162" s="3">
        <f>[2]หน้าผ้า!DN171</f>
        <v>45883</v>
      </c>
      <c r="AK162" s="3">
        <f>[2]หน้าผ้า!DQ171</f>
        <v>45879</v>
      </c>
      <c r="AL162" s="3">
        <f>[2]หน้าผ้า!DR171</f>
        <v>45873</v>
      </c>
      <c r="AM162" s="3">
        <f>[2]หน้าผ้า!DS171</f>
        <v>45880</v>
      </c>
      <c r="AN162" s="3">
        <f>[2]หน้าผ้า!DT171</f>
        <v>45881</v>
      </c>
      <c r="AO162" s="3">
        <f>[2]หน้าผ้า!DU171</f>
        <v>45881</v>
      </c>
      <c r="AP162" s="3">
        <f>[2]หน้าผ้า!DP171</f>
        <v>45878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งานเคลือบ+พิมพ์</v>
      </c>
      <c r="AX162" s="2" t="str">
        <f>[2]หน้าผ้า!ED171</f>
        <v xml:space="preserve"> /</v>
      </c>
      <c r="AY162" s="2" t="str">
        <f>[2]หน้าผ้า!AG171</f>
        <v>ผ้าเวียดนาม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WRWT21670/WRWT21670</v>
      </c>
      <c r="BD162" s="56">
        <f>[2]หน้าผ้า!CA171</f>
        <v>0</v>
      </c>
    </row>
    <row r="163" spans="1:56" ht="27.75" customHeight="1" x14ac:dyDescent="0.45">
      <c r="A163" s="3">
        <f>[2]หน้าผ้า!C172</f>
        <v>45874</v>
      </c>
      <c r="B163" s="14" t="str">
        <f>[2]หน้าผ้า!B172</f>
        <v>MK68-000968</v>
      </c>
      <c r="C163" s="9" t="str">
        <f>[2]หน้าผ้า!E172</f>
        <v>บจก.เอพีเอ็ม อะโกร</v>
      </c>
      <c r="D163" s="13" t="str">
        <f>[2]หน้าผ้า!F172</f>
        <v>ฟีล กู๊ด 892</v>
      </c>
      <c r="E163" s="9">
        <f>[2]หน้าผ้า!G172</f>
        <v>21</v>
      </c>
      <c r="F163" s="9">
        <f>[2]หน้าผ้า!H172</f>
        <v>38</v>
      </c>
      <c r="G163" s="9" t="str">
        <f>[2]หน้าผ้า!I172</f>
        <v>ขาว</v>
      </c>
      <c r="H163" s="9" t="str">
        <f>[2]หน้าผ้า!J172</f>
        <v>ใส</v>
      </c>
      <c r="I163" s="9">
        <f>[2]หน้าผ้า!L172</f>
        <v>102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บิด</v>
      </c>
      <c r="M163" s="10">
        <f>[2]หน้าผ้า!T172</f>
        <v>22</v>
      </c>
      <c r="N163" s="9">
        <f>[2]หน้าผ้า!U172</f>
        <v>40</v>
      </c>
      <c r="O163" s="9">
        <f>[2]หน้าผ้า!V172</f>
        <v>40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>500กระสอบแบน</v>
      </c>
      <c r="T163" s="12">
        <f>[2]หน้าผ้า!X172</f>
        <v>45883</v>
      </c>
      <c r="U163" s="11">
        <f>[2]หน้าผ้า!AA172</f>
        <v>3000</v>
      </c>
      <c r="V163" s="10">
        <f>[2]หน้าผ้า!AJ172</f>
        <v>3000</v>
      </c>
      <c r="W163" s="10">
        <f>[2]หน้าผ้า!AL172</f>
        <v>0</v>
      </c>
      <c r="X163" s="10">
        <f>[2]หน้าผ้า!AM172</f>
        <v>3100</v>
      </c>
      <c r="Y163" s="10">
        <f>[2]หน้าผ้า!AN172</f>
        <v>0</v>
      </c>
      <c r="Z163" s="9" t="str">
        <f>[2]หน้าผ้า!AO172</f>
        <v>WSWT2121670SM</v>
      </c>
      <c r="AA163" s="8">
        <f>[2]หน้าผ้า!AQ172</f>
        <v>0</v>
      </c>
      <c r="AB163" s="8">
        <f>[2]หน้าผ้า!AR172</f>
        <v>0</v>
      </c>
      <c r="AC163" s="8">
        <f>[2]หน้าผ้า!AS172</f>
        <v>0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ยังไม่ได้พิมพ์</v>
      </c>
      <c r="AH163" s="1" t="str">
        <f>[2]หน้าผ้า!DL172</f>
        <v>P8</v>
      </c>
      <c r="AI163" s="1">
        <f>[2]หน้าผ้า!DM172</f>
        <v>4</v>
      </c>
      <c r="AJ163" s="3">
        <f>[2]หน้าผ้า!DN172</f>
        <v>45883</v>
      </c>
      <c r="AK163" s="3">
        <f>[2]หน้าผ้า!DQ172</f>
        <v>45879</v>
      </c>
      <c r="AL163" s="3">
        <f>[2]หน้าผ้า!DR172</f>
        <v>45873</v>
      </c>
      <c r="AM163" s="3">
        <f>[2]หน้าผ้า!DS172</f>
        <v>45880</v>
      </c>
      <c r="AN163" s="3">
        <f>[2]หน้าผ้า!DT172</f>
        <v>45881</v>
      </c>
      <c r="AO163" s="3">
        <f>[2]หน้าผ้า!DU172</f>
        <v>45881</v>
      </c>
      <c r="AP163" s="3">
        <f>[2]หน้าผ้า!DP172</f>
        <v>45878</v>
      </c>
      <c r="AQ163" s="3">
        <f>[2]หน้าผ้า!DW172</f>
        <v>45882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งานเคลือบ+พิมพ์</v>
      </c>
      <c r="AX163" s="2" t="str">
        <f>[2]หน้าผ้า!ED172</f>
        <v>รอART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WRWT21670/WRWT21670</v>
      </c>
      <c r="BD163" s="56">
        <f>[2]หน้าผ้า!CA172</f>
        <v>0</v>
      </c>
    </row>
    <row r="164" spans="1:56" ht="27.75" customHeight="1" x14ac:dyDescent="0.45">
      <c r="A164" s="3">
        <f>[2]หน้าผ้า!C173</f>
        <v>45876</v>
      </c>
      <c r="B164" s="14" t="str">
        <f>[2]หน้าผ้า!B173</f>
        <v>ใบรับคำสั่งซื้อ</v>
      </c>
      <c r="C164" s="9" t="str">
        <f>[2]หน้าผ้า!E173</f>
        <v>บจก.เอพีเอ็ม อะโกร</v>
      </c>
      <c r="D164" s="13" t="str">
        <f>[2]หน้าผ้า!F173</f>
        <v>โมโม่ 492</v>
      </c>
      <c r="E164" s="9">
        <f>[2]หน้าผ้า!G173</f>
        <v>21</v>
      </c>
      <c r="F164" s="9">
        <f>[2]หน้าผ้า!H173</f>
        <v>38</v>
      </c>
      <c r="G164" s="9" t="str">
        <f>[2]หน้าผ้า!I173</f>
        <v>ขาว</v>
      </c>
      <c r="H164" s="9" t="str">
        <f>[2]หน้าผ้า!J173</f>
        <v>ใส</v>
      </c>
      <c r="I164" s="9">
        <f>[2]หน้าผ้า!L173</f>
        <v>102</v>
      </c>
      <c r="J164" s="9" t="str">
        <f>[2]หน้าผ้า!M173</f>
        <v>±</v>
      </c>
      <c r="K164" s="9">
        <f>[2]หน้าผ้า!N173</f>
        <v>5</v>
      </c>
      <c r="L164" s="9" t="str">
        <f>[2]หน้าผ้า!R173</f>
        <v>จับจีบ</v>
      </c>
      <c r="M164" s="10">
        <f>[2]หน้าผ้า!T173</f>
        <v>22</v>
      </c>
      <c r="N164" s="9">
        <f>[2]หน้าผ้า!U173</f>
        <v>40</v>
      </c>
      <c r="O164" s="9">
        <f>[2]หน้าผ้า!V173</f>
        <v>40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>500กระสอบแบน</v>
      </c>
      <c r="T164" s="12">
        <f>[2]หน้าผ้า!X173</f>
        <v>45884</v>
      </c>
      <c r="U164" s="11">
        <f>[2]หน้าผ้า!AA173</f>
        <v>4000</v>
      </c>
      <c r="V164" s="10">
        <f>[2]หน้าผ้า!AJ173</f>
        <v>4000</v>
      </c>
      <c r="W164" s="10">
        <f>[2]หน้าผ้า!AL173</f>
        <v>0</v>
      </c>
      <c r="X164" s="10">
        <f>[2]หน้าผ้า!AM173</f>
        <v>4100</v>
      </c>
      <c r="Y164" s="10">
        <f>[2]หน้าผ้า!AN173</f>
        <v>0</v>
      </c>
      <c r="Z164" s="9" t="str">
        <f>[2]หน้าผ้า!AO173</f>
        <v>WSWT2121670SM</v>
      </c>
      <c r="AA164" s="8">
        <f>[2]หน้าผ้า!AQ173</f>
        <v>0</v>
      </c>
      <c r="AB164" s="8">
        <f>[2]หน้าผ้า!AR173</f>
        <v>0</v>
      </c>
      <c r="AC164" s="8">
        <f>[2]หน้าผ้า!AS173</f>
        <v>0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ยังไม่ได้พิมพ์</v>
      </c>
      <c r="AH164" s="1" t="str">
        <f>[2]หน้าผ้า!DL173</f>
        <v>P8</v>
      </c>
      <c r="AI164" s="1">
        <f>[2]หน้าผ้า!DM173</f>
        <v>4</v>
      </c>
      <c r="AJ164" s="3">
        <f>[2]หน้าผ้า!DN173</f>
        <v>45884</v>
      </c>
      <c r="AK164" s="3">
        <f>[2]หน้าผ้า!DQ173</f>
        <v>45880</v>
      </c>
      <c r="AL164" s="3">
        <f>[2]หน้าผ้า!DR173</f>
        <v>45874</v>
      </c>
      <c r="AM164" s="3">
        <f>[2]หน้าผ้า!DS173</f>
        <v>45881</v>
      </c>
      <c r="AN164" s="3">
        <f>[2]หน้าผ้า!DT173</f>
        <v>45882</v>
      </c>
      <c r="AO164" s="3">
        <f>[2]หน้าผ้า!DU173</f>
        <v>45882</v>
      </c>
      <c r="AP164" s="3">
        <f>[2]หน้าผ้า!DP173</f>
        <v>45879</v>
      </c>
      <c r="AQ164" s="3">
        <f>[2]หน้าผ้า!DW173</f>
        <v>45883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งานเคลือบ+พิมพ์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WRWT21670/WRWT21670</v>
      </c>
      <c r="BD164" s="56">
        <f>[2]หน้าผ้า!CA173</f>
        <v>0</v>
      </c>
    </row>
    <row r="165" spans="1:56" ht="27.75" customHeight="1" x14ac:dyDescent="0.45">
      <c r="A165" s="3">
        <f>[2]หน้าผ้า!C174</f>
        <v>45876</v>
      </c>
      <c r="B165" s="14" t="str">
        <f>[2]หน้าผ้า!B174</f>
        <v>ใบรับคำสั่งซื้อ</v>
      </c>
      <c r="C165" s="9" t="str">
        <f>[2]หน้าผ้า!E174</f>
        <v>บจก.เอ็นบี ดิสทริบิวชั่น</v>
      </c>
      <c r="D165" s="13" t="str">
        <f>[2]หน้าผ้า!F174</f>
        <v>กัสโซ่ฟีด101-102</v>
      </c>
      <c r="E165" s="9">
        <f>[2]หน้าผ้า!G174</f>
        <v>21</v>
      </c>
      <c r="F165" s="9">
        <f>[2]หน้าผ้า!H174</f>
        <v>37</v>
      </c>
      <c r="G165" s="9" t="str">
        <f>[2]หน้าผ้า!I174</f>
        <v>ขาว</v>
      </c>
      <c r="H165" s="9" t="str">
        <f>[2]หน้าผ้า!J174</f>
        <v>ใส</v>
      </c>
      <c r="I165" s="9">
        <f>[2]หน้าผ้า!L174</f>
        <v>100</v>
      </c>
      <c r="J165" s="9" t="str">
        <f>[2]หน้าผ้า!M174</f>
        <v>±</v>
      </c>
      <c r="K165" s="9">
        <f>[2]หน้าผ้า!N174</f>
        <v>5</v>
      </c>
      <c r="L165" s="9" t="str">
        <f>[2]หน้าผ้า!R174</f>
        <v>บิด</v>
      </c>
      <c r="M165" s="10">
        <f>[2]หน้าผ้า!T174</f>
        <v>22</v>
      </c>
      <c r="N165" s="9">
        <f>[2]หน้าผ้า!U174</f>
        <v>40</v>
      </c>
      <c r="O165" s="9">
        <f>[2]หน้าผ้า!V174</f>
        <v>40</v>
      </c>
      <c r="P165" s="10">
        <f>[2]หน้าผ้า!AB174</f>
        <v>434.20816383999994</v>
      </c>
      <c r="Q165" s="10">
        <f>[2]หน้าผ้า!AC174</f>
        <v>0</v>
      </c>
      <c r="R165" s="10">
        <f>[2]หน้าผ้า!AD174</f>
        <v>434.20816383999994</v>
      </c>
      <c r="S165" s="9" t="str">
        <f>[2]หน้าผ้า!Z174</f>
        <v>500กระสอบ</v>
      </c>
      <c r="T165" s="12">
        <f>[2]หน้าผ้า!X174</f>
        <v>45892</v>
      </c>
      <c r="U165" s="11">
        <f>[2]หน้าผ้า!AA174</f>
        <v>20000</v>
      </c>
      <c r="V165" s="10">
        <f>[2]หน้าผ้า!AJ174</f>
        <v>0</v>
      </c>
      <c r="W165" s="10">
        <f>[2]หน้าผ้า!AL174</f>
        <v>20000</v>
      </c>
      <c r="X165" s="10">
        <f>[2]หน้าผ้า!AM174</f>
        <v>0</v>
      </c>
      <c r="Y165" s="10">
        <f>[2]หน้าผ้า!AN174</f>
        <v>21000</v>
      </c>
      <c r="Z165" s="9" t="str">
        <f>[2]หน้าผ้า!AO174</f>
        <v>WSWT2121670SM</v>
      </c>
      <c r="AA165" s="8">
        <f>[2]หน้าผ้า!AQ174</f>
        <v>21513.800000000003</v>
      </c>
      <c r="AB165" s="8">
        <f>[2]หน้าผ้า!AR174</f>
        <v>21513.800000000003</v>
      </c>
      <c r="AC165" s="8">
        <f>[2]หน้าผ้า!AS174</f>
        <v>0</v>
      </c>
      <c r="AD165" s="8">
        <f>[2]หน้าผ้า!AT174</f>
        <v>21513.800000000003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ยังไม่ได้พิมพ์</v>
      </c>
      <c r="AH165" s="1" t="str">
        <f>[2]หน้าผ้า!DL174</f>
        <v>P8</v>
      </c>
      <c r="AI165" s="1">
        <f>[2]หน้าผ้า!DM174</f>
        <v>4</v>
      </c>
      <c r="AJ165" s="3">
        <f>[2]หน้าผ้า!DN174</f>
        <v>45892</v>
      </c>
      <c r="AK165" s="3">
        <f>[2]หน้าผ้า!DQ174</f>
        <v>45888</v>
      </c>
      <c r="AL165" s="3">
        <f>[2]หน้าผ้า!DR174</f>
        <v>45882</v>
      </c>
      <c r="AM165" s="3">
        <f>[2]หน้าผ้า!DS174</f>
        <v>45889</v>
      </c>
      <c r="AN165" s="3">
        <f>[2]หน้าผ้า!DT174</f>
        <v>45890</v>
      </c>
      <c r="AO165" s="3">
        <f>[2]หน้าผ้า!DU174</f>
        <v>45890</v>
      </c>
      <c r="AP165" s="3">
        <f>[2]หน้าผ้า!DP174</f>
        <v>45887</v>
      </c>
      <c r="AQ165" s="3">
        <f>[2]หน้าผ้า!DW174</f>
        <v>45891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งานเคลือบ+พิมพ์</v>
      </c>
      <c r="AX165" s="2" t="str">
        <f>[2]หน้าผ้า!ED174</f>
        <v>รอART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WRWT21670/WRWT21670</v>
      </c>
      <c r="BD165" s="56">
        <f>[2]หน้าผ้า!CA174</f>
        <v>0</v>
      </c>
    </row>
    <row r="166" spans="1:56" ht="27.75" customHeight="1" x14ac:dyDescent="0.45">
      <c r="A166" s="3">
        <f>[2]หน้าผ้า!C175</f>
        <v>45876</v>
      </c>
      <c r="B166" s="14" t="str">
        <f>[2]หน้าผ้า!B175</f>
        <v>ใบรับคำสั่งซื้อ</v>
      </c>
      <c r="C166" s="9" t="str">
        <f>[2]หน้าผ้า!E175</f>
        <v>บจก.เอ็นบี ดิสทริบิวชั่น</v>
      </c>
      <c r="D166" s="13" t="str">
        <f>[2]หน้าผ้า!F175</f>
        <v>NB FISH 103L</v>
      </c>
      <c r="E166" s="9">
        <f>[2]หน้าผ้า!G175</f>
        <v>21</v>
      </c>
      <c r="F166" s="9">
        <f>[2]หน้าผ้า!H175</f>
        <v>37</v>
      </c>
      <c r="G166" s="9" t="str">
        <f>[2]หน้าผ้า!I175</f>
        <v>ขาว</v>
      </c>
      <c r="H166" s="9" t="str">
        <f>[2]หน้าผ้า!J175</f>
        <v>ใส</v>
      </c>
      <c r="I166" s="9">
        <f>[2]หน้าผ้า!L175</f>
        <v>100</v>
      </c>
      <c r="J166" s="9" t="str">
        <f>[2]หน้าผ้า!M175</f>
        <v>±</v>
      </c>
      <c r="K166" s="9">
        <f>[2]หน้าผ้า!N175</f>
        <v>5</v>
      </c>
      <c r="L166" s="9" t="str">
        <f>[2]หน้าผ้า!R175</f>
        <v>บิด</v>
      </c>
      <c r="M166" s="10">
        <f>[2]หน้าผ้า!T175</f>
        <v>22</v>
      </c>
      <c r="N166" s="9">
        <f>[2]หน้าผ้า!U175</f>
        <v>40</v>
      </c>
      <c r="O166" s="9">
        <f>[2]หน้าผ้า!V175</f>
        <v>40</v>
      </c>
      <c r="P166" s="10">
        <f>[2]หน้าผ้า!AB175</f>
        <v>217.10408191999997</v>
      </c>
      <c r="Q166" s="10">
        <f>[2]หน้าผ้า!AC175</f>
        <v>0</v>
      </c>
      <c r="R166" s="10">
        <f>[2]หน้าผ้า!AD175</f>
        <v>217.10408191999997</v>
      </c>
      <c r="S166" s="9" t="str">
        <f>[2]หน้าผ้า!Z175</f>
        <v>500กระสอบ</v>
      </c>
      <c r="T166" s="12">
        <f>[2]หน้าผ้า!X175</f>
        <v>45892</v>
      </c>
      <c r="U166" s="11">
        <f>[2]หน้าผ้า!AA175</f>
        <v>10000</v>
      </c>
      <c r="V166" s="10">
        <f>[2]หน้าผ้า!AJ175</f>
        <v>0</v>
      </c>
      <c r="W166" s="10">
        <f>[2]หน้าผ้า!AL175</f>
        <v>10000</v>
      </c>
      <c r="X166" s="10">
        <f>[2]หน้าผ้า!AM175</f>
        <v>0</v>
      </c>
      <c r="Y166" s="10">
        <f>[2]หน้าผ้า!AN175</f>
        <v>10500</v>
      </c>
      <c r="Z166" s="9" t="str">
        <f>[2]หน้าผ้า!AO175</f>
        <v>WSWT2121670SM</v>
      </c>
      <c r="AA166" s="8">
        <f>[2]หน้าผ้า!AQ175</f>
        <v>10756.900000000001</v>
      </c>
      <c r="AB166" s="8">
        <f>[2]หน้าผ้า!AR175</f>
        <v>10756.900000000001</v>
      </c>
      <c r="AC166" s="8">
        <f>[2]หน้าผ้า!AS175</f>
        <v>0</v>
      </c>
      <c r="AD166" s="8">
        <f>[2]หน้าผ้า!AT175</f>
        <v>10756.900000000001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ยังไม่ได้พิมพ์</v>
      </c>
      <c r="AH166" s="1" t="str">
        <f>[2]หน้าผ้า!DL175</f>
        <v>P8</v>
      </c>
      <c r="AI166" s="1">
        <f>[2]หน้าผ้า!DM175</f>
        <v>4</v>
      </c>
      <c r="AJ166" s="3">
        <f>[2]หน้าผ้า!DN175</f>
        <v>45892</v>
      </c>
      <c r="AK166" s="3">
        <f>[2]หน้าผ้า!DQ175</f>
        <v>45888</v>
      </c>
      <c r="AL166" s="3">
        <f>[2]หน้าผ้า!DR175</f>
        <v>45882</v>
      </c>
      <c r="AM166" s="3">
        <f>[2]หน้าผ้า!DS175</f>
        <v>45889</v>
      </c>
      <c r="AN166" s="3">
        <f>[2]หน้าผ้า!DT175</f>
        <v>45890</v>
      </c>
      <c r="AO166" s="3">
        <f>[2]หน้าผ้า!DU175</f>
        <v>45890</v>
      </c>
      <c r="AP166" s="3">
        <f>[2]หน้าผ้า!DP175</f>
        <v>45887</v>
      </c>
      <c r="AQ166" s="3">
        <f>[2]หน้าผ้า!DW175</f>
        <v>45891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งานเคลือบ+พิมพ์</v>
      </c>
      <c r="AX166" s="2" t="str">
        <f>[2]หน้าผ้า!ED175</f>
        <v>รอART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WRWT21670/WRWT21670</v>
      </c>
      <c r="BD166" s="56">
        <f>[2]หน้าผ้า!CA175</f>
        <v>0</v>
      </c>
    </row>
    <row r="167" spans="1:56" ht="27.75" customHeight="1" x14ac:dyDescent="0.45">
      <c r="A167" s="3">
        <f>[2]หน้าผ้า!C176</f>
        <v>45876</v>
      </c>
      <c r="B167" s="14" t="str">
        <f>[2]หน้าผ้า!B176</f>
        <v>ใบรับคำสั่งซื้อ</v>
      </c>
      <c r="C167" s="9" t="str">
        <f>[2]หน้าผ้า!E176</f>
        <v>บจก.เอพีเอ็ม อะโกร</v>
      </c>
      <c r="D167" s="13" t="str">
        <f>[2]หน้าผ้า!F176</f>
        <v>ฟีล กู๊ด 893</v>
      </c>
      <c r="E167" s="9">
        <f>[2]หน้าผ้า!G176</f>
        <v>21</v>
      </c>
      <c r="F167" s="9">
        <f>[2]หน้าผ้า!H176</f>
        <v>40</v>
      </c>
      <c r="G167" s="9" t="str">
        <f>[2]หน้าผ้า!I176</f>
        <v>ขาว</v>
      </c>
      <c r="H167" s="9" t="str">
        <f>[2]หน้าผ้า!J176</f>
        <v>ใส</v>
      </c>
      <c r="I167" s="9">
        <f>[2]หน้าผ้า!L176</f>
        <v>108</v>
      </c>
      <c r="J167" s="9" t="str">
        <f>[2]หน้าผ้า!M176</f>
        <v>±</v>
      </c>
      <c r="K167" s="9">
        <f>[2]หน้าผ้า!N176</f>
        <v>5</v>
      </c>
      <c r="L167" s="9" t="str">
        <f>[2]หน้าผ้า!R176</f>
        <v>บิด</v>
      </c>
      <c r="M167" s="10">
        <f>[2]หน้าผ้า!T176</f>
        <v>22</v>
      </c>
      <c r="N167" s="9">
        <f>[2]หน้าผ้า!U176</f>
        <v>42</v>
      </c>
      <c r="O167" s="9">
        <f>[2]หน้าผ้า!V176</f>
        <v>40</v>
      </c>
      <c r="P167" s="10">
        <f>[2]หน้าผ้า!AB176</f>
        <v>68.387785804799989</v>
      </c>
      <c r="Q167" s="10">
        <f>[2]หน้าผ้า!AC176</f>
        <v>0</v>
      </c>
      <c r="R167" s="10">
        <f>[2]หน้าผ้า!AD176</f>
        <v>68.387785804799989</v>
      </c>
      <c r="S167" s="9" t="str">
        <f>[2]หน้าผ้า!Z176</f>
        <v>500กระสอบ</v>
      </c>
      <c r="T167" s="12" t="str">
        <f>[2]หน้าผ้า!X176</f>
        <v>รอแจ้ง</v>
      </c>
      <c r="U167" s="11">
        <f>[2]หน้าผ้า!AA176</f>
        <v>3000</v>
      </c>
      <c r="V167" s="10">
        <f>[2]หน้าผ้า!AJ176</f>
        <v>0</v>
      </c>
      <c r="W167" s="10">
        <f>[2]หน้าผ้า!AL176</f>
        <v>3000</v>
      </c>
      <c r="X167" s="10">
        <f>[2]หน้าผ้า!AM176</f>
        <v>0</v>
      </c>
      <c r="Y167" s="10">
        <f>[2]หน้าผ้า!AN176</f>
        <v>3150</v>
      </c>
      <c r="Z167" s="9" t="str">
        <f>[2]หน้าผ้า!AO176</f>
        <v>WSWT2121670SM</v>
      </c>
      <c r="AA167" s="8">
        <f>[2]หน้าผ้า!AQ176</f>
        <v>3478.5300000000007</v>
      </c>
      <c r="AB167" s="8">
        <f>[2]หน้าผ้า!AR176</f>
        <v>3478.5300000000007</v>
      </c>
      <c r="AC167" s="8">
        <f>[2]หน้าผ้า!AS176</f>
        <v>0</v>
      </c>
      <c r="AD167" s="8">
        <f>[2]หน้าผ้า!AT176</f>
        <v>3478.5300000000007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รอแบบ</v>
      </c>
      <c r="AH167" s="1" t="str">
        <f>[2]หน้าผ้า!DL176</f>
        <v>P8</v>
      </c>
      <c r="AI167" s="1">
        <f>[2]หน้าผ้า!DM176</f>
        <v>4</v>
      </c>
      <c r="AJ167" s="3" t="str">
        <f>[2]หน้าผ้า!DN176</f>
        <v>รอแจ้ง</v>
      </c>
      <c r="AK167" s="3" t="e">
        <f>[2]หน้าผ้า!DQ176</f>
        <v>#VALUE!</v>
      </c>
      <c r="AL167" s="3" t="e">
        <f>[2]หน้าผ้า!DR176</f>
        <v>#VALUE!</v>
      </c>
      <c r="AM167" s="3" t="e">
        <f>[2]หน้าผ้า!DS176</f>
        <v>#VALUE!</v>
      </c>
      <c r="AN167" s="3" t="e">
        <f>[2]หน้าผ้า!DT176</f>
        <v>#VALUE!</v>
      </c>
      <c r="AO167" s="3" t="e">
        <f>[2]หน้าผ้า!DU176</f>
        <v>#VALUE!</v>
      </c>
      <c r="AP167" s="3" t="e">
        <f>[2]หน้าผ้า!DP176</f>
        <v>#VALUE!</v>
      </c>
      <c r="AQ167" s="3" t="e">
        <f>[2]หน้าผ้า!DW176</f>
        <v>#VALUE!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งานเคลือบ+พิมพ์</v>
      </c>
      <c r="AX167" s="2" t="str">
        <f>[2]หน้าผ้า!ED176</f>
        <v>รอART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WRWT21670/WRWT21670</v>
      </c>
      <c r="BD167" s="56">
        <f>[2]หน้าผ้า!CA176</f>
        <v>0</v>
      </c>
    </row>
    <row r="168" spans="1:56" ht="27.75" customHeight="1" x14ac:dyDescent="0.45">
      <c r="A168" s="3">
        <f>[2]หน้าผ้า!C177</f>
        <v>45876</v>
      </c>
      <c r="B168" s="14" t="str">
        <f>[2]หน้าผ้า!B177</f>
        <v>ใบรับคำสั่งซื้อ</v>
      </c>
      <c r="C168" s="9" t="str">
        <f>[2]หน้าผ้า!E177</f>
        <v>บจก.เอพีเอ็ม อะโกร</v>
      </c>
      <c r="D168" s="13" t="str">
        <f>[2]หน้าผ้า!F177</f>
        <v>โมโม่ 4131</v>
      </c>
      <c r="E168" s="9">
        <f>[2]หน้าผ้า!G177</f>
        <v>21</v>
      </c>
      <c r="F168" s="9">
        <f>[2]หน้าผ้า!H177</f>
        <v>38</v>
      </c>
      <c r="G168" s="9" t="str">
        <f>[2]หน้าผ้า!I177</f>
        <v>ขาว</v>
      </c>
      <c r="H168" s="9" t="str">
        <f>[2]หน้าผ้า!J177</f>
        <v>ใส</v>
      </c>
      <c r="I168" s="9">
        <f>[2]หน้าผ้า!L177</f>
        <v>102</v>
      </c>
      <c r="J168" s="9" t="str">
        <f>[2]หน้าผ้า!M177</f>
        <v>±</v>
      </c>
      <c r="K168" s="9">
        <f>[2]หน้าผ้า!N177</f>
        <v>5</v>
      </c>
      <c r="L168" s="9" t="str">
        <f>[2]หน้าผ้า!R177</f>
        <v>จับจีบ</v>
      </c>
      <c r="M168" s="10">
        <f>[2]หน้าผ้า!T177</f>
        <v>22</v>
      </c>
      <c r="N168" s="9">
        <f>[2]หน้าผ้า!U177</f>
        <v>40</v>
      </c>
      <c r="O168" s="9">
        <f>[2]หน้าผ้า!V177</f>
        <v>40</v>
      </c>
      <c r="P168" s="10">
        <f>[2]หน้าผ้า!AB177</f>
        <v>65.13122457599998</v>
      </c>
      <c r="Q168" s="10">
        <f>[2]หน้าผ้า!AC177</f>
        <v>0</v>
      </c>
      <c r="R168" s="10">
        <f>[2]หน้าผ้า!AD177</f>
        <v>65.13122457599998</v>
      </c>
      <c r="S168" s="9" t="str">
        <f>[2]หน้าผ้า!Z177</f>
        <v>500กระสอบแบน</v>
      </c>
      <c r="T168" s="12" t="str">
        <f>[2]หน้าผ้า!X177</f>
        <v>รอแจ้ง</v>
      </c>
      <c r="U168" s="11">
        <f>[2]หน้าผ้า!AA177</f>
        <v>3000</v>
      </c>
      <c r="V168" s="10">
        <f>[2]หน้าผ้า!AJ177</f>
        <v>0</v>
      </c>
      <c r="W168" s="10">
        <f>[2]หน้าผ้า!AL177</f>
        <v>3000</v>
      </c>
      <c r="X168" s="10">
        <f>[2]หน้าผ้า!AM177</f>
        <v>0</v>
      </c>
      <c r="Y168" s="10">
        <f>[2]หน้าผ้า!AN177</f>
        <v>3150</v>
      </c>
      <c r="Z168" s="9" t="str">
        <f>[2]หน้าผ้า!AO177</f>
        <v>WSWT2121670SM</v>
      </c>
      <c r="AA168" s="8">
        <f>[2]หน้าผ้า!AQ177</f>
        <v>3310.89</v>
      </c>
      <c r="AB168" s="8">
        <f>[2]หน้าผ้า!AR177</f>
        <v>3310.89</v>
      </c>
      <c r="AC168" s="8">
        <f>[2]หน้าผ้า!AS177</f>
        <v>0</v>
      </c>
      <c r="AD168" s="8">
        <f>[2]หน้าผ้า!AT177</f>
        <v>3310.89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ยังไม่ได้พิมพ์</v>
      </c>
      <c r="AH168" s="1" t="str">
        <f>[2]หน้าผ้า!DL177</f>
        <v>P8</v>
      </c>
      <c r="AI168" s="1">
        <f>[2]หน้าผ้า!DM177</f>
        <v>4</v>
      </c>
      <c r="AJ168" s="3" t="str">
        <f>[2]หน้าผ้า!DN177</f>
        <v>รอแจ้ง</v>
      </c>
      <c r="AK168" s="3" t="e">
        <f>[2]หน้าผ้า!DQ177</f>
        <v>#VALUE!</v>
      </c>
      <c r="AL168" s="3" t="e">
        <f>[2]หน้าผ้า!DR177</f>
        <v>#VALUE!</v>
      </c>
      <c r="AM168" s="3" t="e">
        <f>[2]หน้าผ้า!DS177</f>
        <v>#VALUE!</v>
      </c>
      <c r="AN168" s="3" t="e">
        <f>[2]หน้าผ้า!DT177</f>
        <v>#VALUE!</v>
      </c>
      <c r="AO168" s="3" t="e">
        <f>[2]หน้าผ้า!DU177</f>
        <v>#VALUE!</v>
      </c>
      <c r="AP168" s="3" t="e">
        <f>[2]หน้าผ้า!DP177</f>
        <v>#VALUE!</v>
      </c>
      <c r="AQ168" s="3" t="e">
        <f>[2]หน้าผ้า!DW177</f>
        <v>#VALUE!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งานเคลือบ+พิมพ์</v>
      </c>
      <c r="AX168" s="2" t="str">
        <f>[2]หน้าผ้า!ED177</f>
        <v>รอART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WRWT21670/WRWT21670</v>
      </c>
      <c r="BD168" s="56">
        <f>[2]หน้าผ้า!CA177</f>
        <v>0</v>
      </c>
    </row>
    <row r="169" spans="1:56" ht="27.75" customHeight="1" x14ac:dyDescent="0.45">
      <c r="A169" s="3">
        <f>[2]หน้าผ้า!C178</f>
        <v>45876</v>
      </c>
      <c r="B169" s="14" t="str">
        <f>[2]หน้าผ้า!B178</f>
        <v>ใบรับคำสั่งซื้อ</v>
      </c>
      <c r="C169" s="9" t="str">
        <f>[2]หน้าผ้า!E178</f>
        <v>บจก.เอพีเอ็ม อะโกร</v>
      </c>
      <c r="D169" s="13" t="str">
        <f>[2]หน้าผ้า!F178</f>
        <v>โมโม่ 4132</v>
      </c>
      <c r="E169" s="9">
        <f>[2]หน้าผ้า!G178</f>
        <v>21</v>
      </c>
      <c r="F169" s="9">
        <f>[2]หน้าผ้า!H178</f>
        <v>40</v>
      </c>
      <c r="G169" s="9" t="str">
        <f>[2]หน้าผ้า!I178</f>
        <v>ขาว</v>
      </c>
      <c r="H169" s="9" t="str">
        <f>[2]หน้าผ้า!J178</f>
        <v>ใส</v>
      </c>
      <c r="I169" s="9">
        <f>[2]หน้าผ้า!L178</f>
        <v>108</v>
      </c>
      <c r="J169" s="9" t="str">
        <f>[2]หน้าผ้า!M178</f>
        <v>±</v>
      </c>
      <c r="K169" s="9">
        <f>[2]หน้าผ้า!N178</f>
        <v>5</v>
      </c>
      <c r="L169" s="9" t="str">
        <f>[2]หน้าผ้า!R178</f>
        <v>บิด</v>
      </c>
      <c r="M169" s="10">
        <f>[2]หน้าผ้า!T178</f>
        <v>22</v>
      </c>
      <c r="N169" s="9">
        <f>[2]หน้าผ้า!U178</f>
        <v>42</v>
      </c>
      <c r="O169" s="9">
        <f>[2]หน้าผ้า!V178</f>
        <v>40</v>
      </c>
      <c r="P169" s="10">
        <f>[2]หน้าผ้า!AB178</f>
        <v>113.97964300799998</v>
      </c>
      <c r="Q169" s="10">
        <f>[2]หน้าผ้า!AC178</f>
        <v>0</v>
      </c>
      <c r="R169" s="10">
        <f>[2]หน้าผ้า!AD178</f>
        <v>113.97964300799998</v>
      </c>
      <c r="S169" s="9" t="str">
        <f>[2]หน้าผ้า!Z178</f>
        <v>500กระสอบ</v>
      </c>
      <c r="T169" s="12" t="str">
        <f>[2]หน้าผ้า!X178</f>
        <v>รอแจ้ง</v>
      </c>
      <c r="U169" s="11">
        <f>[2]หน้าผ้า!AA178</f>
        <v>5000</v>
      </c>
      <c r="V169" s="10">
        <f>[2]หน้าผ้า!AJ178</f>
        <v>0</v>
      </c>
      <c r="W169" s="10">
        <f>[2]หน้าผ้า!AL178</f>
        <v>5000</v>
      </c>
      <c r="X169" s="10">
        <f>[2]หน้าผ้า!AM178</f>
        <v>0</v>
      </c>
      <c r="Y169" s="10">
        <f>[2]หน้าผ้า!AN178</f>
        <v>5250</v>
      </c>
      <c r="Z169" s="9" t="str">
        <f>[2]หน้าผ้า!AO178</f>
        <v>WSWT2121670SM</v>
      </c>
      <c r="AA169" s="8">
        <f>[2]หน้าผ้า!AQ178</f>
        <v>5797.55</v>
      </c>
      <c r="AB169" s="8">
        <f>[2]หน้าผ้า!AR178</f>
        <v>5797.55</v>
      </c>
      <c r="AC169" s="8">
        <f>[2]หน้าผ้า!AS178</f>
        <v>0</v>
      </c>
      <c r="AD169" s="8">
        <f>[2]หน้าผ้า!AT178</f>
        <v>5797.55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ยังไม่ได้พิมพ์</v>
      </c>
      <c r="AH169" s="1" t="str">
        <f>[2]หน้าผ้า!DL178</f>
        <v>P8</v>
      </c>
      <c r="AI169" s="1">
        <f>[2]หน้าผ้า!DM178</f>
        <v>4</v>
      </c>
      <c r="AJ169" s="3" t="str">
        <f>[2]หน้าผ้า!DN178</f>
        <v>รอแจ้ง</v>
      </c>
      <c r="AK169" s="3" t="e">
        <f>[2]หน้าผ้า!DQ178</f>
        <v>#VALUE!</v>
      </c>
      <c r="AL169" s="3" t="e">
        <f>[2]หน้าผ้า!DR178</f>
        <v>#VALUE!</v>
      </c>
      <c r="AM169" s="3" t="e">
        <f>[2]หน้าผ้า!DS178</f>
        <v>#VALUE!</v>
      </c>
      <c r="AN169" s="3" t="e">
        <f>[2]หน้าผ้า!DT178</f>
        <v>#VALUE!</v>
      </c>
      <c r="AO169" s="3" t="e">
        <f>[2]หน้าผ้า!DU178</f>
        <v>#VALUE!</v>
      </c>
      <c r="AP169" s="3" t="e">
        <f>[2]หน้าผ้า!DP178</f>
        <v>#VALUE!</v>
      </c>
      <c r="AQ169" s="3" t="e">
        <f>[2]หน้าผ้า!DW178</f>
        <v>#VALUE!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งานเคลือบ+พิมพ์</v>
      </c>
      <c r="AX169" s="2" t="str">
        <f>[2]หน้าผ้า!ED178</f>
        <v>รอART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WRWT21670/WRWT21670</v>
      </c>
      <c r="BD169" s="56">
        <f>[2]หน้าผ้า!CA178</f>
        <v>0</v>
      </c>
    </row>
    <row r="170" spans="1:56" ht="27.75" customHeight="1" x14ac:dyDescent="0.45">
      <c r="A170" s="3" t="str">
        <f>[2]หน้าผ้า!C179</f>
        <v>ประมาณการ</v>
      </c>
      <c r="B170" s="14" t="str">
        <f>[2]หน้าผ้า!B179</f>
        <v>ประมาณการ</v>
      </c>
      <c r="C170" s="9" t="str">
        <f>[2]หน้าผ้า!E179</f>
        <v>บจก.แอมโก้เวท</v>
      </c>
      <c r="D170" s="13" t="str">
        <f>[2]หน้าผ้า!F179</f>
        <v>รอแบบ</v>
      </c>
      <c r="E170" s="9">
        <f>[2]หน้าผ้า!G179</f>
        <v>21</v>
      </c>
      <c r="F170" s="9">
        <f>[2]หน้าผ้า!H179</f>
        <v>37</v>
      </c>
      <c r="G170" s="9" t="str">
        <f>[2]หน้าผ้า!I179</f>
        <v>ขาว</v>
      </c>
      <c r="H170" s="9" t="str">
        <f>[2]หน้าผ้า!J179</f>
        <v>ใส</v>
      </c>
      <c r="I170" s="9">
        <f>[2]หน้าผ้า!L179</f>
        <v>100</v>
      </c>
      <c r="J170" s="9" t="str">
        <f>[2]หน้าผ้า!M179</f>
        <v>±</v>
      </c>
      <c r="K170" s="9">
        <f>[2]หน้าผ้า!N179</f>
        <v>5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>500กระสอบ</v>
      </c>
      <c r="T170" s="12">
        <f>[2]หน้าผ้า!X179</f>
        <v>45925</v>
      </c>
      <c r="U170" s="11">
        <f>[2]หน้าผ้า!AA179</f>
        <v>100000</v>
      </c>
      <c r="V170" s="10">
        <f>[2]หน้าผ้า!AJ179</f>
        <v>0</v>
      </c>
      <c r="W170" s="10">
        <f>[2]หน้าผ้า!AL179</f>
        <v>100000</v>
      </c>
      <c r="X170" s="10">
        <f>[2]หน้าผ้า!AM179</f>
        <v>0</v>
      </c>
      <c r="Y170" s="10">
        <f>[2]หน้าผ้า!AN179</f>
        <v>105000</v>
      </c>
      <c r="Z170" s="9" t="str">
        <f>[2]หน้าผ้า!AO179</f>
        <v>WSWT2121670SM</v>
      </c>
      <c r="AA170" s="8">
        <f>[2]หน้าผ้า!AQ179</f>
        <v>107569.00000000001</v>
      </c>
      <c r="AB170" s="8">
        <f>[2]หน้าผ้า!AR179</f>
        <v>107569.00000000001</v>
      </c>
      <c r="AC170" s="8">
        <f>[2]หน้าผ้า!AS179</f>
        <v>0</v>
      </c>
      <c r="AD170" s="8">
        <f>[2]หน้าผ้า!AT179</f>
        <v>107569.00000000001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ยังไม่ได้พิมพ์</v>
      </c>
      <c r="AH170" s="1" t="str">
        <f>[2]หน้าผ้า!DL179</f>
        <v>P8</v>
      </c>
      <c r="AI170" s="1">
        <f>[2]หน้าผ้า!DM179</f>
        <v>4</v>
      </c>
      <c r="AJ170" s="3">
        <f>[2]หน้าผ้า!DN179</f>
        <v>45925</v>
      </c>
      <c r="AK170" s="3">
        <f>[2]หน้าผ้า!DQ179</f>
        <v>45921</v>
      </c>
      <c r="AL170" s="3">
        <f>[2]หน้าผ้า!DR179</f>
        <v>45915</v>
      </c>
      <c r="AM170" s="3">
        <f>[2]หน้าผ้า!DS179</f>
        <v>45922</v>
      </c>
      <c r="AN170" s="3">
        <f>[2]หน้าผ้า!DT179</f>
        <v>45923</v>
      </c>
      <c r="AO170" s="3">
        <f>[2]หน้าผ้า!DU179</f>
        <v>45923</v>
      </c>
      <c r="AP170" s="3">
        <f>[2]หน้าผ้า!DP179</f>
        <v>45920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งานเคลือบ+พิมพ์</v>
      </c>
      <c r="AX170" s="2" t="str">
        <f>[2]หน้าผ้า!ED179</f>
        <v xml:space="preserve"> /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WRWT21670/WRWT21670</v>
      </c>
      <c r="BD170" s="56">
        <f>[2]หน้าผ้า!CA179</f>
        <v>0</v>
      </c>
    </row>
    <row r="171" spans="1:56" ht="27.75" customHeight="1" x14ac:dyDescent="0.45">
      <c r="A171" s="3" t="str">
        <f>[2]หน้าผ้า!C180</f>
        <v>ประมาณการ</v>
      </c>
      <c r="B171" s="14" t="str">
        <f>[2]หน้าผ้า!B180</f>
        <v>ประมาณการ</v>
      </c>
      <c r="C171" s="9" t="str">
        <f>[2]หน้าผ้า!E180</f>
        <v>บจก.ที.ซี.ยูเนี่ยน อโกรเทค</v>
      </c>
      <c r="D171" s="13" t="str">
        <f>[2]หน้าผ้า!F180</f>
        <v>Zhejiang UN</v>
      </c>
      <c r="E171" s="9">
        <f>[2]หน้าผ้า!G180</f>
        <v>21</v>
      </c>
      <c r="F171" s="9">
        <f>[2]หน้าผ้า!H180</f>
        <v>37</v>
      </c>
      <c r="G171" s="9" t="str">
        <f>[2]หน้าผ้า!I180</f>
        <v>ขาว</v>
      </c>
      <c r="H171" s="9" t="str">
        <f>[2]หน้าผ้า!J180</f>
        <v>ใส</v>
      </c>
      <c r="I171" s="9">
        <f>[2]หน้าผ้า!L180</f>
        <v>100</v>
      </c>
      <c r="J171" s="9" t="str">
        <f>[2]หน้าผ้า!M180</f>
        <v>±</v>
      </c>
      <c r="K171" s="9">
        <f>[2]หน้าผ้า!N180</f>
        <v>5</v>
      </c>
      <c r="L171" s="9" t="str">
        <f>[2]หน้าผ้า!R180</f>
        <v>ไม่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 t="str">
        <f>[2]หน้าผ้า!X180</f>
        <v>รอแจ้ง</v>
      </c>
      <c r="U171" s="11">
        <f>[2]หน้าผ้า!AA180</f>
        <v>10000</v>
      </c>
      <c r="V171" s="10">
        <f>[2]หน้าผ้า!AJ180</f>
        <v>0</v>
      </c>
      <c r="W171" s="10">
        <f>[2]หน้าผ้า!AL180</f>
        <v>10000</v>
      </c>
      <c r="X171" s="10">
        <f>[2]หน้าผ้า!AM180</f>
        <v>0</v>
      </c>
      <c r="Y171" s="10">
        <f>[2]หน้าผ้า!AN180</f>
        <v>10500</v>
      </c>
      <c r="Z171" s="9" t="str">
        <f>[2]หน้าผ้า!AO180</f>
        <v>WSWT2121670SM</v>
      </c>
      <c r="AA171" s="8">
        <f>[2]หน้าผ้า!AQ180</f>
        <v>10756.900000000001</v>
      </c>
      <c r="AB171" s="8">
        <f>[2]หน้าผ้า!AR180</f>
        <v>10756.900000000001</v>
      </c>
      <c r="AC171" s="8">
        <f>[2]หน้าผ้า!AS180</f>
        <v>0</v>
      </c>
      <c r="AD171" s="8">
        <f>[2]หน้าผ้า!AT180</f>
        <v>10756.900000000001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ยังไม่ได้พิมพ์</v>
      </c>
      <c r="AH171" s="1" t="str">
        <f>[2]หน้าผ้า!DL180</f>
        <v>P8</v>
      </c>
      <c r="AI171" s="1">
        <f>[2]หน้าผ้า!DM180</f>
        <v>4</v>
      </c>
      <c r="AJ171" s="3" t="str">
        <f>[2]หน้าผ้า!DN180</f>
        <v>รอแจ้ง</v>
      </c>
      <c r="AK171" s="3" t="e">
        <f>[2]หน้าผ้า!DQ180</f>
        <v>#VALUE!</v>
      </c>
      <c r="AL171" s="3" t="e">
        <f>[2]หน้าผ้า!DR180</f>
        <v>#VALUE!</v>
      </c>
      <c r="AM171" s="3" t="e">
        <f>[2]หน้าผ้า!DS180</f>
        <v>#VALUE!</v>
      </c>
      <c r="AN171" s="3" t="e">
        <f>[2]หน้าผ้า!DT180</f>
        <v>#VALUE!</v>
      </c>
      <c r="AO171" s="3" t="e">
        <f>[2]หน้าผ้า!DU180</f>
        <v>#VALUE!</v>
      </c>
      <c r="AP171" s="3" t="e">
        <f>[2]หน้าผ้า!DP180</f>
        <v>#VALUE!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งานเคลือบ+พิมพ์</v>
      </c>
      <c r="AX171" s="2" t="str">
        <f>[2]หน้าผ้า!ED180</f>
        <v xml:space="preserve"> /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WRWT21670/WRWT21670</v>
      </c>
      <c r="BD171" s="56">
        <f>[2]หน้าผ้า!CA180</f>
        <v>0</v>
      </c>
    </row>
    <row r="172" spans="1:56" ht="27.75" customHeight="1" x14ac:dyDescent="0.45">
      <c r="A172" s="3">
        <f>[2]หน้าผ้า!C181</f>
        <v>45854</v>
      </c>
      <c r="B172" s="14" t="str">
        <f>[2]หน้าผ้า!B181</f>
        <v>MK68-000892</v>
      </c>
      <c r="C172" s="9" t="str">
        <f>[2]หน้าผ้า!E181</f>
        <v>บจก.เอสพีเอ็ม อาหารสัตว์</v>
      </c>
      <c r="D172" s="13" t="str">
        <f>[2]หน้าผ้า!F181</f>
        <v>มาซู ฟีดซี042</v>
      </c>
      <c r="E172" s="9">
        <f>[2]หน้าผ้า!G181</f>
        <v>21</v>
      </c>
      <c r="F172" s="9">
        <f>[2]หน้าผ้า!H181</f>
        <v>38</v>
      </c>
      <c r="G172" s="9" t="str">
        <f>[2]หน้าผ้า!I181</f>
        <v>ขาว</v>
      </c>
      <c r="H172" s="9" t="str">
        <f>[2]หน้าผ้า!J181</f>
        <v>ด้าน</v>
      </c>
      <c r="I172" s="9">
        <f>[2]หน้าผ้า!L181</f>
        <v>102</v>
      </c>
      <c r="J172" s="9" t="str">
        <f>[2]หน้าผ้า!M181</f>
        <v>±</v>
      </c>
      <c r="K172" s="9">
        <f>[2]หน้าผ้า!N181</f>
        <v>5</v>
      </c>
      <c r="L172" s="9" t="str">
        <f>[2]หน้าผ้า!R181</f>
        <v>บิด</v>
      </c>
      <c r="M172" s="10">
        <f>[2]หน้าผ้า!T181</f>
        <v>22</v>
      </c>
      <c r="N172" s="9">
        <f>[2]หน้าผ้า!U181</f>
        <v>40</v>
      </c>
      <c r="O172" s="9">
        <f>[2]หน้าผ้า!V181</f>
        <v>40</v>
      </c>
      <c r="P172" s="10">
        <f>[2]หน้าผ้า!AB181</f>
        <v>65.13122457599998</v>
      </c>
      <c r="Q172" s="10">
        <f>[2]หน้าผ้า!AC181</f>
        <v>0</v>
      </c>
      <c r="R172" s="10">
        <f>[2]หน้าผ้า!AD181</f>
        <v>65.13122457599998</v>
      </c>
      <c r="S172" s="9" t="str">
        <f>[2]หน้าผ้า!Z181</f>
        <v>500กระสอบแบน</v>
      </c>
      <c r="T172" s="12" t="str">
        <f>[2]หน้าผ้า!X181</f>
        <v>รอแจ้ง</v>
      </c>
      <c r="U172" s="11">
        <f>[2]หน้าผ้า!AA181</f>
        <v>3000</v>
      </c>
      <c r="V172" s="10">
        <f>[2]หน้าผ้า!AJ181</f>
        <v>0</v>
      </c>
      <c r="W172" s="10">
        <f>[2]หน้าผ้า!AL181</f>
        <v>3000</v>
      </c>
      <c r="X172" s="10">
        <f>[2]หน้าผ้า!AM181</f>
        <v>0</v>
      </c>
      <c r="Y172" s="10">
        <f>[2]หน้าผ้า!AN181</f>
        <v>3150</v>
      </c>
      <c r="Z172" s="9" t="str">
        <f>[2]หน้าผ้า!AO181</f>
        <v>WSWT2121670SM</v>
      </c>
      <c r="AA172" s="8">
        <f>[2]หน้าผ้า!AQ181</f>
        <v>3310.89</v>
      </c>
      <c r="AB172" s="8">
        <f>[2]หน้าผ้า!AR181</f>
        <v>0</v>
      </c>
      <c r="AC172" s="8">
        <f>[2]หน้าผ้า!AS181</f>
        <v>3310.89</v>
      </c>
      <c r="AD172" s="8">
        <f>[2]หน้าผ้า!AT181</f>
        <v>0</v>
      </c>
      <c r="AE172" s="8">
        <f>[2]หน้าผ้า!AU181</f>
        <v>3310.89</v>
      </c>
      <c r="AF172" s="8">
        <f>[2]หน้าผ้า!AI181</f>
        <v>0</v>
      </c>
      <c r="AG172" s="1" t="str">
        <f>[3]หน้าผ้า!DC184</f>
        <v>ยังไม่ได้พิมพ์</v>
      </c>
      <c r="AH172" s="1" t="str">
        <f>[2]หน้าผ้า!DL181</f>
        <v>P8</v>
      </c>
      <c r="AI172" s="1">
        <f>[2]หน้าผ้า!DM181</f>
        <v>4</v>
      </c>
      <c r="AJ172" s="3" t="str">
        <f>[2]หน้าผ้า!DN181</f>
        <v>รอแจ้ง</v>
      </c>
      <c r="AK172" s="3" t="e">
        <f>[2]หน้าผ้า!DQ181</f>
        <v>#VALUE!</v>
      </c>
      <c r="AL172" s="3" t="e">
        <f>[2]หน้าผ้า!DR181</f>
        <v>#VALUE!</v>
      </c>
      <c r="AM172" s="3" t="e">
        <f>[2]หน้าผ้า!DS181</f>
        <v>#VALUE!</v>
      </c>
      <c r="AN172" s="3" t="e">
        <f>[2]หน้าผ้า!DT181</f>
        <v>#VALUE!</v>
      </c>
      <c r="AO172" s="3" t="e">
        <f>[2]หน้าผ้า!DU181</f>
        <v>#VALUE!</v>
      </c>
      <c r="AP172" s="3" t="e">
        <f>[2]หน้าผ้า!DP181</f>
        <v>#VALUE!</v>
      </c>
      <c r="AQ172" s="3" t="e">
        <f>[2]หน้าผ้า!DW181</f>
        <v>#VALUE!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งานเคลือบ+พิมพ์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WRWT21670/WRWT21670</v>
      </c>
      <c r="BD172" s="56">
        <f>[2]หน้าผ้า!CA181</f>
        <v>238.09713619999999</v>
      </c>
    </row>
    <row r="173" spans="1:56" ht="27.75" customHeight="1" x14ac:dyDescent="0.45">
      <c r="A173" s="3">
        <f>[2]หน้าผ้า!C182</f>
        <v>45854</v>
      </c>
      <c r="B173" s="14" t="str">
        <f>[2]หน้าผ้า!B182</f>
        <v>MK68-000893</v>
      </c>
      <c r="C173" s="9" t="str">
        <f>[2]หน้าผ้า!E182</f>
        <v>บจก.เอสพีเอ็ม อาหารสัตว์</v>
      </c>
      <c r="D173" s="13" t="str">
        <f>[2]หน้าผ้า!F182</f>
        <v>มาซู ฟีดจี041</v>
      </c>
      <c r="E173" s="9">
        <f>[2]หน้าผ้า!G182</f>
        <v>21</v>
      </c>
      <c r="F173" s="9">
        <f>[2]หน้าผ้า!H182</f>
        <v>38</v>
      </c>
      <c r="G173" s="9" t="str">
        <f>[2]หน้าผ้า!I182</f>
        <v>ขาว</v>
      </c>
      <c r="H173" s="9" t="str">
        <f>[2]หน้าผ้า!J182</f>
        <v>ด้าน</v>
      </c>
      <c r="I173" s="9">
        <f>[2]หน้าผ้า!L182</f>
        <v>102</v>
      </c>
      <c r="J173" s="9" t="str">
        <f>[2]หน้าผ้า!M182</f>
        <v>±</v>
      </c>
      <c r="K173" s="9">
        <f>[2]หน้าผ้า!N182</f>
        <v>5</v>
      </c>
      <c r="L173" s="9" t="str">
        <f>[2]หน้าผ้า!R182</f>
        <v>บิด</v>
      </c>
      <c r="M173" s="10">
        <f>[2]หน้าผ้า!T182</f>
        <v>22</v>
      </c>
      <c r="N173" s="9">
        <f>[2]หน้าผ้า!U182</f>
        <v>40</v>
      </c>
      <c r="O173" s="9">
        <f>[2]หน้าผ้า!V182</f>
        <v>40</v>
      </c>
      <c r="P173" s="10">
        <f>[2]หน้าผ้า!AB182</f>
        <v>65.13122457599998</v>
      </c>
      <c r="Q173" s="10">
        <f>[2]หน้าผ้า!AC182</f>
        <v>0</v>
      </c>
      <c r="R173" s="10">
        <f>[2]หน้าผ้า!AD182</f>
        <v>65.13122457599998</v>
      </c>
      <c r="S173" s="9" t="str">
        <f>[2]หน้าผ้า!Z182</f>
        <v>500กระสอบแบน</v>
      </c>
      <c r="T173" s="12" t="str">
        <f>[2]หน้าผ้า!X182</f>
        <v>รอแจ้ง</v>
      </c>
      <c r="U173" s="11">
        <f>[2]หน้าผ้า!AA182</f>
        <v>3000</v>
      </c>
      <c r="V173" s="10">
        <f>[2]หน้าผ้า!AJ182</f>
        <v>0</v>
      </c>
      <c r="W173" s="10">
        <f>[2]หน้าผ้า!AL182</f>
        <v>3000</v>
      </c>
      <c r="X173" s="10">
        <f>[2]หน้าผ้า!AM182</f>
        <v>0</v>
      </c>
      <c r="Y173" s="10">
        <f>[2]หน้าผ้า!AN182</f>
        <v>3150</v>
      </c>
      <c r="Z173" s="9" t="str">
        <f>[2]หน้าผ้า!AO182</f>
        <v>WSWT2121670SM</v>
      </c>
      <c r="AA173" s="8">
        <f>[2]หน้าผ้า!AQ182</f>
        <v>3310.89</v>
      </c>
      <c r="AB173" s="8">
        <f>[2]หน้าผ้า!AR182</f>
        <v>0</v>
      </c>
      <c r="AC173" s="8">
        <f>[2]หน้าผ้า!AS182</f>
        <v>3310.89</v>
      </c>
      <c r="AD173" s="8">
        <f>[2]หน้าผ้า!AT182</f>
        <v>0</v>
      </c>
      <c r="AE173" s="8">
        <f>[2]หน้าผ้า!AU182</f>
        <v>3310.89</v>
      </c>
      <c r="AF173" s="8">
        <f>[2]หน้าผ้า!AI182</f>
        <v>0</v>
      </c>
      <c r="AG173" s="1" t="str">
        <f>[3]หน้าผ้า!DC185</f>
        <v>ยังไม่ได้พิมพ์</v>
      </c>
      <c r="AH173" s="1" t="str">
        <f>[2]หน้าผ้า!DL182</f>
        <v>P8</v>
      </c>
      <c r="AI173" s="1">
        <f>[2]หน้าผ้า!DM182</f>
        <v>4</v>
      </c>
      <c r="AJ173" s="3" t="str">
        <f>[2]หน้าผ้า!DN182</f>
        <v>รอแจ้ง</v>
      </c>
      <c r="AK173" s="3" t="e">
        <f>[2]หน้าผ้า!DQ182</f>
        <v>#VALUE!</v>
      </c>
      <c r="AL173" s="3" t="e">
        <f>[2]หน้าผ้า!DR182</f>
        <v>#VALUE!</v>
      </c>
      <c r="AM173" s="3" t="e">
        <f>[2]หน้าผ้า!DS182</f>
        <v>#VALUE!</v>
      </c>
      <c r="AN173" s="3" t="e">
        <f>[2]หน้าผ้า!DT182</f>
        <v>#VALUE!</v>
      </c>
      <c r="AO173" s="3" t="e">
        <f>[2]หน้าผ้า!DU182</f>
        <v>#VALUE!</v>
      </c>
      <c r="AP173" s="3" t="e">
        <f>[2]หน้าผ้า!DP182</f>
        <v>#VALUE!</v>
      </c>
      <c r="AQ173" s="3" t="e">
        <f>[2]หน้าผ้า!DW182</f>
        <v>#VALUE!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งานเคลือบ+พิมพ์</v>
      </c>
      <c r="AX173" s="2" t="str">
        <f>[2]หน้าผ้า!ED182</f>
        <v xml:space="preserve"> /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WRWT21670/WRWT21670</v>
      </c>
      <c r="BD173" s="56">
        <f>[2]หน้าผ้า!CA182</f>
        <v>238.09713619999999</v>
      </c>
    </row>
    <row r="174" spans="1:56" ht="27.75" customHeight="1" x14ac:dyDescent="0.45">
      <c r="A174" s="3">
        <f>[2]หน้าผ้า!C183</f>
        <v>45826</v>
      </c>
      <c r="B174" s="14" t="str">
        <f>[2]หน้าผ้า!B183</f>
        <v>MK68-000804</v>
      </c>
      <c r="C174" s="9" t="str">
        <f>[2]หน้าผ้า!E183</f>
        <v>บจก.เอพีเอ็ม อะโกร</v>
      </c>
      <c r="D174" s="13" t="str">
        <f>[2]หน้าผ้า!F183</f>
        <v>ฟีล กู๊ด 802</v>
      </c>
      <c r="E174" s="9">
        <f>[2]หน้าผ้า!G183</f>
        <v>21</v>
      </c>
      <c r="F174" s="9">
        <f>[2]หน้าผ้า!H183</f>
        <v>38</v>
      </c>
      <c r="G174" s="9" t="str">
        <f>[2]หน้าผ้า!I183</f>
        <v>ขาว</v>
      </c>
      <c r="H174" s="9" t="str">
        <f>[2]หน้าผ้า!J183</f>
        <v>ใส</v>
      </c>
      <c r="I174" s="9">
        <f>[2]หน้าผ้า!L183</f>
        <v>102</v>
      </c>
      <c r="J174" s="9" t="str">
        <f>[2]หน้าผ้า!M183</f>
        <v>±</v>
      </c>
      <c r="K174" s="9">
        <f>[2]หน้าผ้า!N183</f>
        <v>5</v>
      </c>
      <c r="L174" s="9" t="str">
        <f>[2]หน้าผ้า!R183</f>
        <v>บิด</v>
      </c>
      <c r="M174" s="10">
        <f>[2]หน้าผ้า!T183</f>
        <v>22</v>
      </c>
      <c r="N174" s="9">
        <f>[2]หน้าผ้า!U183</f>
        <v>40</v>
      </c>
      <c r="O174" s="9">
        <f>[2]หน้าผ้า!V183</f>
        <v>40</v>
      </c>
      <c r="P174" s="10">
        <f>[2]หน้าผ้า!AB183</f>
        <v>163.47937368575995</v>
      </c>
      <c r="Q174" s="10">
        <f>[2]หน้าผ้า!AC183</f>
        <v>0</v>
      </c>
      <c r="R174" s="10">
        <f>[2]หน้าผ้า!AD183</f>
        <v>163.47937368575995</v>
      </c>
      <c r="S174" s="9" t="str">
        <f>[2]หน้าผ้า!Z183</f>
        <v>500กระสอบแบน</v>
      </c>
      <c r="T174" s="12" t="str">
        <f>[2]หน้าผ้า!X183</f>
        <v>รอแจ้ง</v>
      </c>
      <c r="U174" s="11">
        <f>[2]หน้าผ้า!AA183</f>
        <v>8000</v>
      </c>
      <c r="V174" s="10">
        <f>[2]หน้าผ้า!AJ183</f>
        <v>470</v>
      </c>
      <c r="W174" s="10">
        <f>[2]หน้าผ้า!AL183</f>
        <v>7530</v>
      </c>
      <c r="X174" s="10">
        <f>[2]หน้าผ้า!AM183</f>
        <v>0</v>
      </c>
      <c r="Y174" s="10">
        <f>[2]หน้าผ้า!AN183</f>
        <v>7906.5</v>
      </c>
      <c r="Z174" s="9" t="str">
        <f>[2]หน้าผ้า!AO183</f>
        <v>WSWT2121670SM</v>
      </c>
      <c r="AA174" s="8">
        <f>[2]หน้าผ้า!AQ183</f>
        <v>8310.3338999999996</v>
      </c>
      <c r="AB174" s="8">
        <f>[2]หน้าผ้า!AR183</f>
        <v>0</v>
      </c>
      <c r="AC174" s="8">
        <f>[2]หน้าผ้า!AS183</f>
        <v>8310.3338999999996</v>
      </c>
      <c r="AD174" s="8">
        <f>[2]หน้าผ้า!AT183</f>
        <v>0</v>
      </c>
      <c r="AE174" s="8">
        <f>[2]หน้าผ้า!AU183</f>
        <v>8310.3338999999996</v>
      </c>
      <c r="AF174" s="8">
        <f>[2]หน้าผ้า!AI183</f>
        <v>0</v>
      </c>
      <c r="AG174" s="1" t="str">
        <f>[3]หน้าผ้า!DC186</f>
        <v>ยังไม่ได้พิมพ์</v>
      </c>
      <c r="AH174" s="1" t="str">
        <f>[2]หน้าผ้า!DL183</f>
        <v>P8</v>
      </c>
      <c r="AI174" s="1">
        <f>[2]หน้าผ้า!DM183</f>
        <v>4</v>
      </c>
      <c r="AJ174" s="3" t="str">
        <f>[2]หน้าผ้า!DN183</f>
        <v>รอแจ้ง</v>
      </c>
      <c r="AK174" s="3" t="e">
        <f>[2]หน้าผ้า!DQ183</f>
        <v>#VALUE!</v>
      </c>
      <c r="AL174" s="3" t="e">
        <f>[2]หน้าผ้า!DR183</f>
        <v>#VALUE!</v>
      </c>
      <c r="AM174" s="3" t="e">
        <f>[2]หน้าผ้า!DS183</f>
        <v>#VALUE!</v>
      </c>
      <c r="AN174" s="3" t="e">
        <f>[2]หน้าผ้า!DT183</f>
        <v>#VALUE!</v>
      </c>
      <c r="AO174" s="3" t="e">
        <f>[2]หน้าผ้า!DU183</f>
        <v>#VALUE!</v>
      </c>
      <c r="AP174" s="3" t="e">
        <f>[2]หน้าผ้า!DP183</f>
        <v>#VALUE!</v>
      </c>
      <c r="AQ174" s="3" t="e">
        <f>[2]หน้าผ้า!DW183</f>
        <v>#VALUE!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งานเคลือบ+พิมพ์</v>
      </c>
      <c r="AX174" s="2" t="str">
        <f>[2]หน้าผ้า!ED183</f>
        <v xml:space="preserve"> /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WRWT21670/WRWT21670</v>
      </c>
      <c r="BD174" s="56">
        <f>[2]หน้าผ้า!CA183</f>
        <v>597.62381186199991</v>
      </c>
    </row>
    <row r="175" spans="1:56" ht="27.75" customHeight="1" x14ac:dyDescent="0.45">
      <c r="A175" s="3">
        <f>[2]หน้าผ้า!C184</f>
        <v>45628</v>
      </c>
      <c r="B175" s="14" t="str">
        <f>[2]หน้าผ้า!B184</f>
        <v>MK67-001617</v>
      </c>
      <c r="C175" s="9" t="str">
        <f>[2]หน้าผ้า!E184</f>
        <v>บจก.ที.ซี.ยูเนี่ยน อโกรเทค</v>
      </c>
      <c r="D175" s="13" t="str">
        <f>[2]หน้าผ้า!F184</f>
        <v>Zhejiang UN</v>
      </c>
      <c r="E175" s="9">
        <f>[2]หน้าผ้า!G184</f>
        <v>21</v>
      </c>
      <c r="F175" s="9">
        <f>[2]หน้าผ้า!H184</f>
        <v>37</v>
      </c>
      <c r="G175" s="9" t="str">
        <f>[2]หน้าผ้า!I184</f>
        <v>ขาว</v>
      </c>
      <c r="H175" s="9" t="str">
        <f>[2]หน้าผ้า!J184</f>
        <v>ใส</v>
      </c>
      <c r="I175" s="9">
        <f>[2]หน้าผ้า!L184</f>
        <v>100</v>
      </c>
      <c r="J175" s="9" t="str">
        <f>[2]หน้าผ้า!M184</f>
        <v>±</v>
      </c>
      <c r="K175" s="9">
        <f>[2]หน้าผ้า!N184</f>
        <v>5</v>
      </c>
      <c r="L175" s="9" t="str">
        <f>[2]หน้าผ้า!R184</f>
        <v>ไม่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 t="str">
        <f>[2]หน้าผ้า!X184</f>
        <v>รอแจ้ง</v>
      </c>
      <c r="U175" s="11">
        <f>[2]หน้าผ้า!AA184</f>
        <v>8000</v>
      </c>
      <c r="V175" s="10">
        <f>[2]หน้าผ้า!AJ184</f>
        <v>0</v>
      </c>
      <c r="W175" s="10">
        <f>[2]หน้าผ้า!AL184</f>
        <v>8000</v>
      </c>
      <c r="X175" s="10">
        <f>[2]หน้าผ้า!AM184</f>
        <v>0</v>
      </c>
      <c r="Y175" s="10">
        <f>[2]หน้าผ้า!AN184</f>
        <v>8400</v>
      </c>
      <c r="Z175" s="9" t="str">
        <f>[2]หน้าผ้า!AO184</f>
        <v>WSWT2121670SM</v>
      </c>
      <c r="AA175" s="8">
        <f>[2]หน้าผ้า!AQ184</f>
        <v>8605.52</v>
      </c>
      <c r="AB175" s="8">
        <f>[2]หน้าผ้า!AR184</f>
        <v>0</v>
      </c>
      <c r="AC175" s="8">
        <f>[2]หน้าผ้า!AS184</f>
        <v>8605.52</v>
      </c>
      <c r="AD175" s="8">
        <f>[2]หน้าผ้า!AT184</f>
        <v>0</v>
      </c>
      <c r="AE175" s="8">
        <f>[2]หน้าผ้า!AU184</f>
        <v>8605.52</v>
      </c>
      <c r="AF175" s="8">
        <f>[2]หน้าผ้า!AI184</f>
        <v>0</v>
      </c>
      <c r="AG175" s="1" t="str">
        <f>[3]หน้าผ้า!DC187</f>
        <v>ยังไม่ได้พิมพ์</v>
      </c>
      <c r="AH175" s="1" t="str">
        <f>[2]หน้าผ้า!DL184</f>
        <v>P8</v>
      </c>
      <c r="AI175" s="1">
        <f>[2]หน้าผ้า!DM184</f>
        <v>4</v>
      </c>
      <c r="AJ175" s="3" t="str">
        <f>[2]หน้าผ้า!DN184</f>
        <v>รอแจ้ง</v>
      </c>
      <c r="AK175" s="3" t="e">
        <f>[2]หน้าผ้า!DQ184</f>
        <v>#VALUE!</v>
      </c>
      <c r="AL175" s="3" t="e">
        <f>[2]หน้าผ้า!DR184</f>
        <v>#VALUE!</v>
      </c>
      <c r="AM175" s="3" t="e">
        <f>[2]หน้าผ้า!DS184</f>
        <v>#VALUE!</v>
      </c>
      <c r="AN175" s="3" t="e">
        <f>[2]หน้าผ้า!DT184</f>
        <v>#VALUE!</v>
      </c>
      <c r="AO175" s="3" t="e">
        <f>[2]หน้าผ้า!DU184</f>
        <v>#VALUE!</v>
      </c>
      <c r="AP175" s="3" t="e">
        <f>[2]หน้าผ้า!DP184</f>
        <v>#VALUE!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งานเคลือบ+พิมพ์</v>
      </c>
      <c r="AX175" s="2" t="str">
        <f>[2]หน้าผ้า!ED184</f>
        <v xml:space="preserve"> /</v>
      </c>
      <c r="AY175" s="2" t="str">
        <f>[2]หน้าผ้า!AG184</f>
        <v>20/1--5/3 ลูกค้าแจ้งเลื่อน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WRWT21670/WRWT21670</v>
      </c>
      <c r="BD175" s="56">
        <f>[2]หน้าผ้า!CA184</f>
        <v>618.85162826666658</v>
      </c>
    </row>
    <row r="176" spans="1:56" ht="27.75" customHeight="1" x14ac:dyDescent="0.45">
      <c r="A176" s="3">
        <f>[2]หน้าผ้า!C185</f>
        <v>45631</v>
      </c>
      <c r="B176" s="14" t="str">
        <f>[2]หน้าผ้า!B185</f>
        <v>MK67-001642</v>
      </c>
      <c r="C176" s="9" t="str">
        <f>[2]หน้าผ้า!E185</f>
        <v>บจก.ที.ซี.ยูเนี่ยน อโกรเทค</v>
      </c>
      <c r="D176" s="13" t="str">
        <f>[2]หน้าผ้า!F185</f>
        <v>Zhejiang UN</v>
      </c>
      <c r="E176" s="9">
        <f>[2]หน้าผ้า!G185</f>
        <v>21</v>
      </c>
      <c r="F176" s="9">
        <f>[2]หน้าผ้า!H185</f>
        <v>37</v>
      </c>
      <c r="G176" s="9" t="str">
        <f>[2]หน้าผ้า!I185</f>
        <v>ขาว</v>
      </c>
      <c r="H176" s="9" t="str">
        <f>[2]หน้าผ้า!J185</f>
        <v>ใส</v>
      </c>
      <c r="I176" s="9">
        <f>[2]หน้าผ้า!L185</f>
        <v>100</v>
      </c>
      <c r="J176" s="9" t="str">
        <f>[2]หน้าผ้า!M185</f>
        <v>±</v>
      </c>
      <c r="K176" s="9">
        <f>[2]หน้าผ้า!N185</f>
        <v>5</v>
      </c>
      <c r="L176" s="9" t="str">
        <f>[2]หน้าผ้า!R185</f>
        <v>ไม่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 t="str">
        <f>[2]หน้าผ้า!X185</f>
        <v>รอแจ้ง</v>
      </c>
      <c r="U176" s="11">
        <f>[2]หน้าผ้า!AA185</f>
        <v>16000</v>
      </c>
      <c r="V176" s="10">
        <f>[2]หน้าผ้า!AJ185</f>
        <v>0</v>
      </c>
      <c r="W176" s="10">
        <f>[2]หน้าผ้า!AL185</f>
        <v>16000</v>
      </c>
      <c r="X176" s="10">
        <f>[2]หน้าผ้า!AM185</f>
        <v>0</v>
      </c>
      <c r="Y176" s="10">
        <f>[2]หน้าผ้า!AN185</f>
        <v>16800</v>
      </c>
      <c r="Z176" s="9" t="str">
        <f>[2]หน้าผ้า!AO185</f>
        <v>WSWT2121670SM</v>
      </c>
      <c r="AA176" s="8">
        <f>[2]หน้าผ้า!AQ185</f>
        <v>17211.04</v>
      </c>
      <c r="AB176" s="8">
        <f>[2]หน้าผ้า!AR185</f>
        <v>0</v>
      </c>
      <c r="AC176" s="8">
        <f>[2]หน้าผ้า!AS185</f>
        <v>17211.04</v>
      </c>
      <c r="AD176" s="8">
        <f>[2]หน้าผ้า!AT185</f>
        <v>0</v>
      </c>
      <c r="AE176" s="8">
        <f>[2]หน้าผ้า!AU185</f>
        <v>17211.04</v>
      </c>
      <c r="AF176" s="8">
        <f>[2]หน้าผ้า!AI185</f>
        <v>0</v>
      </c>
      <c r="AG176" s="1" t="str">
        <f>[3]หน้าผ้า!DC188</f>
        <v>พร้อมส่ง</v>
      </c>
      <c r="AH176" s="1" t="str">
        <f>[2]หน้าผ้า!DL185</f>
        <v>P8</v>
      </c>
      <c r="AI176" s="1">
        <f>[2]หน้าผ้า!DM185</f>
        <v>4</v>
      </c>
      <c r="AJ176" s="3" t="str">
        <f>[2]หน้าผ้า!DN185</f>
        <v>รอแจ้ง</v>
      </c>
      <c r="AK176" s="3" t="e">
        <f>[2]หน้าผ้า!DQ185</f>
        <v>#VALUE!</v>
      </c>
      <c r="AL176" s="3" t="e">
        <f>[2]หน้าผ้า!DR185</f>
        <v>#VALUE!</v>
      </c>
      <c r="AM176" s="3" t="e">
        <f>[2]หน้าผ้า!DS185</f>
        <v>#VALUE!</v>
      </c>
      <c r="AN176" s="3" t="e">
        <f>[2]หน้าผ้า!DT185</f>
        <v>#VALUE!</v>
      </c>
      <c r="AO176" s="3" t="e">
        <f>[2]หน้าผ้า!DU185</f>
        <v>#VALUE!</v>
      </c>
      <c r="AP176" s="3" t="e">
        <f>[2]หน้าผ้า!DP185</f>
        <v>#VALUE!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งานเคลือบ+พิมพ์</v>
      </c>
      <c r="AX176" s="2" t="str">
        <f>[2]หน้าผ้า!ED185</f>
        <v xml:space="preserve"> /</v>
      </c>
      <c r="AY176" s="2" t="str">
        <f>[2]หน้าผ้า!AG185</f>
        <v>3/2---19/3 ลูกค้าแจ้งเลื่อน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WRWT21670/WRWT21670</v>
      </c>
      <c r="BD176" s="56">
        <f>[2]หน้าผ้า!CA185</f>
        <v>1237.7032565333332</v>
      </c>
    </row>
    <row r="177" spans="1:56" ht="27.75" customHeight="1" x14ac:dyDescent="0.45">
      <c r="A177" s="3">
        <f>[2]หน้าผ้า!C186</f>
        <v>45631</v>
      </c>
      <c r="B177" s="14" t="str">
        <f>[2]หน้าผ้า!B186</f>
        <v>MK67-001643</v>
      </c>
      <c r="C177" s="9" t="str">
        <f>[2]หน้าผ้า!E186</f>
        <v>บจก.ที.ซี.ยูเนี่ยน อโกรเทค</v>
      </c>
      <c r="D177" s="13" t="str">
        <f>[2]หน้าผ้า!F186</f>
        <v>Zhejiang UN</v>
      </c>
      <c r="E177" s="9">
        <f>[2]หน้าผ้า!G186</f>
        <v>21</v>
      </c>
      <c r="F177" s="9">
        <f>[2]หน้าผ้า!H186</f>
        <v>37</v>
      </c>
      <c r="G177" s="9" t="str">
        <f>[2]หน้าผ้า!I186</f>
        <v>ขาว</v>
      </c>
      <c r="H177" s="9" t="str">
        <f>[2]หน้าผ้า!J186</f>
        <v>ใส</v>
      </c>
      <c r="I177" s="9">
        <f>[2]หน้าผ้า!L186</f>
        <v>100</v>
      </c>
      <c r="J177" s="9" t="str">
        <f>[2]หน้าผ้า!M186</f>
        <v>±</v>
      </c>
      <c r="K177" s="9">
        <f>[2]หน้าผ้า!N186</f>
        <v>5</v>
      </c>
      <c r="L177" s="9" t="str">
        <f>[2]หน้าผ้า!R186</f>
        <v>ไม่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 t="str">
        <f>[2]หน้าผ้า!X186</f>
        <v>รอแจ้ง</v>
      </c>
      <c r="U177" s="11">
        <f>[2]หน้าผ้า!AA186</f>
        <v>16000</v>
      </c>
      <c r="V177" s="10">
        <f>[2]หน้าผ้า!AJ186</f>
        <v>0</v>
      </c>
      <c r="W177" s="10">
        <f>[2]หน้าผ้า!AL186</f>
        <v>16000</v>
      </c>
      <c r="X177" s="10">
        <f>[2]หน้าผ้า!AM186</f>
        <v>0</v>
      </c>
      <c r="Y177" s="10">
        <f>[2]หน้าผ้า!AN186</f>
        <v>16800</v>
      </c>
      <c r="Z177" s="9" t="str">
        <f>[2]หน้าผ้า!AO186</f>
        <v>WSWT2121670SM</v>
      </c>
      <c r="AA177" s="8">
        <f>[2]หน้าผ้า!AQ186</f>
        <v>17211.04</v>
      </c>
      <c r="AB177" s="8">
        <f>[2]หน้าผ้า!AR186</f>
        <v>0</v>
      </c>
      <c r="AC177" s="8">
        <f>[2]หน้าผ้า!AS186</f>
        <v>17211.04</v>
      </c>
      <c r="AD177" s="8">
        <f>[2]หน้าผ้า!AT186</f>
        <v>0</v>
      </c>
      <c r="AE177" s="8">
        <f>[2]หน้าผ้า!AU186</f>
        <v>17211.04</v>
      </c>
      <c r="AF177" s="8">
        <f>[2]หน้าผ้า!AI186</f>
        <v>0</v>
      </c>
      <c r="AG177" s="1" t="str">
        <f>[3]หน้าผ้า!DC189</f>
        <v>พร้อมส่ง</v>
      </c>
      <c r="AH177" s="1" t="str">
        <f>[2]หน้าผ้า!DL186</f>
        <v>P8</v>
      </c>
      <c r="AI177" s="1">
        <f>[2]หน้าผ้า!DM186</f>
        <v>4</v>
      </c>
      <c r="AJ177" s="3" t="str">
        <f>[2]หน้าผ้า!DN186</f>
        <v>รอแจ้ง</v>
      </c>
      <c r="AK177" s="3" t="e">
        <f>[2]หน้าผ้า!DQ186</f>
        <v>#VALUE!</v>
      </c>
      <c r="AL177" s="3" t="e">
        <f>[2]หน้าผ้า!DR186</f>
        <v>#VALUE!</v>
      </c>
      <c r="AM177" s="3" t="e">
        <f>[2]หน้าผ้า!DS186</f>
        <v>#VALUE!</v>
      </c>
      <c r="AN177" s="3" t="e">
        <f>[2]หน้าผ้า!DT186</f>
        <v>#VALUE!</v>
      </c>
      <c r="AO177" s="3" t="e">
        <f>[2]หน้าผ้า!DU186</f>
        <v>#VALUE!</v>
      </c>
      <c r="AP177" s="3" t="e">
        <f>[2]หน้าผ้า!DP186</f>
        <v>#VALUE!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งานเคลือบ+พิมพ์</v>
      </c>
      <c r="AX177" s="2" t="str">
        <f>[2]หน้าผ้า!ED186</f>
        <v xml:space="preserve"> /</v>
      </c>
      <c r="AY177" s="2" t="str">
        <f>[2]หน้าผ้า!AG186</f>
        <v>17/2---28/3 ลูกค้าแจ้งเลื่อน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WRWT21670/WRWT21670</v>
      </c>
      <c r="BD177" s="56">
        <f>[2]หน้าผ้า!CA186</f>
        <v>1237.7032565333332</v>
      </c>
    </row>
    <row r="178" spans="1:56" ht="27.75" customHeight="1" x14ac:dyDescent="0.45">
      <c r="A178" s="3">
        <f>[2]หน้าผ้า!C187</f>
        <v>45066</v>
      </c>
      <c r="B178" s="14" t="str">
        <f>[2]หน้าผ้า!B187</f>
        <v>MK66-000701</v>
      </c>
      <c r="C178" s="9" t="str">
        <f>[2]หน้าผ้า!E187</f>
        <v>บจก.เอสพีเอ็ม อาหารสัตว์</v>
      </c>
      <c r="D178" s="13" t="str">
        <f>[2]หน้าผ้า!F187</f>
        <v>มาซูฟีด ซี041</v>
      </c>
      <c r="E178" s="9">
        <f>[2]หน้าผ้า!G187</f>
        <v>21</v>
      </c>
      <c r="F178" s="9">
        <f>[2]หน้าผ้า!H187</f>
        <v>38</v>
      </c>
      <c r="G178" s="9" t="str">
        <f>[2]หน้าผ้า!I187</f>
        <v>ขาว</v>
      </c>
      <c r="H178" s="9" t="str">
        <f>[2]หน้าผ้า!J187</f>
        <v>ด้าน</v>
      </c>
      <c r="I178" s="9">
        <f>[2]หน้าผ้า!L187</f>
        <v>102</v>
      </c>
      <c r="J178" s="9" t="str">
        <f>[2]หน้าผ้า!M187</f>
        <v>±</v>
      </c>
      <c r="K178" s="9">
        <f>[2]หน้าผ้า!N187</f>
        <v>5</v>
      </c>
      <c r="L178" s="9" t="str">
        <f>[2]หน้าผ้า!R187</f>
        <v>บิด</v>
      </c>
      <c r="M178" s="10">
        <f>[2]หน้าผ้า!T187</f>
        <v>22</v>
      </c>
      <c r="N178" s="9">
        <f>[2]หน้าผ้า!U187</f>
        <v>40</v>
      </c>
      <c r="O178" s="9">
        <f>[2]หน้าผ้า!V187</f>
        <v>40</v>
      </c>
      <c r="P178" s="10">
        <f>[2]หน้าผ้า!AB187</f>
        <v>108.55204095999999</v>
      </c>
      <c r="Q178" s="10">
        <f>[2]หน้าผ้า!AC187</f>
        <v>0</v>
      </c>
      <c r="R178" s="10">
        <f>[2]หน้าผ้า!AD187</f>
        <v>108.55204095999999</v>
      </c>
      <c r="S178" s="9" t="str">
        <f>[2]หน้าผ้า!Z187</f>
        <v>500กระสอบแบน</v>
      </c>
      <c r="T178" s="12" t="str">
        <f>[2]หน้าผ้า!X187</f>
        <v>รอแจ้ง</v>
      </c>
      <c r="U178" s="11">
        <f>[2]หน้าผ้า!AA187</f>
        <v>5000</v>
      </c>
      <c r="V178" s="10">
        <f>[2]หน้าผ้า!AJ187</f>
        <v>0</v>
      </c>
      <c r="W178" s="10">
        <f>[2]หน้าผ้า!AL187</f>
        <v>5000</v>
      </c>
      <c r="X178" s="10">
        <f>[2]หน้าผ้า!AM187</f>
        <v>0</v>
      </c>
      <c r="Y178" s="10">
        <f>[2]หน้าผ้า!AN187</f>
        <v>5250</v>
      </c>
      <c r="Z178" s="9" t="str">
        <f>[2]หน้าผ้า!AO187</f>
        <v>WSWT2121670SM</v>
      </c>
      <c r="AA178" s="8">
        <f>[2]หน้าผ้า!AQ187</f>
        <v>5518.15</v>
      </c>
      <c r="AB178" s="8">
        <f>[2]หน้าผ้า!AR187</f>
        <v>0</v>
      </c>
      <c r="AC178" s="8">
        <f>[2]หน้าผ้า!AS187</f>
        <v>5518.15</v>
      </c>
      <c r="AD178" s="8">
        <f>[2]หน้าผ้า!AT187</f>
        <v>0</v>
      </c>
      <c r="AE178" s="8">
        <f>[2]หน้าผ้า!AU187</f>
        <v>5518.15</v>
      </c>
      <c r="AF178" s="8">
        <f>[2]หน้าผ้า!AI187</f>
        <v>0</v>
      </c>
      <c r="AG178" s="1" t="str">
        <f>[3]หน้าผ้า!DC190</f>
        <v>ยังไม่ได้พิมพ์</v>
      </c>
      <c r="AH178" s="1" t="str">
        <f>[2]หน้าผ้า!DL187</f>
        <v>P8</v>
      </c>
      <c r="AI178" s="1">
        <f>[2]หน้าผ้า!DM187</f>
        <v>4</v>
      </c>
      <c r="AJ178" s="3" t="str">
        <f>[2]หน้าผ้า!DN187</f>
        <v>รอแจ้ง</v>
      </c>
      <c r="AK178" s="3" t="e">
        <f>[2]หน้าผ้า!DQ187</f>
        <v>#VALUE!</v>
      </c>
      <c r="AL178" s="3" t="e">
        <f>[2]หน้าผ้า!DR187</f>
        <v>#VALUE!</v>
      </c>
      <c r="AM178" s="3" t="e">
        <f>[2]หน้าผ้า!DS187</f>
        <v>#VALUE!</v>
      </c>
      <c r="AN178" s="3" t="e">
        <f>[2]หน้าผ้า!DT187</f>
        <v>#VALUE!</v>
      </c>
      <c r="AO178" s="3" t="e">
        <f>[2]หน้าผ้า!DU187</f>
        <v>#VALUE!</v>
      </c>
      <c r="AP178" s="3" t="e">
        <f>[2]หน้าผ้า!DP187</f>
        <v>#VALUE!</v>
      </c>
      <c r="AQ178" s="3" t="e">
        <f>[2]หน้าผ้า!DW187</f>
        <v>#VALUE!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งานเคลือบ+พิมพ์</v>
      </c>
      <c r="AX178" s="2" t="str">
        <f>[2]หน้าผ้า!ED187</f>
        <v xml:space="preserve"> /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WRWT21670/WRWT21670</v>
      </c>
      <c r="BD178" s="56">
        <f>[2]หน้าผ้า!CA187</f>
        <v>396.82856033333326</v>
      </c>
    </row>
    <row r="179" spans="1:56" ht="27.75" customHeight="1" x14ac:dyDescent="0.45">
      <c r="A179" s="3">
        <f>[2]หน้าผ้า!C188</f>
        <v>0</v>
      </c>
      <c r="B179" s="14">
        <f>[2]หน้าผ้า!B188</f>
        <v>0</v>
      </c>
      <c r="C179" s="9">
        <f>[2]หน้าผ้า!E188</f>
        <v>0</v>
      </c>
      <c r="D179" s="13">
        <f>[2]หน้าผ้า!F188</f>
        <v>0</v>
      </c>
      <c r="E179" s="9">
        <f>[2]หน้าผ้า!G188</f>
        <v>21</v>
      </c>
      <c r="F179" s="9">
        <f>[2]หน้าผ้า!H188</f>
        <v>37</v>
      </c>
      <c r="G179" s="9">
        <f>[2]หน้าผ้า!I188</f>
        <v>0</v>
      </c>
      <c r="H179" s="9">
        <f>[2]หน้าผ้า!J188</f>
        <v>0</v>
      </c>
      <c r="I179" s="9">
        <f>[2]หน้าผ้า!L188</f>
        <v>74</v>
      </c>
      <c r="J179" s="9" t="str">
        <f>[2]หน้าผ้า!M188</f>
        <v>±</v>
      </c>
      <c r="K179" s="9">
        <f>[2]หน้าผ้า!N188</f>
        <v>5</v>
      </c>
      <c r="L179" s="9">
        <f>[2]หน้าผ้า!R188</f>
        <v>0</v>
      </c>
      <c r="M179" s="10">
        <f>[2]หน้าผ้า!T188</f>
        <v>0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 t="str">
        <f>[2]หน้าผ้า!AC188</f>
        <v>ว</v>
      </c>
      <c r="R179" s="10">
        <f>[2]หน้าผ้า!AD188</f>
        <v>0</v>
      </c>
      <c r="S179" s="9">
        <f>[2]หน้าผ้า!Z188</f>
        <v>0</v>
      </c>
      <c r="T179" s="12">
        <f>[2]หน้าผ้า!X188</f>
        <v>0</v>
      </c>
      <c r="U179" s="11">
        <f>[2]หน้าผ้า!AA188</f>
        <v>0</v>
      </c>
      <c r="V179" s="10">
        <f>[2]หน้าผ้า!AJ188</f>
        <v>0</v>
      </c>
      <c r="W179" s="10">
        <f>[2]หน้าผ้า!AL188</f>
        <v>0</v>
      </c>
      <c r="X179" s="10">
        <f>[2]หน้าผ้า!AM188</f>
        <v>0</v>
      </c>
      <c r="Y179" s="10">
        <f>[2]หน้าผ้า!AN188</f>
        <v>0</v>
      </c>
      <c r="Z179" s="9" t="str">
        <f>[2]หน้าผ้า!AO188</f>
        <v>WSWT2121670SM</v>
      </c>
      <c r="AA179" s="8">
        <f>[2]หน้าผ้า!AQ188</f>
        <v>241249.76705500003</v>
      </c>
      <c r="AB179" s="8">
        <f>[2]หน้าผ้า!AR188</f>
        <v>177771.90315500001</v>
      </c>
      <c r="AC179" s="8">
        <f>[2]หน้าผ้า!AS188</f>
        <v>63477.863900000004</v>
      </c>
      <c r="AD179" s="8">
        <f>[2]หน้าผ้า!AT188</f>
        <v>177771.90315500001</v>
      </c>
      <c r="AE179" s="8">
        <f>[2]หน้าผ้า!AU188</f>
        <v>63477.863900000004</v>
      </c>
      <c r="AF179" s="8" t="str">
        <f>[2]หน้าผ้า!AI188</f>
        <v>ระบุในSD</v>
      </c>
      <c r="AG179" s="1" t="str">
        <f>[3]หน้าผ้า!DC191</f>
        <v>ยังไม่ได้พิมพ์</v>
      </c>
      <c r="AH179" s="1">
        <f>[2]หน้าผ้า!DL188</f>
        <v>0</v>
      </c>
      <c r="AI179" s="1" t="str">
        <f>[2]หน้าผ้า!DM188</f>
        <v>Lead time</v>
      </c>
      <c r="AJ179" s="3">
        <f>[2]หน้าผ้า!DN188</f>
        <v>0</v>
      </c>
      <c r="AK179" s="3">
        <f>[2]หน้าผ้า!DQ188</f>
        <v>0</v>
      </c>
      <c r="AL179" s="3">
        <f>[2]หน้าผ้า!DR188</f>
        <v>0</v>
      </c>
      <c r="AM179" s="3">
        <f>[2]หน้าผ้า!DS188</f>
        <v>0</v>
      </c>
      <c r="AN179" s="3">
        <f>[2]หน้าผ้า!DT188</f>
        <v>0</v>
      </c>
      <c r="AO179" s="3">
        <f>[2]หน้าผ้า!DU188</f>
        <v>0</v>
      </c>
      <c r="AP179" s="3">
        <f>[2]หน้าผ้า!DP188</f>
        <v>0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>
        <f>[2]หน้าผ้า!EC188</f>
        <v>0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WRWT210670/WRWT21670</v>
      </c>
      <c r="BD179" s="56">
        <f>[2]หน้าผ้า!CA188</f>
        <v>0</v>
      </c>
    </row>
    <row r="180" spans="1:56" ht="27.75" customHeight="1" x14ac:dyDescent="0.45">
      <c r="A180" s="3">
        <f>[2]หน้าผ้า!C189</f>
        <v>0</v>
      </c>
      <c r="B180" s="14">
        <f>[2]หน้าผ้า!B189</f>
        <v>0</v>
      </c>
      <c r="C180" s="9">
        <f>[2]หน้าผ้า!E189</f>
        <v>0</v>
      </c>
      <c r="D180" s="13">
        <f>[2]หน้าผ้า!F189</f>
        <v>0</v>
      </c>
      <c r="E180" s="9">
        <f>[2]หน้าผ้า!G189</f>
        <v>21.6</v>
      </c>
      <c r="F180" s="9">
        <f>[2]หน้าผ้า!H189</f>
        <v>34</v>
      </c>
      <c r="G180" s="9">
        <f>[2]หน้าผ้า!I189</f>
        <v>0</v>
      </c>
      <c r="H180" s="9">
        <f>[2]หน้าผ้า!J189</f>
        <v>0</v>
      </c>
      <c r="I180" s="9">
        <f>[2]หน้าผ้า!L189</f>
        <v>97</v>
      </c>
      <c r="J180" s="9" t="str">
        <f>[2]หน้าผ้า!M189</f>
        <v>±</v>
      </c>
      <c r="K180" s="9">
        <f>[2]หน้าผ้า!N189</f>
        <v>5</v>
      </c>
      <c r="L180" s="9">
        <f>[2]หน้าผ้า!R189</f>
        <v>0</v>
      </c>
      <c r="M180" s="10">
        <f>[2]หน้าผ้า!T189</f>
        <v>0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>
        <f>[2]หน้าผ้า!Z189</f>
        <v>0</v>
      </c>
      <c r="T180" s="12">
        <f>[2]หน้าผ้า!X189</f>
        <v>0</v>
      </c>
      <c r="U180" s="11">
        <f>[2]หน้าผ้า!AA189</f>
        <v>0</v>
      </c>
      <c r="V180" s="10">
        <f>[2]หน้าผ้า!AJ189</f>
        <v>0</v>
      </c>
      <c r="W180" s="10">
        <f>[2]หน้าผ้า!AL189</f>
        <v>0</v>
      </c>
      <c r="X180" s="10">
        <f>[2]หน้าผ้า!AM189</f>
        <v>0</v>
      </c>
      <c r="Y180" s="10">
        <f>[2]หน้าผ้า!AN189</f>
        <v>0</v>
      </c>
      <c r="Z180" s="9" t="str">
        <f>[2]หน้าผ้า!AO189</f>
        <v>WSWT2221940</v>
      </c>
      <c r="AA180" s="8" t="e">
        <f>[2]หน้าผ้า!AQ189</f>
        <v>#REF!</v>
      </c>
      <c r="AB180" s="8" t="e">
        <f>[2]หน้าผ้า!AR189</f>
        <v>#REF!</v>
      </c>
      <c r="AC180" s="8" t="e">
        <f>[2]หน้าผ้า!AS189</f>
        <v>#REF!</v>
      </c>
      <c r="AD180" s="8" t="e">
        <f>[2]หน้าผ้า!AT189</f>
        <v>#REF!</v>
      </c>
      <c r="AE180" s="8" t="e">
        <f>[2]หน้าผ้า!AU189</f>
        <v>#REF!</v>
      </c>
      <c r="AF180" s="8" t="str">
        <f>[2]หน้าผ้า!AI189</f>
        <v>ระบุในSD</v>
      </c>
      <c r="AG180" s="1" t="str">
        <f>[3]หน้าผ้า!DC192</f>
        <v>ยังไม่ได้พิมพ์</v>
      </c>
      <c r="AH180" s="1">
        <f>[2]หน้าผ้า!DL189</f>
        <v>0</v>
      </c>
      <c r="AI180" s="1" t="str">
        <f>[2]หน้าผ้า!DM189</f>
        <v>Lead time</v>
      </c>
      <c r="AJ180" s="3">
        <f>[2]หน้าผ้า!DN189</f>
        <v>0</v>
      </c>
      <c r="AK180" s="3">
        <f>[2]หน้าผ้า!DQ189</f>
        <v>0</v>
      </c>
      <c r="AL180" s="3">
        <f>[2]หน้าผ้า!DR189</f>
        <v>0</v>
      </c>
      <c r="AM180" s="3">
        <f>[2]หน้าผ้า!DS189</f>
        <v>0</v>
      </c>
      <c r="AN180" s="3">
        <f>[2]หน้าผ้า!DT189</f>
        <v>0</v>
      </c>
      <c r="AO180" s="3">
        <f>[2]หน้าผ้า!DU189</f>
        <v>0</v>
      </c>
      <c r="AP180" s="3">
        <f>[2]หน้าผ้า!DP189</f>
        <v>0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>
        <f>[2]หน้าผ้า!EC189</f>
        <v>0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WRWT21940/WRWT21940</v>
      </c>
      <c r="BD180" s="56">
        <f>[2]หน้าผ้า!CA189</f>
        <v>0</v>
      </c>
    </row>
    <row r="181" spans="1:56" ht="27.75" customHeight="1" x14ac:dyDescent="0.45">
      <c r="A181" s="3">
        <f>[2]หน้าผ้า!C190</f>
        <v>45860</v>
      </c>
      <c r="B181" s="14" t="str">
        <f>[2]หน้าผ้า!B190</f>
        <v>MK68-000917</v>
      </c>
      <c r="C181" s="9" t="str">
        <f>[2]หน้าผ้า!E190</f>
        <v>บจก.ซิเบลโก้(บางเลน)</v>
      </c>
      <c r="D181" s="13" t="str">
        <f>[2]หน้าผ้า!F190</f>
        <v>FELDSPAR N15</v>
      </c>
      <c r="E181" s="9">
        <f>[2]หน้าผ้า!G190</f>
        <v>23</v>
      </c>
      <c r="F181" s="9">
        <f>[2]หน้าผ้า!H190</f>
        <v>38</v>
      </c>
      <c r="G181" s="9" t="str">
        <f>[2]หน้าผ้า!I190</f>
        <v>ขาว</v>
      </c>
      <c r="H181" s="9" t="str">
        <f>[2]หน้าผ้า!J190</f>
        <v>ใส</v>
      </c>
      <c r="I181" s="9">
        <f>[2]หน้าผ้า!L190</f>
        <v>100</v>
      </c>
      <c r="J181" s="9" t="str">
        <f>[2]หน้าผ้า!M190</f>
        <v>±</v>
      </c>
      <c r="K181" s="9">
        <f>[2]หน้าผ้า!N190</f>
        <v>5</v>
      </c>
      <c r="L181" s="9" t="str">
        <f>[2]หน้าผ้า!R190</f>
        <v>ไม่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>500กระสอบแบน</v>
      </c>
      <c r="T181" s="12">
        <f>[2]หน้าผ้า!X190</f>
        <v>45883</v>
      </c>
      <c r="U181" s="11">
        <f>[2]หน้าผ้า!AA190</f>
        <v>5000</v>
      </c>
      <c r="V181" s="10">
        <f>[2]หน้าผ้า!AJ190</f>
        <v>0</v>
      </c>
      <c r="W181" s="10">
        <f>[2]หน้าผ้า!AL190</f>
        <v>5000</v>
      </c>
      <c r="X181" s="10">
        <f>[2]หน้าผ้า!AM190</f>
        <v>0</v>
      </c>
      <c r="Y181" s="10">
        <f>[2]หน้าผ้า!AN190</f>
        <v>5250</v>
      </c>
      <c r="Z181" s="9" t="str">
        <f>[2]หน้าผ้า!AO190</f>
        <v>WSWT2325650</v>
      </c>
      <c r="AA181" s="8">
        <f>[2]หน้าผ้า!AQ190</f>
        <v>5518.15</v>
      </c>
      <c r="AB181" s="8">
        <f>[2]หน้าผ้า!AR190</f>
        <v>5518.15</v>
      </c>
      <c r="AC181" s="8">
        <f>[2]หน้าผ้า!AS190</f>
        <v>0</v>
      </c>
      <c r="AD181" s="8">
        <f>[2]หน้าผ้า!AT190</f>
        <v>1715</v>
      </c>
      <c r="AE181" s="8">
        <f>[2]หน้าผ้า!AU190</f>
        <v>3803.1499999999996</v>
      </c>
      <c r="AF181" s="8">
        <f>[2]หน้าผ้า!AI190</f>
        <v>0</v>
      </c>
      <c r="AG181" s="1" t="str">
        <f>[3]หน้าผ้า!DC193</f>
        <v>ยังไม่ได้พิมพ์</v>
      </c>
      <c r="AH181" s="1" t="str">
        <f>[2]หน้าผ้า!DL190</f>
        <v>P8</v>
      </c>
      <c r="AI181" s="1">
        <f>[2]หน้าผ้า!DM190</f>
        <v>4</v>
      </c>
      <c r="AJ181" s="3">
        <f>[2]หน้าผ้า!DN190</f>
        <v>45883</v>
      </c>
      <c r="AK181" s="3">
        <f>[2]หน้าผ้า!DQ190</f>
        <v>45879</v>
      </c>
      <c r="AL181" s="3">
        <f>[2]หน้าผ้า!DR190</f>
        <v>45873</v>
      </c>
      <c r="AM181" s="3">
        <f>[2]หน้าผ้า!DS190</f>
        <v>45880</v>
      </c>
      <c r="AN181" s="3">
        <f>[2]หน้าผ้า!DT190</f>
        <v>45881</v>
      </c>
      <c r="AO181" s="3">
        <f>[2]หน้าผ้า!DU190</f>
        <v>45881</v>
      </c>
      <c r="AP181" s="3">
        <f>[2]หน้าผ้า!DP190</f>
        <v>45878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งานเคลือบ+พิมพ์</v>
      </c>
      <c r="AX181" s="2" t="str">
        <f>[2]หน้าผ้า!ED190</f>
        <v xml:space="preserve"> /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WRWT25650/WRWT25650</v>
      </c>
      <c r="BD181" s="56">
        <f>[2]หน้าผ้า!CA190</f>
        <v>0</v>
      </c>
    </row>
    <row r="182" spans="1:56" ht="27.75" customHeight="1" x14ac:dyDescent="0.45">
      <c r="A182" s="3">
        <f>[2]หน้าผ้า!C191</f>
        <v>45875</v>
      </c>
      <c r="B182" s="14" t="str">
        <f>[2]หน้าผ้า!B191</f>
        <v>MK68-000971</v>
      </c>
      <c r="C182" s="9" t="str">
        <f>[2]หน้าผ้า!E191</f>
        <v>บจก.ซิเบลโก้(บางเลน)</v>
      </c>
      <c r="D182" s="13" t="str">
        <f>[2]หน้าผ้า!F191</f>
        <v>FELDSPAR K200BL</v>
      </c>
      <c r="E182" s="9">
        <f>[2]หน้าผ้า!G191</f>
        <v>23</v>
      </c>
      <c r="F182" s="9">
        <f>[2]หน้าผ้า!H191</f>
        <v>38</v>
      </c>
      <c r="G182" s="9" t="str">
        <f>[2]หน้าผ้า!I191</f>
        <v>ขาว</v>
      </c>
      <c r="H182" s="9" t="str">
        <f>[2]หน้าผ้า!J191</f>
        <v>ใส</v>
      </c>
      <c r="I182" s="9">
        <f>[2]หน้าผ้า!L191</f>
        <v>100</v>
      </c>
      <c r="J182" s="9" t="str">
        <f>[2]หน้าผ้า!M191</f>
        <v>±</v>
      </c>
      <c r="K182" s="9">
        <f>[2]หน้าผ้า!N191</f>
        <v>5</v>
      </c>
      <c r="L182" s="9" t="str">
        <f>[2]หน้าผ้า!R191</f>
        <v>ไม่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>500กระสอบแบน</v>
      </c>
      <c r="T182" s="12">
        <f>[2]หน้าผ้า!X191</f>
        <v>45887</v>
      </c>
      <c r="U182" s="11">
        <f>[2]หน้าผ้า!AA191</f>
        <v>5000</v>
      </c>
      <c r="V182" s="10">
        <f>[2]หน้าผ้า!AJ191</f>
        <v>0</v>
      </c>
      <c r="W182" s="10">
        <f>[2]หน้าผ้า!AL191</f>
        <v>5000</v>
      </c>
      <c r="X182" s="10">
        <f>[2]หน้าผ้า!AM191</f>
        <v>0</v>
      </c>
      <c r="Y182" s="10">
        <f>[2]หน้าผ้า!AN191</f>
        <v>5250</v>
      </c>
      <c r="Z182" s="9" t="str">
        <f>[2]หน้าผ้า!AO191</f>
        <v>WSWT2325650</v>
      </c>
      <c r="AA182" s="8">
        <f>[2]หน้าผ้า!AQ191</f>
        <v>5518.15</v>
      </c>
      <c r="AB182" s="8">
        <f>[2]หน้าผ้า!AR191</f>
        <v>5518.15</v>
      </c>
      <c r="AC182" s="8">
        <f>[2]หน้าผ้า!AS191</f>
        <v>0</v>
      </c>
      <c r="AD182" s="8">
        <f>[2]หน้าผ้า!AT191</f>
        <v>0</v>
      </c>
      <c r="AE182" s="8">
        <f>[2]หน้าผ้า!AU191</f>
        <v>5518.15</v>
      </c>
      <c r="AF182" s="8">
        <f>[2]หน้าผ้า!AI191</f>
        <v>0</v>
      </c>
      <c r="AG182" s="1" t="str">
        <f>[3]หน้าผ้า!DC194</f>
        <v>ยังไม่ได้พิมพ์</v>
      </c>
      <c r="AH182" s="1" t="str">
        <f>[2]หน้าผ้า!DL191</f>
        <v>P8</v>
      </c>
      <c r="AI182" s="1">
        <f>[2]หน้าผ้า!DM191</f>
        <v>4</v>
      </c>
      <c r="AJ182" s="3">
        <f>[2]หน้าผ้า!DN191</f>
        <v>45887</v>
      </c>
      <c r="AK182" s="3">
        <f>[2]หน้าผ้า!DQ191</f>
        <v>45883</v>
      </c>
      <c r="AL182" s="3">
        <f>[2]หน้าผ้า!DR191</f>
        <v>45877</v>
      </c>
      <c r="AM182" s="3">
        <f>[2]หน้าผ้า!DS191</f>
        <v>45884</v>
      </c>
      <c r="AN182" s="3">
        <f>[2]หน้าผ้า!DT191</f>
        <v>45885</v>
      </c>
      <c r="AO182" s="3">
        <f>[2]หน้าผ้า!DU191</f>
        <v>45885</v>
      </c>
      <c r="AP182" s="3">
        <f>[2]หน้าผ้า!DP191</f>
        <v>45882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งานเคลือบ+พิมพ์</v>
      </c>
      <c r="AX182" s="2" t="str">
        <f>[2]หน้าผ้า!ED191</f>
        <v>รอART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WRWT25650/WRWT25650</v>
      </c>
      <c r="BD182" s="56">
        <f>[2]หน้าผ้า!CA191</f>
        <v>0</v>
      </c>
    </row>
    <row r="183" spans="1:56" ht="27.75" customHeight="1" x14ac:dyDescent="0.45">
      <c r="A183" s="3">
        <f>[2]หน้าผ้า!C192</f>
        <v>45875</v>
      </c>
      <c r="B183" s="14" t="str">
        <f>[2]หน้าผ้า!B192</f>
        <v>MK68-000971</v>
      </c>
      <c r="C183" s="9" t="str">
        <f>[2]หน้าผ้า!E192</f>
        <v>บจก.ซิเบลโก้(บางเลน)</v>
      </c>
      <c r="D183" s="13" t="str">
        <f>[2]หน้าผ้า!F192</f>
        <v>FELDSPAR SP SPAR A</v>
      </c>
      <c r="E183" s="9">
        <f>[2]หน้าผ้า!G192</f>
        <v>23</v>
      </c>
      <c r="F183" s="9">
        <f>[2]หน้าผ้า!H192</f>
        <v>38</v>
      </c>
      <c r="G183" s="9" t="str">
        <f>[2]หน้าผ้า!I192</f>
        <v>ขาว</v>
      </c>
      <c r="H183" s="9" t="str">
        <f>[2]หน้าผ้า!J192</f>
        <v>ใส</v>
      </c>
      <c r="I183" s="9">
        <f>[2]หน้าผ้า!L192</f>
        <v>100</v>
      </c>
      <c r="J183" s="9" t="str">
        <f>[2]หน้าผ้า!M192</f>
        <v>±</v>
      </c>
      <c r="K183" s="9">
        <f>[2]หน้าผ้า!N192</f>
        <v>5</v>
      </c>
      <c r="L183" s="9" t="str">
        <f>[2]หน้าผ้า!R192</f>
        <v>ไม่</v>
      </c>
      <c r="M183" s="10" t="str">
        <f>[2]หน้าผ้า!T192</f>
        <v>ไม่สวมถุงใน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 t="str">
        <f>[2]หน้าผ้า!Z192</f>
        <v>500กระสอบแบน</v>
      </c>
      <c r="T183" s="12">
        <f>[2]หน้าผ้า!X192</f>
        <v>45887</v>
      </c>
      <c r="U183" s="11">
        <f>[2]หน้าผ้า!AA192</f>
        <v>5000</v>
      </c>
      <c r="V183" s="10">
        <f>[2]หน้าผ้า!AJ192</f>
        <v>0</v>
      </c>
      <c r="W183" s="10">
        <f>[2]หน้าผ้า!AL192</f>
        <v>5000</v>
      </c>
      <c r="X183" s="10">
        <f>[2]หน้าผ้า!AM192</f>
        <v>0</v>
      </c>
      <c r="Y183" s="10">
        <f>[2]หน้าผ้า!AN192</f>
        <v>5250</v>
      </c>
      <c r="Z183" s="9" t="str">
        <f>[2]หน้าผ้า!AO192</f>
        <v>WSWT2325650</v>
      </c>
      <c r="AA183" s="8">
        <f>[2]หน้าผ้า!AQ192</f>
        <v>5518.15</v>
      </c>
      <c r="AB183" s="8">
        <f>[2]หน้าผ้า!AR192</f>
        <v>5518.15</v>
      </c>
      <c r="AC183" s="8">
        <f>[2]หน้าผ้า!AS192</f>
        <v>0</v>
      </c>
      <c r="AD183" s="8">
        <f>[2]หน้าผ้า!AT192</f>
        <v>0</v>
      </c>
      <c r="AE183" s="8">
        <f>[2]หน้าผ้า!AU192</f>
        <v>5518.15</v>
      </c>
      <c r="AF183" s="8">
        <f>[2]หน้าผ้า!AI192</f>
        <v>0</v>
      </c>
      <c r="AG183" s="1" t="str">
        <f>[3]หน้าผ้า!DC195</f>
        <v>ยังไม่ได้พิมพ์</v>
      </c>
      <c r="AH183" s="1" t="str">
        <f>[2]หน้าผ้า!DL192</f>
        <v>P8</v>
      </c>
      <c r="AI183" s="1">
        <f>[2]หน้าผ้า!DM192</f>
        <v>4</v>
      </c>
      <c r="AJ183" s="3">
        <f>[2]หน้าผ้า!DN192</f>
        <v>45887</v>
      </c>
      <c r="AK183" s="3">
        <f>[2]หน้าผ้า!DQ192</f>
        <v>45883</v>
      </c>
      <c r="AL183" s="3">
        <f>[2]หน้าผ้า!DR192</f>
        <v>45877</v>
      </c>
      <c r="AM183" s="3">
        <f>[2]หน้าผ้า!DS192</f>
        <v>45884</v>
      </c>
      <c r="AN183" s="3">
        <f>[2]หน้าผ้า!DT192</f>
        <v>45885</v>
      </c>
      <c r="AO183" s="3">
        <f>[2]หน้าผ้า!DU192</f>
        <v>45885</v>
      </c>
      <c r="AP183" s="3">
        <f>[2]หน้าผ้า!DP192</f>
        <v>45882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งานเคลือบ+พิมพ์</v>
      </c>
      <c r="AX183" s="2" t="str">
        <f>[2]หน้าผ้า!ED192</f>
        <v>รอART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WRWT25650/WRWT25650</v>
      </c>
      <c r="BD183" s="56">
        <f>[2]หน้าผ้า!CA192</f>
        <v>0</v>
      </c>
    </row>
    <row r="184" spans="1:56" ht="27.75" customHeight="1" x14ac:dyDescent="0.45">
      <c r="A184" s="3">
        <f>[2]หน้าผ้า!C193</f>
        <v>45875</v>
      </c>
      <c r="B184" s="14" t="str">
        <f>[2]หน้าผ้า!B193</f>
        <v>MK68-000972</v>
      </c>
      <c r="C184" s="9" t="str">
        <f>[2]หน้าผ้า!E193</f>
        <v>บจก.ซิเบลโก้(บางเลน)</v>
      </c>
      <c r="D184" s="13" t="str">
        <f>[2]หน้าผ้า!F193</f>
        <v>SILICA</v>
      </c>
      <c r="E184" s="9">
        <f>[2]หน้าผ้า!G193</f>
        <v>23</v>
      </c>
      <c r="F184" s="9">
        <f>[2]หน้าผ้า!H193</f>
        <v>38</v>
      </c>
      <c r="G184" s="9" t="str">
        <f>[2]หน้าผ้า!I193</f>
        <v>ขาว</v>
      </c>
      <c r="H184" s="9" t="str">
        <f>[2]หน้าผ้า!J193</f>
        <v>ใส</v>
      </c>
      <c r="I184" s="9">
        <f>[2]หน้าผ้า!L193</f>
        <v>100</v>
      </c>
      <c r="J184" s="9" t="str">
        <f>[2]หน้าผ้า!M193</f>
        <v>±</v>
      </c>
      <c r="K184" s="9">
        <f>[2]หน้าผ้า!N193</f>
        <v>5</v>
      </c>
      <c r="L184" s="9" t="str">
        <f>[2]หน้าผ้า!R193</f>
        <v>ไม่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>500กระสอบแบน</v>
      </c>
      <c r="T184" s="12">
        <f>[2]หน้าผ้า!X193</f>
        <v>45901</v>
      </c>
      <c r="U184" s="11">
        <f>[2]หน้าผ้า!AA193</f>
        <v>5000</v>
      </c>
      <c r="V184" s="10">
        <f>[2]หน้าผ้า!AJ193</f>
        <v>0</v>
      </c>
      <c r="W184" s="10">
        <f>[2]หน้าผ้า!AL193</f>
        <v>5000</v>
      </c>
      <c r="X184" s="10">
        <f>[2]หน้าผ้า!AM193</f>
        <v>0</v>
      </c>
      <c r="Y184" s="10">
        <f>[2]หน้าผ้า!AN193</f>
        <v>5250</v>
      </c>
      <c r="Z184" s="9" t="str">
        <f>[2]หน้าผ้า!AO193</f>
        <v>WSWT2325650</v>
      </c>
      <c r="AA184" s="8">
        <f>[2]หน้าผ้า!AQ193</f>
        <v>5518.15</v>
      </c>
      <c r="AB184" s="8">
        <f>[2]หน้าผ้า!AR193</f>
        <v>5000</v>
      </c>
      <c r="AC184" s="8">
        <f>[2]หน้าผ้า!AS193</f>
        <v>518.14999999999964</v>
      </c>
      <c r="AD184" s="8">
        <f>[2]หน้าผ้า!AT193</f>
        <v>0</v>
      </c>
      <c r="AE184" s="8">
        <f>[2]หน้าผ้า!AU193</f>
        <v>5518.15</v>
      </c>
      <c r="AF184" s="8">
        <f>[2]หน้าผ้า!AI193</f>
        <v>0</v>
      </c>
      <c r="AG184" s="1" t="str">
        <f>[3]หน้าผ้า!DC196</f>
        <v>รอแบบ</v>
      </c>
      <c r="AH184" s="1" t="str">
        <f>[2]หน้าผ้า!DL193</f>
        <v>P8</v>
      </c>
      <c r="AI184" s="1">
        <f>[2]หน้าผ้า!DM193</f>
        <v>4</v>
      </c>
      <c r="AJ184" s="3">
        <f>[2]หน้าผ้า!DN193</f>
        <v>45901</v>
      </c>
      <c r="AK184" s="3">
        <f>[2]หน้าผ้า!DQ193</f>
        <v>45897</v>
      </c>
      <c r="AL184" s="3">
        <f>[2]หน้าผ้า!DR193</f>
        <v>45891</v>
      </c>
      <c r="AM184" s="3">
        <f>[2]หน้าผ้า!DS193</f>
        <v>45898</v>
      </c>
      <c r="AN184" s="3">
        <f>[2]หน้าผ้า!DT193</f>
        <v>45899</v>
      </c>
      <c r="AO184" s="3">
        <f>[2]หน้าผ้า!DU193</f>
        <v>45899</v>
      </c>
      <c r="AP184" s="3">
        <f>[2]หน้าผ้า!DP193</f>
        <v>45896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งานเคลือบ+พิมพ์</v>
      </c>
      <c r="AX184" s="2" t="str">
        <f>[2]หน้าผ้า!ED193</f>
        <v>รอART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WRWT25650/WRWT25650</v>
      </c>
      <c r="BD184" s="56">
        <f>[2]หน้าผ้า!CA193</f>
        <v>38.731712499999972</v>
      </c>
    </row>
    <row r="185" spans="1:56" ht="27.75" customHeight="1" x14ac:dyDescent="0.45">
      <c r="A185" s="3">
        <f>[2]หน้าผ้า!C194</f>
        <v>45875</v>
      </c>
      <c r="B185" s="14" t="str">
        <f>[2]หน้าผ้า!B194</f>
        <v>MK68-000972</v>
      </c>
      <c r="C185" s="9" t="str">
        <f>[2]หน้าผ้า!E194</f>
        <v>บจก.ซิเบลโก้(บางเลน)</v>
      </c>
      <c r="D185" s="13" t="str">
        <f>[2]หน้าผ้า!F194</f>
        <v>FELDSPAR N325-GBL</v>
      </c>
      <c r="E185" s="9">
        <f>[2]หน้าผ้า!G194</f>
        <v>23</v>
      </c>
      <c r="F185" s="9">
        <f>[2]หน้าผ้า!H194</f>
        <v>38</v>
      </c>
      <c r="G185" s="9" t="str">
        <f>[2]หน้าผ้า!I194</f>
        <v>ขาว</v>
      </c>
      <c r="H185" s="9" t="str">
        <f>[2]หน้าผ้า!J194</f>
        <v>ใส</v>
      </c>
      <c r="I185" s="9">
        <f>[2]หน้าผ้า!L194</f>
        <v>100</v>
      </c>
      <c r="J185" s="9" t="str">
        <f>[2]หน้าผ้า!M194</f>
        <v>±</v>
      </c>
      <c r="K185" s="9">
        <f>[2]หน้าผ้า!N194</f>
        <v>5</v>
      </c>
      <c r="L185" s="9" t="str">
        <f>[2]หน้าผ้า!R194</f>
        <v>ไม่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>500กระสอบแบน</v>
      </c>
      <c r="T185" s="12">
        <f>[2]หน้าผ้า!X194</f>
        <v>45931</v>
      </c>
      <c r="U185" s="11">
        <f>[2]หน้าผ้า!AA194</f>
        <v>5000</v>
      </c>
      <c r="V185" s="10">
        <f>[2]หน้าผ้า!AJ194</f>
        <v>0</v>
      </c>
      <c r="W185" s="10">
        <f>[2]หน้าผ้า!AL194</f>
        <v>5000</v>
      </c>
      <c r="X185" s="10">
        <f>[2]หน้าผ้า!AM194</f>
        <v>0</v>
      </c>
      <c r="Y185" s="10">
        <f>[2]หน้าผ้า!AN194</f>
        <v>5250</v>
      </c>
      <c r="Z185" s="9" t="str">
        <f>[2]หน้าผ้า!AO194</f>
        <v>WSWT2325650</v>
      </c>
      <c r="AA185" s="8">
        <f>[2]หน้าผ้า!AQ194</f>
        <v>5518.15</v>
      </c>
      <c r="AB185" s="8">
        <f>[2]หน้าผ้า!AR194</f>
        <v>0</v>
      </c>
      <c r="AC185" s="8">
        <f>[2]หน้าผ้า!AS194</f>
        <v>5518.15</v>
      </c>
      <c r="AD185" s="8">
        <f>[2]หน้าผ้า!AT194</f>
        <v>0</v>
      </c>
      <c r="AE185" s="8">
        <f>[2]หน้าผ้า!AU194</f>
        <v>5518.15</v>
      </c>
      <c r="AF185" s="8">
        <f>[2]หน้าผ้า!AI194</f>
        <v>0</v>
      </c>
      <c r="AG185" s="1" t="str">
        <f>[3]หน้าผ้า!DC197</f>
        <v>พร้อมส่ง</v>
      </c>
      <c r="AH185" s="1" t="str">
        <f>[2]หน้าผ้า!DL194</f>
        <v>P8</v>
      </c>
      <c r="AI185" s="1">
        <f>[2]หน้าผ้า!DM194</f>
        <v>4</v>
      </c>
      <c r="AJ185" s="3">
        <f>[2]หน้าผ้า!DN194</f>
        <v>45931</v>
      </c>
      <c r="AK185" s="3">
        <f>[2]หน้าผ้า!DQ194</f>
        <v>45927</v>
      </c>
      <c r="AL185" s="3">
        <f>[2]หน้าผ้า!DR194</f>
        <v>45921</v>
      </c>
      <c r="AM185" s="3">
        <f>[2]หน้าผ้า!DS194</f>
        <v>45928</v>
      </c>
      <c r="AN185" s="3">
        <f>[2]หน้าผ้า!DT194</f>
        <v>45929</v>
      </c>
      <c r="AO185" s="3">
        <f>[2]หน้าผ้า!DU194</f>
        <v>45929</v>
      </c>
      <c r="AP185" s="3">
        <f>[2]หน้าผ้า!DP194</f>
        <v>45926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งานเคลือบ+พิมพ์</v>
      </c>
      <c r="AX185" s="2" t="str">
        <f>[2]หน้าผ้า!ED194</f>
        <v>รอART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WRWT25650/WRWT25650</v>
      </c>
      <c r="BD185" s="56">
        <f>[2]หน้าผ้า!CA194</f>
        <v>412.4817124999999</v>
      </c>
    </row>
    <row r="186" spans="1:56" ht="27.75" customHeight="1" x14ac:dyDescent="0.45">
      <c r="A186" s="3" t="str">
        <f>[2]หน้าผ้า!C195</f>
        <v>ประมาณการ</v>
      </c>
      <c r="B186" s="14" t="str">
        <f>[2]หน้าผ้า!B195</f>
        <v>ประมาณการ</v>
      </c>
      <c r="C186" s="9" t="str">
        <f>[2]หน้าผ้า!E195</f>
        <v>พันธุ์ข้าว</v>
      </c>
      <c r="D186" s="13" t="str">
        <f>[2]หน้าผ้า!F195</f>
        <v>พันธุ์ข้าว</v>
      </c>
      <c r="E186" s="9">
        <f>[2]หน้าผ้า!G195</f>
        <v>23</v>
      </c>
      <c r="F186" s="9">
        <f>[2]หน้าผ้า!H195</f>
        <v>34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68</v>
      </c>
      <c r="J186" s="9" t="str">
        <f>[2]หน้าผ้า!M195</f>
        <v>±</v>
      </c>
      <c r="K186" s="9">
        <f>[2]หน้าผ้า!N195</f>
        <v>5</v>
      </c>
      <c r="L186" s="9" t="str">
        <f>[2]หน้าผ้า!R195</f>
        <v>บิด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>500กระสอบ</v>
      </c>
      <c r="T186" s="12">
        <f>[2]หน้าผ้า!X195</f>
        <v>45899</v>
      </c>
      <c r="U186" s="11">
        <f>[2]หน้าผ้า!AA195</f>
        <v>30000</v>
      </c>
      <c r="V186" s="10">
        <f>[2]หน้าผ้า!AJ195</f>
        <v>0</v>
      </c>
      <c r="W186" s="10">
        <f>[2]หน้าผ้า!AL195</f>
        <v>30000</v>
      </c>
      <c r="X186" s="10">
        <f>[2]หน้าผ้า!AM195</f>
        <v>0</v>
      </c>
      <c r="Y186" s="10">
        <f>[2]หน้าผ้า!AN195</f>
        <v>31500</v>
      </c>
      <c r="Z186" s="9" t="str">
        <f>[2]หน้าผ้า!AO195</f>
        <v>WSWT2325650</v>
      </c>
      <c r="AA186" s="8">
        <f>[2]หน้าผ้า!AQ195</f>
        <v>29756.100000000002</v>
      </c>
      <c r="AB186" s="8">
        <f>[2]หน้าผ้า!AR195</f>
        <v>26403</v>
      </c>
      <c r="AC186" s="8">
        <f>[2]หน้าผ้า!AS195</f>
        <v>3353.1000000000022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ยังไม่ได้พิมพ์</v>
      </c>
      <c r="AH186" s="1" t="str">
        <f>[2]หน้าผ้า!DL195</f>
        <v>P7</v>
      </c>
      <c r="AI186" s="1">
        <f>[2]หน้าผ้า!DM195</f>
        <v>2</v>
      </c>
      <c r="AJ186" s="3">
        <f>[2]หน้าผ้า!DN195</f>
        <v>45899</v>
      </c>
      <c r="AK186" s="3">
        <f>[2]หน้าผ้า!DQ195</f>
        <v>0</v>
      </c>
      <c r="AL186" s="3">
        <f>[2]หน้าผ้า!DR195</f>
        <v>45890</v>
      </c>
      <c r="AM186" s="3">
        <f>[2]หน้าผ้า!DS195</f>
        <v>45897</v>
      </c>
      <c r="AN186" s="3">
        <f>[2]หน้าผ้า!DT195</f>
        <v>45898</v>
      </c>
      <c r="AO186" s="3">
        <f>[2]หน้าผ้า!DU195</f>
        <v>45898</v>
      </c>
      <c r="AP186" s="3">
        <f>[2]หน้าผ้า!DP195</f>
        <v>45894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WRWT25650/WRWT25650</v>
      </c>
      <c r="BD186" s="56">
        <f>[2]หน้าผ้า!CA195</f>
        <v>250.64422500000012</v>
      </c>
    </row>
    <row r="187" spans="1:56" ht="27.75" customHeight="1" x14ac:dyDescent="0.45">
      <c r="A187" s="3" t="str">
        <f>[2]หน้าผ้า!C196</f>
        <v>ประมาณการ</v>
      </c>
      <c r="B187" s="14" t="str">
        <f>[2]หน้าผ้า!B196</f>
        <v>ประมาณการ</v>
      </c>
      <c r="C187" s="9" t="str">
        <f>[2]หน้าผ้า!E196</f>
        <v>บจก.ซิเบลโก้(สบปราบ)</v>
      </c>
      <c r="D187" s="13" t="str">
        <f>[2]หน้าผ้า!F196</f>
        <v>รอแบบ</v>
      </c>
      <c r="E187" s="9">
        <f>[2]หน้าผ้า!G196</f>
        <v>23</v>
      </c>
      <c r="F187" s="9">
        <f>[2]หน้าผ้า!H196</f>
        <v>34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68</v>
      </c>
      <c r="J187" s="9" t="str">
        <f>[2]หน้าผ้า!M196</f>
        <v>±</v>
      </c>
      <c r="K187" s="9">
        <f>[2]หน้าผ้า!N196</f>
        <v>5</v>
      </c>
      <c r="L187" s="9" t="str">
        <f>[2]หน้าผ้า!R196</f>
        <v>ไม่</v>
      </c>
      <c r="M187" s="10">
        <f>[2]หน้าผ้า!T196</f>
        <v>24</v>
      </c>
      <c r="N187" s="9">
        <f>[2]หน้าผ้า!U196</f>
        <v>37</v>
      </c>
      <c r="O187" s="9">
        <f>[2]หน้าผ้า!V196</f>
        <v>50</v>
      </c>
      <c r="P187" s="10">
        <f>[2]หน้าผ้า!AB196</f>
        <v>821.54158271999995</v>
      </c>
      <c r="Q187" s="10">
        <f>[2]หน้าผ้า!AC196</f>
        <v>0</v>
      </c>
      <c r="R187" s="10">
        <f>[2]หน้าผ้า!AD196</f>
        <v>821.54158271999995</v>
      </c>
      <c r="S187" s="9" t="str">
        <f>[2]หน้าผ้า!Z196</f>
        <v>มัด100</v>
      </c>
      <c r="T187" s="12">
        <f>[2]หน้าผ้า!X196</f>
        <v>45895</v>
      </c>
      <c r="U187" s="11">
        <f>[2]หน้าผ้า!AA196</f>
        <v>30000</v>
      </c>
      <c r="V187" s="10">
        <f>[2]หน้าผ้า!AJ196</f>
        <v>0</v>
      </c>
      <c r="W187" s="10">
        <f>[2]หน้าผ้า!AL196</f>
        <v>30000</v>
      </c>
      <c r="X187" s="10">
        <f>[2]หน้าผ้า!AM196</f>
        <v>0</v>
      </c>
      <c r="Y187" s="10">
        <f>[2]หน้าผ้า!AN196</f>
        <v>31500</v>
      </c>
      <c r="Z187" s="9" t="str">
        <f>[2]หน้าผ้า!AO196</f>
        <v>WSWT2325650</v>
      </c>
      <c r="AA187" s="8">
        <f>[2]หน้าผ้า!AQ196</f>
        <v>29756.100000000002</v>
      </c>
      <c r="AB187" s="8">
        <f>[2]หน้าผ้า!AR196</f>
        <v>0</v>
      </c>
      <c r="AC187" s="8">
        <f>[2]หน้าผ้า!AS196</f>
        <v>29756.100000000002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พร้อมส่ง</v>
      </c>
      <c r="AH187" s="1" t="str">
        <f>[2]หน้าผ้า!DL196</f>
        <v>P9</v>
      </c>
      <c r="AI187" s="1">
        <f>[2]หน้าผ้า!DM196</f>
        <v>3</v>
      </c>
      <c r="AJ187" s="3">
        <f>[2]หน้าผ้า!DN196</f>
        <v>45895</v>
      </c>
      <c r="AK187" s="3">
        <f>[2]หน้าผ้า!DQ196</f>
        <v>0</v>
      </c>
      <c r="AL187" s="3">
        <f>[2]หน้าผ้า!DR196</f>
        <v>45885</v>
      </c>
      <c r="AM187" s="3">
        <f>[2]หน้าผ้า!DS196</f>
        <v>45892</v>
      </c>
      <c r="AN187" s="3">
        <f>[2]หน้าผ้า!DT196</f>
        <v>45893</v>
      </c>
      <c r="AO187" s="3">
        <f>[2]หน้าผ้า!DU196</f>
        <v>45893</v>
      </c>
      <c r="AP187" s="3">
        <f>[2]หน้าผ้า!DP196</f>
        <v>45890</v>
      </c>
      <c r="AQ187" s="3">
        <f>[2]หน้าผ้า!DW196</f>
        <v>45894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 t="str">
        <f>[2]หน้าผ้า!ED196</f>
        <v>รอART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WRWT25650/WRWT25650</v>
      </c>
      <c r="BD187" s="56">
        <f>[2]หน้าผ้า!CA196</f>
        <v>2224.2684750000003</v>
      </c>
    </row>
    <row r="188" spans="1:56" ht="27.75" customHeight="1" x14ac:dyDescent="0.45">
      <c r="A188" s="3">
        <f>[2]หน้าผ้า!C197</f>
        <v>0</v>
      </c>
      <c r="B188" s="14">
        <f>[2]หน้าผ้า!B197</f>
        <v>0</v>
      </c>
      <c r="C188" s="9">
        <f>[2]หน้าผ้า!E197</f>
        <v>0</v>
      </c>
      <c r="D188" s="13">
        <f>[2]หน้าผ้า!F197</f>
        <v>0</v>
      </c>
      <c r="E188" s="9">
        <f>[2]หน้าผ้า!G197</f>
        <v>23</v>
      </c>
      <c r="F188" s="9">
        <f>[2]หน้าผ้า!H197</f>
        <v>34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68</v>
      </c>
      <c r="J188" s="9" t="str">
        <f>[2]หน้าผ้า!M197</f>
        <v>±</v>
      </c>
      <c r="K188" s="9">
        <f>[2]หน้าผ้า!N197</f>
        <v>5</v>
      </c>
      <c r="L188" s="9">
        <f>[2]หน้าผ้า!R197</f>
        <v>0</v>
      </c>
      <c r="M188" s="10">
        <f>[2]หน้าผ้า!T197</f>
        <v>0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>
        <f>[2]หน้าผ้า!Z197</f>
        <v>0</v>
      </c>
      <c r="T188" s="12">
        <f>[2]หน้าผ้า!X197</f>
        <v>0</v>
      </c>
      <c r="U188" s="11">
        <f>[2]หน้าผ้า!AA197</f>
        <v>0</v>
      </c>
      <c r="V188" s="10">
        <f>[2]หน้าผ้า!AJ197</f>
        <v>0</v>
      </c>
      <c r="W188" s="10">
        <f>[2]หน้าผ้า!AL197</f>
        <v>0</v>
      </c>
      <c r="X188" s="10">
        <f>[2]หน้าผ้า!AM197</f>
        <v>0</v>
      </c>
      <c r="Y188" s="10">
        <f>[2]หน้าผ้า!AN197</f>
        <v>0</v>
      </c>
      <c r="Z188" s="9" t="str">
        <f>[2]หน้าผ้า!AO197</f>
        <v>WSWT2325650</v>
      </c>
      <c r="AA188" s="8">
        <f>[2]หน้าผ้า!AQ197</f>
        <v>87102.950000000012</v>
      </c>
      <c r="AB188" s="8">
        <f>[2]หน้าผ้า!AR197</f>
        <v>47957.45</v>
      </c>
      <c r="AC188" s="8">
        <f>[2]หน้าผ้า!AS197</f>
        <v>39145.5</v>
      </c>
      <c r="AD188" s="8">
        <f>[2]หน้าผ้า!AT197</f>
        <v>1715</v>
      </c>
      <c r="AE188" s="8">
        <f>[2]หน้าผ้า!AU197</f>
        <v>25875.75</v>
      </c>
      <c r="AF188" s="8" t="str">
        <f>[2]หน้าผ้า!AI197</f>
        <v>ระบุในSD</v>
      </c>
      <c r="AG188" s="1" t="str">
        <f>[3]หน้าผ้า!DC200</f>
        <v>รอแบบ</v>
      </c>
      <c r="AH188" s="1">
        <f>[2]หน้าผ้า!DL197</f>
        <v>0</v>
      </c>
      <c r="AI188" s="1" t="str">
        <f>[2]หน้าผ้า!DM197</f>
        <v>Lead time</v>
      </c>
      <c r="AJ188" s="3">
        <f>[2]หน้าผ้า!DN197</f>
        <v>0</v>
      </c>
      <c r="AK188" s="3">
        <f>[2]หน้าผ้า!DQ197</f>
        <v>0</v>
      </c>
      <c r="AL188" s="3">
        <f>[2]หน้าผ้า!DR197</f>
        <v>0</v>
      </c>
      <c r="AM188" s="3">
        <f>[2]หน้าผ้า!DS197</f>
        <v>0</v>
      </c>
      <c r="AN188" s="3">
        <f>[2]หน้าผ้า!DT197</f>
        <v>0</v>
      </c>
      <c r="AO188" s="3">
        <f>[2]หน้าผ้า!DU197</f>
        <v>0</v>
      </c>
      <c r="AP188" s="3">
        <f>[2]หน้าผ้า!DP197</f>
        <v>0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>
        <f>[2]หน้าผ้า!EC197</f>
        <v>0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WRWT25650/WRWT25650</v>
      </c>
      <c r="BD188" s="56">
        <f>[2]หน้าผ้า!CA197</f>
        <v>0</v>
      </c>
    </row>
    <row r="189" spans="1:56" ht="27.75" customHeight="1" x14ac:dyDescent="0.45">
      <c r="A189" s="3">
        <f>[2]หน้าผ้า!C198</f>
        <v>45874</v>
      </c>
      <c r="B189" s="14" t="str">
        <f>[2]หน้าผ้า!B198</f>
        <v>MK68-000964</v>
      </c>
      <c r="C189" s="9" t="str">
        <f>[2]หน้าผ้า!E198</f>
        <v>กลุ่มผู้ผลิตเมล็ดพันธุ์ข้าวศรีนคร</v>
      </c>
      <c r="D189" s="13" t="str">
        <f>[2]หน้าผ้า!F198</f>
        <v>ศรีนครพันธุ์ข้าว</v>
      </c>
      <c r="E189" s="9">
        <f>[2]หน้าผ้า!G198</f>
        <v>23</v>
      </c>
      <c r="F189" s="9">
        <f>[2]หน้าผ้า!H198</f>
        <v>34</v>
      </c>
      <c r="G189" s="9" t="str">
        <f>[2]หน้าผ้า!I198</f>
        <v>ขาวแถบใส5</v>
      </c>
      <c r="H189" s="9">
        <f>[2]หน้าผ้า!J198</f>
        <v>0</v>
      </c>
      <c r="I189" s="9">
        <f>[2]หน้าผ้า!L198</f>
        <v>68</v>
      </c>
      <c r="J189" s="9" t="str">
        <f>[2]หน้าผ้า!M198</f>
        <v>±</v>
      </c>
      <c r="K189" s="9">
        <f>[2]หน้าผ้า!N198</f>
        <v>5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>500กระสอบ</v>
      </c>
      <c r="T189" s="12">
        <f>[2]หน้าผ้า!X198</f>
        <v>45889</v>
      </c>
      <c r="U189" s="11">
        <f>[2]หน้าผ้า!AA198</f>
        <v>10000</v>
      </c>
      <c r="V189" s="10">
        <f>[2]หน้าผ้า!AJ198</f>
        <v>0</v>
      </c>
      <c r="W189" s="10">
        <f>[2]หน้าผ้า!AL198</f>
        <v>10000</v>
      </c>
      <c r="X189" s="10">
        <f>[2]หน้าผ้า!AM198</f>
        <v>0</v>
      </c>
      <c r="Y189" s="10">
        <f>[2]หน้าผ้า!AN198</f>
        <v>10500</v>
      </c>
      <c r="Z189" s="9" t="str">
        <f>[2]หน้าผ้า!AO198</f>
        <v>WSWTSCL052325650</v>
      </c>
      <c r="AA189" s="8">
        <f>[2]หน้าผ้า!AQ198</f>
        <v>9918.7000000000007</v>
      </c>
      <c r="AB189" s="8">
        <f>[2]หน้าผ้า!AR198</f>
        <v>2600</v>
      </c>
      <c r="AC189" s="8">
        <f>[2]หน้าผ้า!AS198</f>
        <v>7318.7000000000007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พร้อมส่ง</v>
      </c>
      <c r="AH189" s="1" t="str">
        <f>[2]หน้าผ้า!DL198</f>
        <v>P7</v>
      </c>
      <c r="AI189" s="1">
        <f>[2]หน้าผ้า!DM198</f>
        <v>2</v>
      </c>
      <c r="AJ189" s="3">
        <f>[2]หน้าผ้า!DN198</f>
        <v>45889</v>
      </c>
      <c r="AK189" s="3">
        <f>[2]หน้าผ้า!DQ198</f>
        <v>0</v>
      </c>
      <c r="AL189" s="3">
        <f>[2]หน้าผ้า!DR198</f>
        <v>45880</v>
      </c>
      <c r="AM189" s="3">
        <f>[2]หน้าผ้า!DS198</f>
        <v>45887</v>
      </c>
      <c r="AN189" s="3">
        <f>[2]หน้าผ้า!DT198</f>
        <v>45888</v>
      </c>
      <c r="AO189" s="3">
        <f>[2]หน้าผ้า!DU198</f>
        <v>45888</v>
      </c>
      <c r="AP189" s="3">
        <f>[2]หน้าผ้า!DP198</f>
        <v>45884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 t="str">
        <f>[2]หน้าผ้า!ED198</f>
        <v>รอART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WRWT25650/WRCL25680</v>
      </c>
      <c r="BD189" s="56">
        <f>[2]หน้าผ้า!CA198</f>
        <v>590.60282622222223</v>
      </c>
    </row>
    <row r="190" spans="1:56" ht="27.75" customHeight="1" x14ac:dyDescent="0.45">
      <c r="A190" s="3">
        <f>[2]หน้าผ้า!C199</f>
        <v>0</v>
      </c>
      <c r="B190" s="14">
        <f>[2]หน้าผ้า!B199</f>
        <v>0</v>
      </c>
      <c r="C190" s="9">
        <f>[2]หน้าผ้า!E199</f>
        <v>0</v>
      </c>
      <c r="D190" s="13">
        <f>[2]หน้าผ้า!F199</f>
        <v>0</v>
      </c>
      <c r="E190" s="9">
        <f>[2]หน้าผ้า!G199</f>
        <v>23</v>
      </c>
      <c r="F190" s="9">
        <f>[2]หน้าผ้า!H199</f>
        <v>34</v>
      </c>
      <c r="G190" s="9" t="str">
        <f>[2]หน้าผ้า!I199</f>
        <v>ขาวแถบใส5</v>
      </c>
      <c r="H190" s="9">
        <f>[2]หน้าผ้า!J199</f>
        <v>0</v>
      </c>
      <c r="I190" s="9">
        <f>[2]หน้าผ้า!L199</f>
        <v>68</v>
      </c>
      <c r="J190" s="9" t="str">
        <f>[2]หน้าผ้า!M199</f>
        <v>±</v>
      </c>
      <c r="K190" s="9">
        <f>[2]หน้าผ้า!N199</f>
        <v>5</v>
      </c>
      <c r="L190" s="9">
        <f>[2]หน้าผ้า!R199</f>
        <v>0</v>
      </c>
      <c r="M190" s="10">
        <f>[2]หน้าผ้า!T199</f>
        <v>0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>
        <f>[2]หน้าผ้า!Z199</f>
        <v>0</v>
      </c>
      <c r="T190" s="12">
        <f>[2]หน้าผ้า!X199</f>
        <v>0</v>
      </c>
      <c r="U190" s="11">
        <f>[2]หน้าผ้า!AA199</f>
        <v>0</v>
      </c>
      <c r="V190" s="10">
        <f>[2]หน้าผ้า!AJ199</f>
        <v>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 t="str">
        <f>[2]หน้าผ้า!AO199</f>
        <v>WSWTSCL052325650</v>
      </c>
      <c r="AA190" s="8">
        <f>[2]หน้าผ้า!AQ199</f>
        <v>9918.7000000000007</v>
      </c>
      <c r="AB190" s="8">
        <f>[2]หน้าผ้า!AR199</f>
        <v>2600</v>
      </c>
      <c r="AC190" s="8">
        <f>[2]หน้าผ้า!AS199</f>
        <v>7318.7000000000007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พร้อมส่ง</v>
      </c>
      <c r="AH190" s="1">
        <f>[2]หน้าผ้า!DL199</f>
        <v>0</v>
      </c>
      <c r="AI190" s="1" t="str">
        <f>[2]หน้าผ้า!DM199</f>
        <v>Lead time</v>
      </c>
      <c r="AJ190" s="3">
        <f>[2]หน้าผ้า!DN199</f>
        <v>0</v>
      </c>
      <c r="AK190" s="3">
        <f>[2]หน้าผ้า!DQ199</f>
        <v>0</v>
      </c>
      <c r="AL190" s="3">
        <f>[2]หน้าผ้า!DR199</f>
        <v>0</v>
      </c>
      <c r="AM190" s="3">
        <f>[2]หน้าผ้า!DS199</f>
        <v>0</v>
      </c>
      <c r="AN190" s="3">
        <f>[2]หน้าผ้า!DT199</f>
        <v>0</v>
      </c>
      <c r="AO190" s="3">
        <f>[2]หน้าผ้า!DU199</f>
        <v>0</v>
      </c>
      <c r="AP190" s="3">
        <f>[2]หน้าผ้า!DP199</f>
        <v>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>
        <f>[2]หน้าผ้า!EC199</f>
        <v>0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WRWT25650/WRCL25680</v>
      </c>
      <c r="BD190" s="56">
        <f>[2]หน้าผ้า!CA199</f>
        <v>0</v>
      </c>
    </row>
    <row r="191" spans="1:56" ht="27.75" customHeight="1" x14ac:dyDescent="0.45">
      <c r="A191" s="3" t="str">
        <f>[2]หน้าผ้า!C200</f>
        <v>ประมาณการ</v>
      </c>
      <c r="B191" s="14" t="str">
        <f>[2]หน้าผ้า!B200</f>
        <v>ประมาณการ</v>
      </c>
      <c r="C191" s="9" t="str">
        <f>[2]หน้าผ้า!E200</f>
        <v>พันธุ์ข้าว</v>
      </c>
      <c r="D191" s="13" t="str">
        <f>[2]หน้าผ้า!F200</f>
        <v>รอแบบ</v>
      </c>
      <c r="E191" s="9">
        <f>[2]หน้าผ้า!G200</f>
        <v>23</v>
      </c>
      <c r="F191" s="9">
        <f>[2]หน้าผ้า!H200</f>
        <v>34</v>
      </c>
      <c r="G191" s="9" t="str">
        <f>[2]หน้าผ้า!I200</f>
        <v>ขาวแถบใส2</v>
      </c>
      <c r="H191" s="9">
        <f>[2]หน้าผ้า!J200</f>
        <v>0</v>
      </c>
      <c r="I191" s="9">
        <f>[2]หน้าผ้า!L200</f>
        <v>68</v>
      </c>
      <c r="J191" s="9" t="str">
        <f>[2]หน้าผ้า!M200</f>
        <v>±</v>
      </c>
      <c r="K191" s="9">
        <f>[2]หน้าผ้า!N200</f>
        <v>5</v>
      </c>
      <c r="L191" s="9" t="str">
        <f>[2]หน้าผ้า!R200</f>
        <v>บิด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>500กระสอบ</v>
      </c>
      <c r="T191" s="12" t="str">
        <f>[2]หน้าผ้า!X200</f>
        <v>รอแจ้ง</v>
      </c>
      <c r="U191" s="11">
        <f>[2]หน้าผ้า!AA200</f>
        <v>10000</v>
      </c>
      <c r="V191" s="10">
        <f>[2]หน้าผ้า!AJ200</f>
        <v>0</v>
      </c>
      <c r="W191" s="10">
        <f>[2]หน้าผ้า!AL200</f>
        <v>10000</v>
      </c>
      <c r="X191" s="10">
        <f>[2]หน้าผ้า!AM200</f>
        <v>0</v>
      </c>
      <c r="Y191" s="10">
        <f>[2]หน้าผ้า!AN200</f>
        <v>10500</v>
      </c>
      <c r="Z191" s="9" t="str">
        <f>[2]หน้าผ้า!AO200</f>
        <v>WSWTFCL022325650</v>
      </c>
      <c r="AA191" s="8">
        <f>[2]หน้าผ้า!AQ200</f>
        <v>9918.7000000000007</v>
      </c>
      <c r="AB191" s="8">
        <f>[2]หน้าผ้า!AR200</f>
        <v>0</v>
      </c>
      <c r="AC191" s="8">
        <f>[2]หน้าผ้า!AS200</f>
        <v>9918.7000000000007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ผ้าขาว</v>
      </c>
      <c r="AH191" s="1" t="str">
        <f>[2]หน้าผ้า!DL200</f>
        <v>P7</v>
      </c>
      <c r="AI191" s="1">
        <f>[2]หน้าผ้า!DM200</f>
        <v>2</v>
      </c>
      <c r="AJ191" s="3" t="str">
        <f>[2]หน้าผ้า!DN200</f>
        <v>รอแจ้ง</v>
      </c>
      <c r="AK191" s="3">
        <f>[2]หน้าผ้า!DQ200</f>
        <v>0</v>
      </c>
      <c r="AL191" s="3" t="e">
        <f>[2]หน้าผ้า!DR200</f>
        <v>#VALUE!</v>
      </c>
      <c r="AM191" s="3" t="e">
        <f>[2]หน้าผ้า!DS200</f>
        <v>#VALUE!</v>
      </c>
      <c r="AN191" s="3" t="e">
        <f>[2]หน้าผ้า!DT200</f>
        <v>#VALUE!</v>
      </c>
      <c r="AO191" s="3" t="e">
        <f>[2]หน้าผ้า!DU200</f>
        <v>#VALUE!</v>
      </c>
      <c r="AP191" s="3" t="e">
        <f>[2]หน้าผ้า!DP200</f>
        <v>#VALUE!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 t="str">
        <f>[2]หน้าผ้า!ED200</f>
        <v>รอART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WRWT25650/WRCL25680</v>
      </c>
      <c r="BD191" s="56">
        <f>[2]หน้าผ้า!CA200</f>
        <v>800.41704844444439</v>
      </c>
    </row>
    <row r="192" spans="1:56" ht="27.75" customHeight="1" x14ac:dyDescent="0.45">
      <c r="A192" s="3">
        <f>[2]หน้าผ้า!C201</f>
        <v>0</v>
      </c>
      <c r="B192" s="14">
        <f>[2]หน้าผ้า!B201</f>
        <v>0</v>
      </c>
      <c r="C192" s="9">
        <f>[2]หน้าผ้า!E201</f>
        <v>0</v>
      </c>
      <c r="D192" s="13">
        <f>[2]หน้าผ้า!F201</f>
        <v>0</v>
      </c>
      <c r="E192" s="9">
        <f>[2]หน้าผ้า!G201</f>
        <v>23</v>
      </c>
      <c r="F192" s="9">
        <f>[2]หน้าผ้า!H201</f>
        <v>34</v>
      </c>
      <c r="G192" s="9" t="str">
        <f>[2]หน้าผ้า!I201</f>
        <v>ขาวแถบใส2</v>
      </c>
      <c r="H192" s="9">
        <f>[2]หน้าผ้า!J201</f>
        <v>0</v>
      </c>
      <c r="I192" s="9">
        <f>[2]หน้าผ้า!L201</f>
        <v>68</v>
      </c>
      <c r="J192" s="9" t="str">
        <f>[2]หน้าผ้า!M201</f>
        <v>±</v>
      </c>
      <c r="K192" s="9">
        <f>[2]หน้าผ้า!N201</f>
        <v>5</v>
      </c>
      <c r="L192" s="9">
        <f>[2]หน้าผ้า!R201</f>
        <v>0</v>
      </c>
      <c r="M192" s="10">
        <f>[2]หน้าผ้า!T201</f>
        <v>0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>
        <f>[2]หน้าผ้า!Z201</f>
        <v>0</v>
      </c>
      <c r="T192" s="12">
        <f>[2]หน้าผ้า!X201</f>
        <v>0</v>
      </c>
      <c r="U192" s="11">
        <f>[2]หน้าผ้า!AA201</f>
        <v>0</v>
      </c>
      <c r="V192" s="10">
        <f>[2]หน้าผ้า!AJ201</f>
        <v>0</v>
      </c>
      <c r="W192" s="10">
        <f>[2]หน้าผ้า!AL201</f>
        <v>0</v>
      </c>
      <c r="X192" s="10">
        <f>[2]หน้าผ้า!AM201</f>
        <v>0</v>
      </c>
      <c r="Y192" s="10">
        <f>[2]หน้าผ้า!AN201</f>
        <v>0</v>
      </c>
      <c r="Z192" s="9" t="str">
        <f>[2]หน้าผ้า!AO201</f>
        <v>WSWTFCL022325650</v>
      </c>
      <c r="AA192" s="8">
        <f>[2]หน้าผ้า!AQ201</f>
        <v>9918.7000000000007</v>
      </c>
      <c r="AB192" s="8">
        <f>[2]หน้าผ้า!AR201</f>
        <v>0</v>
      </c>
      <c r="AC192" s="8">
        <f>[2]หน้าผ้า!AS201</f>
        <v>9918.7000000000007</v>
      </c>
      <c r="AD192" s="8">
        <f>[2]หน้าผ้า!AT201</f>
        <v>0</v>
      </c>
      <c r="AE192" s="8">
        <f>[2]หน้าผ้า!AU201</f>
        <v>0</v>
      </c>
      <c r="AF192" s="8" t="str">
        <f>[2]หน้าผ้า!AI201</f>
        <v>ระบุในSD</v>
      </c>
      <c r="AG192" s="1" t="str">
        <f>[3]หน้าผ้า!DC204</f>
        <v>พร้อมส่ง</v>
      </c>
      <c r="AH192" s="1">
        <f>[2]หน้าผ้า!DL201</f>
        <v>0</v>
      </c>
      <c r="AI192" s="1" t="str">
        <f>[2]หน้าผ้า!DM201</f>
        <v>Lead time</v>
      </c>
      <c r="AJ192" s="3">
        <f>[2]หน้าผ้า!DN201</f>
        <v>0</v>
      </c>
      <c r="AK192" s="3">
        <f>[2]หน้าผ้า!DQ201</f>
        <v>0</v>
      </c>
      <c r="AL192" s="3">
        <f>[2]หน้าผ้า!DR201</f>
        <v>0</v>
      </c>
      <c r="AM192" s="3">
        <f>[2]หน้าผ้า!DS201</f>
        <v>0</v>
      </c>
      <c r="AN192" s="3">
        <f>[2]หน้าผ้า!DT201</f>
        <v>0</v>
      </c>
      <c r="AO192" s="3">
        <f>[2]หน้าผ้า!DU201</f>
        <v>0</v>
      </c>
      <c r="AP192" s="3">
        <f>[2]หน้าผ้า!DP201</f>
        <v>0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>
        <f>[2]หน้าผ้า!EC201</f>
        <v>0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WRWT25650/WRCL25680</v>
      </c>
      <c r="BD192" s="56">
        <f>[2]หน้าผ้า!CA201</f>
        <v>0</v>
      </c>
    </row>
    <row r="193" spans="1:56" ht="27.75" customHeight="1" x14ac:dyDescent="0.45">
      <c r="A193" s="3">
        <f>[2]หน้าผ้า!C202</f>
        <v>0</v>
      </c>
      <c r="B193" s="14">
        <f>[2]หน้าผ้า!B202</f>
        <v>0</v>
      </c>
      <c r="C193" s="9">
        <f>[2]หน้าผ้า!E202</f>
        <v>0</v>
      </c>
      <c r="D193" s="13">
        <f>[2]หน้าผ้า!F202</f>
        <v>0</v>
      </c>
      <c r="E193" s="9">
        <f>[2]หน้าผ้า!G202</f>
        <v>23</v>
      </c>
      <c r="F193" s="9">
        <f>[2]หน้าผ้า!H202</f>
        <v>37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85</v>
      </c>
      <c r="J193" s="9" t="str">
        <f>[2]หน้าผ้า!M202</f>
        <v>±</v>
      </c>
      <c r="K193" s="9">
        <f>[2]หน้าผ้า!N202</f>
        <v>5</v>
      </c>
      <c r="L193" s="9">
        <f>[2]หน้าผ้า!R202</f>
        <v>0</v>
      </c>
      <c r="M193" s="10">
        <f>[2]หน้าผ้า!T202</f>
        <v>0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>
        <f>[2]หน้าผ้า!Z202</f>
        <v>0</v>
      </c>
      <c r="T193" s="12">
        <f>[2]หน้าผ้า!X202</f>
        <v>0</v>
      </c>
      <c r="U193" s="11">
        <f>[2]หน้าผ้า!AA202</f>
        <v>0</v>
      </c>
      <c r="V193" s="10">
        <f>[2]หน้าผ้า!AJ202</f>
        <v>0</v>
      </c>
      <c r="W193" s="10">
        <f>[2]หน้าผ้า!AL202</f>
        <v>0</v>
      </c>
      <c r="X193" s="10">
        <f>[2]หน้าผ้า!AM202</f>
        <v>0</v>
      </c>
      <c r="Y193" s="10">
        <f>[2]หน้าผ้า!AN202</f>
        <v>0</v>
      </c>
      <c r="Z193" s="9" t="str">
        <f>[2]หน้าผ้า!AO202</f>
        <v>WSWT2325800</v>
      </c>
      <c r="AA193" s="8" t="e">
        <f>[2]หน้าผ้า!AQ202</f>
        <v>#REF!</v>
      </c>
      <c r="AB193" s="8" t="e">
        <f>[2]หน้าผ้า!AR202</f>
        <v>#REF!</v>
      </c>
      <c r="AC193" s="8" t="e">
        <f>[2]หน้าผ้า!AS202</f>
        <v>#REF!</v>
      </c>
      <c r="AD193" s="8" t="e">
        <f>[2]หน้าผ้า!AT202</f>
        <v>#REF!</v>
      </c>
      <c r="AE193" s="8" t="e">
        <f>[2]หน้าผ้า!AU202</f>
        <v>#REF!</v>
      </c>
      <c r="AF193" s="8" t="str">
        <f>[2]หน้าผ้า!AI202</f>
        <v>ระบุในSD</v>
      </c>
      <c r="AG193" s="1" t="str">
        <f>[3]หน้าผ้า!DC205</f>
        <v>พร้อมส่ง</v>
      </c>
      <c r="AH193" s="1">
        <f>[2]หน้าผ้า!DL202</f>
        <v>0</v>
      </c>
      <c r="AI193" s="1" t="str">
        <f>[2]หน้าผ้า!DM202</f>
        <v>Lead time</v>
      </c>
      <c r="AJ193" s="3">
        <f>[2]หน้าผ้า!DN202</f>
        <v>0</v>
      </c>
      <c r="AK193" s="3">
        <f>[2]หน้าผ้า!DQ202</f>
        <v>0</v>
      </c>
      <c r="AL193" s="3">
        <f>[2]หน้าผ้า!DR202</f>
        <v>0</v>
      </c>
      <c r="AM193" s="3">
        <f>[2]หน้าผ้า!DS202</f>
        <v>0</v>
      </c>
      <c r="AN193" s="3">
        <f>[2]หน้าผ้า!DT202</f>
        <v>0</v>
      </c>
      <c r="AO193" s="3">
        <f>[2]หน้าผ้า!DU202</f>
        <v>0</v>
      </c>
      <c r="AP193" s="3">
        <f>[2]หน้าผ้า!DP202</f>
        <v>0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>
        <f>[2]หน้าผ้า!EC202</f>
        <v>0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WRWT25800/WRWT28750</v>
      </c>
      <c r="BD193" s="56">
        <f>[2]หน้าผ้า!CA202</f>
        <v>0</v>
      </c>
    </row>
    <row r="194" spans="1:56" ht="27.75" customHeight="1" x14ac:dyDescent="0.45">
      <c r="A194" s="3">
        <f>[2]หน้าผ้า!C203</f>
        <v>45727</v>
      </c>
      <c r="B194" s="14" t="str">
        <f>[2]หน้าผ้า!B203</f>
        <v>MK68-000378</v>
      </c>
      <c r="C194" s="9" t="str">
        <f>[2]หน้าผ้า!E203</f>
        <v>บจก.แอมโก้เวท</v>
      </c>
      <c r="D194" s="13" t="str">
        <f>[2]หน้าผ้า!F203</f>
        <v>ไม่พิมพ์</v>
      </c>
      <c r="E194" s="9">
        <f>[2]หน้าผ้า!G203</f>
        <v>23</v>
      </c>
      <c r="F194" s="9">
        <f>[2]หน้าผ้า!H203</f>
        <v>40</v>
      </c>
      <c r="G194" s="9" t="str">
        <f>[2]หน้าผ้า!I203</f>
        <v>ขาว</v>
      </c>
      <c r="H194" s="9" t="str">
        <f>[2]หน้าผ้า!J203</f>
        <v>ใส</v>
      </c>
      <c r="I194" s="9">
        <f>[2]หน้าผ้า!L203</f>
        <v>125</v>
      </c>
      <c r="J194" s="9" t="str">
        <f>[2]หน้าผ้า!M203</f>
        <v>±</v>
      </c>
      <c r="K194" s="9">
        <f>[2]หน้าผ้า!N203</f>
        <v>5</v>
      </c>
      <c r="L194" s="9" t="str">
        <f>[2]หน้าผ้า!R203</f>
        <v>จับจีบ4"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>500กระสอบแบน</v>
      </c>
      <c r="T194" s="12" t="str">
        <f>[2]หน้าผ้า!X203</f>
        <v>รอแจ้ง</v>
      </c>
      <c r="U194" s="11">
        <f>[2]หน้าผ้า!AA203</f>
        <v>1000</v>
      </c>
      <c r="V194" s="10">
        <f>[2]หน้าผ้า!AJ203</f>
        <v>0</v>
      </c>
      <c r="W194" s="10">
        <f>[2]หน้าผ้า!AL203</f>
        <v>1000</v>
      </c>
      <c r="X194" s="10">
        <f>[2]หน้าผ้า!AM203</f>
        <v>0</v>
      </c>
      <c r="Y194" s="10">
        <f>[2]หน้าผ้า!AN203</f>
        <v>0</v>
      </c>
      <c r="Z194" s="9" t="str">
        <f>[2]หน้าผ้า!AO203</f>
        <v>WSWT2321750</v>
      </c>
      <c r="AA194" s="8">
        <f>[2]หน้าผ้า!AQ203</f>
        <v>1159.5100000000002</v>
      </c>
      <c r="AB194" s="8">
        <f>[2]หน้าผ้า!AR203</f>
        <v>1159.5100000000002</v>
      </c>
      <c r="AC194" s="8">
        <f>[2]หน้าผ้า!AS203</f>
        <v>0</v>
      </c>
      <c r="AD194" s="8">
        <f>[2]หน้าผ้า!AT203</f>
        <v>1159.5100000000002</v>
      </c>
      <c r="AE194" s="8">
        <f>[2]หน้าผ้า!AU203</f>
        <v>0</v>
      </c>
      <c r="AF194" s="8" t="str">
        <f>[2]หน้าผ้า!AI203</f>
        <v>ห้ามขาด-เกินได้5%</v>
      </c>
      <c r="AG194" s="1" t="str">
        <f>[3]หน้าผ้า!DC206</f>
        <v>พร้อมส่ง</v>
      </c>
      <c r="AH194" s="1" t="str">
        <f>[2]หน้าผ้า!DL203</f>
        <v>P11</v>
      </c>
      <c r="AI194" s="1">
        <f>[2]หน้าผ้า!DM203</f>
        <v>2</v>
      </c>
      <c r="AJ194" s="3" t="str">
        <f>[2]หน้าผ้า!DN203</f>
        <v>รอแจ้ง</v>
      </c>
      <c r="AK194" s="3" t="e">
        <f>[2]หน้าผ้า!DQ203</f>
        <v>#VALUE!</v>
      </c>
      <c r="AL194" s="3">
        <f>[2]หน้าผ้า!DR203</f>
        <v>0</v>
      </c>
      <c r="AM194" s="3">
        <f>[2]หน้าผ้า!DS203</f>
        <v>0</v>
      </c>
      <c r="AN194" s="3">
        <f>[2]หน้าผ้า!DT203</f>
        <v>0</v>
      </c>
      <c r="AO194" s="3" t="e">
        <f>[2]หน้าผ้า!DU203</f>
        <v>#VALUE!</v>
      </c>
      <c r="AP194" s="3" t="e">
        <f>[2]หน้าผ้า!DP203</f>
        <v>#VALUE!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งานเคลือบ+ตัด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WRWT21750/WRWT21750</v>
      </c>
      <c r="BD194" s="56">
        <f>[2]หน้าผ้า!CA203</f>
        <v>0</v>
      </c>
    </row>
    <row r="195" spans="1:56" ht="27.75" customHeight="1" x14ac:dyDescent="0.45">
      <c r="A195" s="3">
        <f>[2]หน้าผ้า!C204</f>
        <v>0</v>
      </c>
      <c r="B195" s="14">
        <f>[2]หน้าผ้า!B204</f>
        <v>0</v>
      </c>
      <c r="C195" s="9">
        <f>[2]หน้าผ้า!E204</f>
        <v>0</v>
      </c>
      <c r="D195" s="13">
        <f>[2]หน้าผ้า!F204</f>
        <v>0</v>
      </c>
      <c r="E195" s="9">
        <f>[2]หน้าผ้า!G204</f>
        <v>23</v>
      </c>
      <c r="F195" s="9">
        <f>[2]หน้าผ้า!H204</f>
        <v>37</v>
      </c>
      <c r="G195" s="9">
        <f>[2]หน้าผ้า!I204</f>
        <v>0</v>
      </c>
      <c r="H195" s="9">
        <f>[2]หน้าผ้า!J204</f>
        <v>0</v>
      </c>
      <c r="I195" s="9">
        <f>[2]หน้าผ้า!L204</f>
        <v>85</v>
      </c>
      <c r="J195" s="9" t="str">
        <f>[2]หน้าผ้า!M204</f>
        <v>±</v>
      </c>
      <c r="K195" s="9">
        <f>[2]หน้าผ้า!N204</f>
        <v>5</v>
      </c>
      <c r="L195" s="9">
        <f>[2]หน้าผ้า!R204</f>
        <v>0</v>
      </c>
      <c r="M195" s="10">
        <f>[2]หน้าผ้า!T204</f>
        <v>0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>
        <f>[2]หน้าผ้า!Z204</f>
        <v>0</v>
      </c>
      <c r="T195" s="12">
        <f>[2]หน้าผ้า!X204</f>
        <v>0</v>
      </c>
      <c r="U195" s="11">
        <f>[2]หน้าผ้า!AA204</f>
        <v>0</v>
      </c>
      <c r="V195" s="10">
        <f>[2]หน้าผ้า!AJ204</f>
        <v>0</v>
      </c>
      <c r="W195" s="10">
        <f>[2]หน้าผ้า!AL204</f>
        <v>0</v>
      </c>
      <c r="X195" s="10">
        <f>[2]หน้าผ้า!AM204</f>
        <v>0</v>
      </c>
      <c r="Y195" s="10">
        <f>[2]หน้าผ้า!AN204</f>
        <v>0</v>
      </c>
      <c r="Z195" s="9" t="str">
        <f>[2]หน้าผ้า!AO204</f>
        <v>WSWT2321750</v>
      </c>
      <c r="AA195" s="8">
        <f>[2]หน้าผ้า!AQ204</f>
        <v>1159.5100000000002</v>
      </c>
      <c r="AB195" s="8">
        <f>[2]หน้าผ้า!AR204</f>
        <v>1159.5100000000002</v>
      </c>
      <c r="AC195" s="8">
        <f>[2]หน้าผ้า!AS204</f>
        <v>0</v>
      </c>
      <c r="AD195" s="8">
        <f>[2]หน้าผ้า!AT204</f>
        <v>1159.5100000000002</v>
      </c>
      <c r="AE195" s="8">
        <f>[2]หน้าผ้า!AU204</f>
        <v>0</v>
      </c>
      <c r="AF195" s="8" t="str">
        <f>[2]หน้าผ้า!AI204</f>
        <v>ระบุในSD</v>
      </c>
      <c r="AG195" s="1" t="str">
        <f>[3]หน้าผ้า!DC207</f>
        <v>พร้อมส่ง</v>
      </c>
      <c r="AH195" s="1">
        <f>[2]หน้าผ้า!DL204</f>
        <v>0</v>
      </c>
      <c r="AI195" s="1" t="str">
        <f>[2]หน้าผ้า!DM204</f>
        <v>Lead time</v>
      </c>
      <c r="AJ195" s="3">
        <f>[2]หน้าผ้า!DN204</f>
        <v>0</v>
      </c>
      <c r="AK195" s="3">
        <f>[2]หน้าผ้า!DQ204</f>
        <v>0</v>
      </c>
      <c r="AL195" s="3">
        <f>[2]หน้าผ้า!DR204</f>
        <v>0</v>
      </c>
      <c r="AM195" s="3">
        <f>[2]หน้าผ้า!DS204</f>
        <v>0</v>
      </c>
      <c r="AN195" s="3">
        <f>[2]หน้าผ้า!DT204</f>
        <v>0</v>
      </c>
      <c r="AO195" s="3">
        <f>[2]หน้าผ้า!DU204</f>
        <v>0</v>
      </c>
      <c r="AP195" s="3">
        <f>[2]หน้าผ้า!DP204</f>
        <v>0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>
        <f>[2]หน้าผ้า!EC204</f>
        <v>0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WRWT230750/WRWT21750</v>
      </c>
      <c r="BD195" s="56">
        <f>[2]หน้าผ้า!CA204</f>
        <v>0</v>
      </c>
    </row>
    <row r="196" spans="1:56" ht="27.75" customHeight="1" x14ac:dyDescent="0.45">
      <c r="A196" s="3">
        <f>[2]หน้าผ้า!C205</f>
        <v>0</v>
      </c>
      <c r="B196" s="14">
        <f>[2]หน้าผ้า!B205</f>
        <v>0</v>
      </c>
      <c r="C196" s="9">
        <f>[2]หน้าผ้า!E205</f>
        <v>0</v>
      </c>
      <c r="D196" s="13">
        <f>[2]หน้าผ้า!F205</f>
        <v>0</v>
      </c>
      <c r="E196" s="9">
        <f>[2]หน้าผ้า!G205</f>
        <v>23</v>
      </c>
      <c r="F196" s="9">
        <f>[2]หน้าผ้า!H205</f>
        <v>34</v>
      </c>
      <c r="G196" s="9">
        <f>[2]หน้าผ้า!I205</f>
        <v>0</v>
      </c>
      <c r="H196" s="9">
        <f>[2]หน้าผ้า!J205</f>
        <v>0</v>
      </c>
      <c r="I196" s="9">
        <f>[2]หน้าผ้า!L205</f>
        <v>68</v>
      </c>
      <c r="J196" s="9" t="str">
        <f>[2]หน้าผ้า!M205</f>
        <v>±</v>
      </c>
      <c r="K196" s="9">
        <f>[2]หน้าผ้า!N205</f>
        <v>5</v>
      </c>
      <c r="L196" s="9">
        <f>[2]หน้าผ้า!R205</f>
        <v>0</v>
      </c>
      <c r="M196" s="10">
        <f>[2]หน้าผ้า!T205</f>
        <v>0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>
        <f>[2]หน้าผ้า!Z205</f>
        <v>0</v>
      </c>
      <c r="T196" s="12">
        <f>[2]หน้าผ้า!X205</f>
        <v>0</v>
      </c>
      <c r="U196" s="11">
        <f>[2]หน้าผ้า!AA205</f>
        <v>0</v>
      </c>
      <c r="V196" s="10">
        <f>[2]หน้าผ้า!AJ205</f>
        <v>0</v>
      </c>
      <c r="W196" s="10">
        <f>[2]หน้าผ้า!AL205</f>
        <v>0</v>
      </c>
      <c r="X196" s="10">
        <f>[2]หน้าผ้า!AM205</f>
        <v>0</v>
      </c>
      <c r="Y196" s="10">
        <f>[2]หน้าผ้า!AN205</f>
        <v>0</v>
      </c>
      <c r="Z196" s="9" t="str">
        <f>[2]หน้าผ้า!AO205</f>
        <v>WSWTSCL1R042325650</v>
      </c>
      <c r="AA196" s="8" t="e">
        <f>[2]หน้าผ้า!AQ205</f>
        <v>#REF!</v>
      </c>
      <c r="AB196" s="8" t="e">
        <f>[2]หน้าผ้า!AR205</f>
        <v>#REF!</v>
      </c>
      <c r="AC196" s="8" t="e">
        <f>[2]หน้าผ้า!AS205</f>
        <v>#REF!</v>
      </c>
      <c r="AD196" s="8" t="e">
        <f>[2]หน้าผ้า!AT205</f>
        <v>#REF!</v>
      </c>
      <c r="AE196" s="8" t="e">
        <f>[2]หน้าผ้า!AU205</f>
        <v>#REF!</v>
      </c>
      <c r="AF196" s="8" t="str">
        <f>[2]หน้าผ้า!AI205</f>
        <v>ระบุในSD</v>
      </c>
      <c r="AG196" s="1" t="str">
        <f>[3]หน้าผ้า!DC208</f>
        <v>พร้อมส่ง</v>
      </c>
      <c r="AH196" s="1">
        <f>[2]หน้าผ้า!DL205</f>
        <v>0</v>
      </c>
      <c r="AI196" s="1" t="str">
        <f>[2]หน้าผ้า!DM205</f>
        <v>Lead time</v>
      </c>
      <c r="AJ196" s="3">
        <f>[2]หน้าผ้า!DN205</f>
        <v>0</v>
      </c>
      <c r="AK196" s="3">
        <f>[2]หน้าผ้า!DQ205</f>
        <v>0</v>
      </c>
      <c r="AL196" s="3">
        <f>[2]หน้าผ้า!DR205</f>
        <v>0</v>
      </c>
      <c r="AM196" s="3">
        <f>[2]หน้าผ้า!DS205</f>
        <v>0</v>
      </c>
      <c r="AN196" s="3">
        <f>[2]หน้าผ้า!DT205</f>
        <v>0</v>
      </c>
      <c r="AO196" s="3">
        <f>[2]หน้าผ้า!DU205</f>
        <v>0</v>
      </c>
      <c r="AP196" s="3">
        <f>[2]หน้าผ้า!DP205</f>
        <v>0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>
        <f>[2]หน้าผ้า!EC205</f>
        <v>0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WRWT230650/WRWT25680</v>
      </c>
      <c r="BD196" s="56">
        <f>[2]หน้าผ้า!CA205</f>
        <v>0</v>
      </c>
    </row>
    <row r="197" spans="1:56" ht="27.75" customHeight="1" x14ac:dyDescent="0.45">
      <c r="A197" s="3">
        <f>[2]หน้าผ้า!C206</f>
        <v>0</v>
      </c>
      <c r="B197" s="14">
        <f>[2]หน้าผ้า!B206</f>
        <v>0</v>
      </c>
      <c r="C197" s="9">
        <f>[2]หน้าผ้า!E206</f>
        <v>0</v>
      </c>
      <c r="D197" s="13">
        <f>[2]หน้าผ้า!F206</f>
        <v>0</v>
      </c>
      <c r="E197" s="9">
        <f>[2]หน้าผ้า!G206</f>
        <v>23</v>
      </c>
      <c r="F197" s="9">
        <f>[2]หน้าผ้า!H206</f>
        <v>37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90</v>
      </c>
      <c r="J197" s="9" t="str">
        <f>[2]หน้าผ้า!M206</f>
        <v>±</v>
      </c>
      <c r="K197" s="9">
        <f>[2]หน้าผ้า!N206</f>
        <v>5</v>
      </c>
      <c r="L197" s="9">
        <f>[2]หน้าผ้า!R206</f>
        <v>0</v>
      </c>
      <c r="M197" s="10">
        <f>[2]หน้าผ้า!T206</f>
        <v>0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>
        <f>[2]หน้าผ้า!Z206</f>
        <v>0</v>
      </c>
      <c r="T197" s="12">
        <f>[2]หน้าผ้า!X206</f>
        <v>0</v>
      </c>
      <c r="U197" s="11">
        <f>[2]หน้าผ้า!AA206</f>
        <v>0</v>
      </c>
      <c r="V197" s="10">
        <f>[2]หน้าผ้า!AJ206</f>
        <v>0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 t="str">
        <f>[2]หน้าผ้า!AO206</f>
        <v>WSWT2325800SM</v>
      </c>
      <c r="AA197" s="8" t="e">
        <f>[2]หน้าผ้า!AQ206</f>
        <v>#REF!</v>
      </c>
      <c r="AB197" s="8" t="e">
        <f>[2]หน้าผ้า!AR206</f>
        <v>#REF!</v>
      </c>
      <c r="AC197" s="8" t="e">
        <f>[2]หน้าผ้า!AS206</f>
        <v>#REF!</v>
      </c>
      <c r="AD197" s="8" t="e">
        <f>[2]หน้าผ้า!AT206</f>
        <v>#REF!</v>
      </c>
      <c r="AE197" s="8" t="e">
        <f>[2]หน้าผ้า!AU206</f>
        <v>#REF!</v>
      </c>
      <c r="AF197" s="8" t="str">
        <f>[2]หน้าผ้า!AI206</f>
        <v>ระบุในSD</v>
      </c>
      <c r="AG197" s="1" t="str">
        <f>[3]หน้าผ้า!DC209</f>
        <v>พร้อมส่ง</v>
      </c>
      <c r="AH197" s="1">
        <f>[2]หน้าผ้า!DL206</f>
        <v>0</v>
      </c>
      <c r="AI197" s="1" t="str">
        <f>[2]หน้าผ้า!DM206</f>
        <v>Lead time</v>
      </c>
      <c r="AJ197" s="3">
        <f>[2]หน้าผ้า!DN206</f>
        <v>0</v>
      </c>
      <c r="AK197" s="3">
        <f>[2]หน้าผ้า!DQ206</f>
        <v>0</v>
      </c>
      <c r="AL197" s="3">
        <f>[2]หน้าผ้า!DR206</f>
        <v>0</v>
      </c>
      <c r="AM197" s="3">
        <f>[2]หน้าผ้า!DS206</f>
        <v>0</v>
      </c>
      <c r="AN197" s="3">
        <f>[2]หน้าผ้า!DT206</f>
        <v>0</v>
      </c>
      <c r="AO197" s="3">
        <f>[2]หน้าผ้า!DU206</f>
        <v>0</v>
      </c>
      <c r="AP197" s="3">
        <f>[2]หน้าผ้า!DP206</f>
        <v>0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>
        <f>[2]หน้าผ้า!EC206</f>
        <v>0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WRWT21800/WRWT21800</v>
      </c>
      <c r="BD197" s="56">
        <f>[2]หน้าผ้า!CA206</f>
        <v>0</v>
      </c>
    </row>
    <row r="198" spans="1:56" ht="27.75" customHeight="1" x14ac:dyDescent="0.45">
      <c r="A198" s="3">
        <f>[2]หน้าผ้า!C207</f>
        <v>0</v>
      </c>
      <c r="B198" s="14">
        <f>[2]หน้าผ้า!B207</f>
        <v>0</v>
      </c>
      <c r="C198" s="9">
        <f>[2]หน้าผ้า!E207</f>
        <v>0</v>
      </c>
      <c r="D198" s="13">
        <f>[2]หน้าผ้า!F207</f>
        <v>0</v>
      </c>
      <c r="E198" s="9">
        <f>[2]หน้าผ้า!G207</f>
        <v>23</v>
      </c>
      <c r="F198" s="9">
        <f>[2]หน้าผ้า!H207</f>
        <v>37</v>
      </c>
      <c r="G198" s="9">
        <f>[2]หน้าผ้า!I207</f>
        <v>0</v>
      </c>
      <c r="H198" s="9">
        <f>[2]หน้าผ้า!J207</f>
        <v>0</v>
      </c>
      <c r="I198" s="9">
        <f>[2]หน้าผ้า!L207</f>
        <v>120</v>
      </c>
      <c r="J198" s="9" t="str">
        <f>[2]หน้าผ้า!M207</f>
        <v>+</v>
      </c>
      <c r="K198" s="9">
        <f>[2]หน้าผ้า!N207</f>
        <v>5</v>
      </c>
      <c r="L198" s="9">
        <f>[2]หน้าผ้า!R207</f>
        <v>0</v>
      </c>
      <c r="M198" s="10">
        <f>[2]หน้าผ้า!T207</f>
        <v>0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>
        <f>[2]หน้าผ้า!Z207</f>
        <v>0</v>
      </c>
      <c r="T198" s="12">
        <f>[2]หน้าผ้า!X207</f>
        <v>0</v>
      </c>
      <c r="U198" s="11">
        <f>[2]หน้าผ้า!AA207</f>
        <v>0</v>
      </c>
      <c r="V198" s="10">
        <f>[2]หน้าผ้า!AJ207</f>
        <v>0</v>
      </c>
      <c r="W198" s="10">
        <f>[2]หน้าผ้า!AL207</f>
        <v>0</v>
      </c>
      <c r="X198" s="10">
        <f>[2]หน้าผ้า!AM207</f>
        <v>0</v>
      </c>
      <c r="Y198" s="10">
        <f>[2]หน้าผ้า!AN207</f>
        <v>0</v>
      </c>
      <c r="Z198" s="9" t="str">
        <f>[2]หน้าผ้า!AO207</f>
        <v>WSWT23211125120SMFX</v>
      </c>
      <c r="AA198" s="8" t="e">
        <f>[2]หน้าผ้า!AQ207</f>
        <v>#REF!</v>
      </c>
      <c r="AB198" s="8" t="e">
        <f>[2]หน้าผ้า!AR207</f>
        <v>#REF!</v>
      </c>
      <c r="AC198" s="8" t="e">
        <f>[2]หน้าผ้า!AS207</f>
        <v>#REF!</v>
      </c>
      <c r="AD198" s="8" t="e">
        <f>[2]หน้าผ้า!AT207</f>
        <v>#REF!</v>
      </c>
      <c r="AE198" s="8" t="e">
        <f>[2]หน้าผ้า!AU207</f>
        <v>#REF!</v>
      </c>
      <c r="AF198" s="8" t="str">
        <f>[2]หน้าผ้า!AI207</f>
        <v>ระบุในSD</v>
      </c>
      <c r="AG198" s="1" t="str">
        <f>[3]หน้าผ้า!DC210</f>
        <v>พร้อมส่ง</v>
      </c>
      <c r="AH198" s="1">
        <f>[2]หน้าผ้า!DL207</f>
        <v>0</v>
      </c>
      <c r="AI198" s="1" t="str">
        <f>[2]หน้าผ้า!DM207</f>
        <v>Lead time</v>
      </c>
      <c r="AJ198" s="3">
        <f>[2]หน้าผ้า!DN207</f>
        <v>0</v>
      </c>
      <c r="AK198" s="3">
        <f>[2]หน้าผ้า!DQ207</f>
        <v>0</v>
      </c>
      <c r="AL198" s="3">
        <f>[2]หน้าผ้า!DR207</f>
        <v>0</v>
      </c>
      <c r="AM198" s="3">
        <f>[2]หน้าผ้า!DS207</f>
        <v>0</v>
      </c>
      <c r="AN198" s="3">
        <f>[2]หน้าผ้า!DT207</f>
        <v>0</v>
      </c>
      <c r="AO198" s="3">
        <f>[2]หน้าผ้า!DU207</f>
        <v>0</v>
      </c>
      <c r="AP198" s="3">
        <f>[2]หน้าผ้า!DP207</f>
        <v>0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>
        <f>[2]หน้าผ้า!EC207</f>
        <v>0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WROP2301125/WRBR21940</v>
      </c>
      <c r="BD198" s="56">
        <f>[2]หน้าผ้า!CA207</f>
        <v>0</v>
      </c>
    </row>
    <row r="199" spans="1:56" ht="27.75" customHeight="1" x14ac:dyDescent="0.45">
      <c r="A199" s="3">
        <f>[2]หน้าผ้า!C208</f>
        <v>0</v>
      </c>
      <c r="B199" s="14">
        <f>[2]หน้าผ้า!B208</f>
        <v>0</v>
      </c>
      <c r="C199" s="9">
        <f>[2]หน้าผ้า!E208</f>
        <v>0</v>
      </c>
      <c r="D199" s="13" t="str">
        <f>[2]หน้าผ้า!F208</f>
        <v xml:space="preserve">  </v>
      </c>
      <c r="E199" s="9">
        <f>[2]หน้าผ้า!G208</f>
        <v>23</v>
      </c>
      <c r="F199" s="9">
        <f>[2]หน้าผ้า!H208</f>
        <v>37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130</v>
      </c>
      <c r="J199" s="9" t="str">
        <f>[2]หน้าผ้า!M208</f>
        <v>+</v>
      </c>
      <c r="K199" s="9">
        <f>[2]หน้าผ้า!N208</f>
        <v>3</v>
      </c>
      <c r="L199" s="9">
        <f>[2]หน้าผ้า!R208</f>
        <v>0</v>
      </c>
      <c r="M199" s="10">
        <f>[2]หน้าผ้า!T208</f>
        <v>0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>
        <f>[2]หน้าผ้า!Z208</f>
        <v>0</v>
      </c>
      <c r="T199" s="12">
        <f>[2]หน้าผ้า!X208</f>
        <v>0</v>
      </c>
      <c r="U199" s="11">
        <f>[2]หน้าผ้า!AA208</f>
        <v>0</v>
      </c>
      <c r="V199" s="10">
        <f>[2]หน้าผ้า!AJ208</f>
        <v>0</v>
      </c>
      <c r="W199" s="10">
        <f>[2]หน้าผ้า!AL208</f>
        <v>0</v>
      </c>
      <c r="X199" s="10">
        <f>[2]หน้าผ้า!AM208</f>
        <v>0</v>
      </c>
      <c r="Y199" s="10">
        <f>[2]หน้าผ้า!AN208</f>
        <v>0</v>
      </c>
      <c r="Z199" s="9" t="str">
        <f>[2]หน้าผ้า!AO208</f>
        <v>WSWT23211125130</v>
      </c>
      <c r="AA199" s="8" t="e">
        <f>[2]หน้าผ้า!AQ208</f>
        <v>#REF!</v>
      </c>
      <c r="AB199" s="8" t="e">
        <f>[2]หน้าผ้า!AR208</f>
        <v>#REF!</v>
      </c>
      <c r="AC199" s="8" t="e">
        <f>[2]หน้าผ้า!AS208</f>
        <v>#REF!</v>
      </c>
      <c r="AD199" s="8" t="e">
        <f>[2]หน้าผ้า!AT208</f>
        <v>#REF!</v>
      </c>
      <c r="AE199" s="8" t="e">
        <f>[2]หน้าผ้า!AU208</f>
        <v>#REF!</v>
      </c>
      <c r="AF199" s="8" t="str">
        <f>[2]หน้าผ้า!AI208</f>
        <v>ระบุในSD</v>
      </c>
      <c r="AG199" s="1" t="str">
        <f>[3]หน้าผ้า!DC211</f>
        <v>ยังไม่ได้พิมพ์</v>
      </c>
      <c r="AH199" s="1">
        <f>[2]หน้าผ้า!DL208</f>
        <v>0</v>
      </c>
      <c r="AI199" s="1" t="str">
        <f>[2]หน้าผ้า!DM208</f>
        <v>Lead time</v>
      </c>
      <c r="AJ199" s="3">
        <f>[2]หน้าผ้า!DN208</f>
        <v>0</v>
      </c>
      <c r="AK199" s="3">
        <f>[2]หน้าผ้า!DQ208</f>
        <v>0</v>
      </c>
      <c r="AL199" s="3">
        <f>[2]หน้าผ้า!DR208</f>
        <v>0</v>
      </c>
      <c r="AM199" s="3">
        <f>[2]หน้าผ้า!DS208</f>
        <v>0</v>
      </c>
      <c r="AN199" s="3">
        <f>[2]หน้าผ้า!DT208</f>
        <v>0</v>
      </c>
      <c r="AO199" s="3">
        <f>[2]หน้าผ้า!DU208</f>
        <v>0</v>
      </c>
      <c r="AP199" s="3">
        <f>[2]หน้าผ้า!DP208</f>
        <v>0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>
        <f>[2]หน้าผ้า!EC208</f>
        <v>0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WRWT211125/WRWT251080</v>
      </c>
      <c r="BD199" s="56">
        <f>[2]หน้าผ้า!CA208</f>
        <v>0</v>
      </c>
    </row>
    <row r="200" spans="1:56" ht="27.75" customHeight="1" x14ac:dyDescent="0.45">
      <c r="A200" s="3">
        <f>[2]หน้าผ้า!C209</f>
        <v>0</v>
      </c>
      <c r="B200" s="14">
        <f>[2]หน้าผ้า!B209</f>
        <v>0</v>
      </c>
      <c r="C200" s="9">
        <f>[2]หน้าผ้า!E209</f>
        <v>0</v>
      </c>
      <c r="D200" s="13">
        <f>[2]หน้าผ้า!F209</f>
        <v>0</v>
      </c>
      <c r="E200" s="9">
        <f>[2]หน้าผ้า!G209</f>
        <v>23</v>
      </c>
      <c r="F200" s="9">
        <f>[2]หน้าผ้า!H209</f>
        <v>37</v>
      </c>
      <c r="G200" s="9">
        <f>[2]หน้าผ้า!I209</f>
        <v>0</v>
      </c>
      <c r="H200" s="9">
        <f>[2]หน้าผ้า!J209</f>
        <v>0</v>
      </c>
      <c r="I200" s="9">
        <f>[2]หน้าผ้า!L209</f>
        <v>120</v>
      </c>
      <c r="J200" s="9" t="str">
        <f>[2]หน้าผ้า!M209</f>
        <v>±</v>
      </c>
      <c r="K200" s="9">
        <f>[2]หน้าผ้า!N209</f>
        <v>3</v>
      </c>
      <c r="L200" s="9">
        <f>[2]หน้าผ้า!R209</f>
        <v>0</v>
      </c>
      <c r="M200" s="10">
        <f>[2]หน้าผ้า!T209</f>
        <v>0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>
        <f>[2]หน้าผ้า!Z209</f>
        <v>0</v>
      </c>
      <c r="T200" s="12">
        <f>[2]หน้าผ้า!X209</f>
        <v>0</v>
      </c>
      <c r="U200" s="11">
        <f>[2]หน้าผ้า!AA209</f>
        <v>0</v>
      </c>
      <c r="V200" s="10">
        <f>[2]หน้าผ้า!AJ209</f>
        <v>0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 t="str">
        <f>[2]หน้าผ้า!AO209</f>
        <v>WSWT2321112512051</v>
      </c>
      <c r="AA200" s="8" t="e">
        <f>[2]หน้าผ้า!AQ209</f>
        <v>#REF!</v>
      </c>
      <c r="AB200" s="8" t="e">
        <f>[2]หน้าผ้า!AR209</f>
        <v>#REF!</v>
      </c>
      <c r="AC200" s="8" t="e">
        <f>[2]หน้าผ้า!AS209</f>
        <v>#REF!</v>
      </c>
      <c r="AD200" s="8" t="e">
        <f>[2]หน้าผ้า!AT209</f>
        <v>#REF!</v>
      </c>
      <c r="AE200" s="8" t="e">
        <f>[2]หน้าผ้า!AU209</f>
        <v>#REF!</v>
      </c>
      <c r="AF200" s="8" t="str">
        <f>[2]หน้าผ้า!AI209</f>
        <v>ระบุในSD</v>
      </c>
      <c r="AG200" s="1" t="str">
        <f>[3]หน้าผ้า!DC212</f>
        <v>ยังไม่ได้พิมพ์</v>
      </c>
      <c r="AH200" s="1">
        <f>[2]หน้าผ้า!DL209</f>
        <v>0</v>
      </c>
      <c r="AI200" s="1" t="str">
        <f>[2]หน้าผ้า!DM209</f>
        <v>Lead time</v>
      </c>
      <c r="AJ200" s="3">
        <f>[2]หน้าผ้า!DN209</f>
        <v>0</v>
      </c>
      <c r="AK200" s="3">
        <f>[2]หน้าผ้า!DQ209</f>
        <v>0</v>
      </c>
      <c r="AL200" s="3">
        <f>[2]หน้าผ้า!DR209</f>
        <v>0</v>
      </c>
      <c r="AM200" s="3">
        <f>[2]หน้าผ้า!DS209</f>
        <v>0</v>
      </c>
      <c r="AN200" s="3">
        <f>[2]หน้าผ้า!DT209</f>
        <v>0</v>
      </c>
      <c r="AO200" s="3">
        <f>[2]หน้าผ้า!DU209</f>
        <v>0</v>
      </c>
      <c r="AP200" s="3">
        <f>[2]หน้าผ้า!DP209</f>
        <v>0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>
        <f>[2]หน้าผ้า!EC209</f>
        <v>0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WRWT211125/WRWT21900</v>
      </c>
      <c r="BD200" s="56">
        <f>[2]หน้าผ้า!CA209</f>
        <v>0</v>
      </c>
    </row>
    <row r="201" spans="1:56" ht="27.75" customHeight="1" x14ac:dyDescent="0.45">
      <c r="A201" s="3">
        <f>[2]หน้าผ้า!C210</f>
        <v>45601</v>
      </c>
      <c r="B201" s="14" t="str">
        <f>[2]หน้าผ้า!B210</f>
        <v>MK67-001490</v>
      </c>
      <c r="C201" s="9" t="str">
        <f>[2]หน้าผ้า!E210</f>
        <v>บจก.น้ำตาลทิพย์สุโขทัย</v>
      </c>
      <c r="D201" s="13" t="str">
        <f>[2]หน้าผ้า!F210</f>
        <v>Green for white sugar</v>
      </c>
      <c r="E201" s="9">
        <f>[2]หน้าผ้า!G210</f>
        <v>23</v>
      </c>
      <c r="F201" s="9">
        <f>[2]หน้าผ้า!H210</f>
        <v>37</v>
      </c>
      <c r="G201" s="9" t="str">
        <f>[2]หน้าผ้า!I210</f>
        <v>ขาว</v>
      </c>
      <c r="H201" s="9">
        <f>[2]หน้าผ้า!J210</f>
        <v>0</v>
      </c>
      <c r="I201" s="9">
        <f>[2]หน้าผ้า!L210</f>
        <v>130</v>
      </c>
      <c r="J201" s="9" t="str">
        <f>[2]หน้าผ้า!M210</f>
        <v>±</v>
      </c>
      <c r="K201" s="9">
        <f>[2]หน้าผ้า!N210</f>
        <v>5</v>
      </c>
      <c r="L201" s="9" t="str">
        <f>[2]หน้าผ้า!R210</f>
        <v>บิด</v>
      </c>
      <c r="M201" s="10">
        <f>[2]หน้าผ้า!T210</f>
        <v>24</v>
      </c>
      <c r="N201" s="9">
        <f>[2]หน้าผ้า!U210</f>
        <v>40</v>
      </c>
      <c r="O201" s="9">
        <f>[2]หน้าผ้า!V210</f>
        <v>55</v>
      </c>
      <c r="P201" s="10">
        <f>[2]หน้าผ้า!AB210</f>
        <v>23.642634521087999</v>
      </c>
      <c r="Q201" s="10">
        <f>[2]หน้าผ้า!AC210</f>
        <v>0</v>
      </c>
      <c r="R201" s="10">
        <f>[2]หน้าผ้า!AD210</f>
        <v>23.642634521087999</v>
      </c>
      <c r="S201" s="9" t="str">
        <f>[2]หน้าผ้า!Z210</f>
        <v>300แบน</v>
      </c>
      <c r="T201" s="12">
        <f>[2]หน้าผ้า!X210</f>
        <v>45883</v>
      </c>
      <c r="U201" s="11">
        <f>[2]หน้าผ้า!AA210</f>
        <v>50000</v>
      </c>
      <c r="V201" s="10">
        <f>[2]หน้าผ้า!AJ210</f>
        <v>49274</v>
      </c>
      <c r="W201" s="10">
        <f>[2]หน้าผ้า!AL210</f>
        <v>726</v>
      </c>
      <c r="X201" s="10">
        <f>[2]หน้าผ้า!AM210</f>
        <v>54279</v>
      </c>
      <c r="Y201" s="10">
        <f>[2]หน้าผ้า!AN210</f>
        <v>0</v>
      </c>
      <c r="Z201" s="9" t="str">
        <f>[2]หน้าผ้า!AO210</f>
        <v>WSWT2321112512551</v>
      </c>
      <c r="AA201" s="8">
        <f>[2]หน้าผ้า!AQ210</f>
        <v>0</v>
      </c>
      <c r="AB201" s="8">
        <f>[2]หน้าผ้า!AR210</f>
        <v>0</v>
      </c>
      <c r="AC201" s="8">
        <f>[2]หน้าผ้า!AS210</f>
        <v>0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>ยังไม่ได้พิมพ์</v>
      </c>
      <c r="AH201" s="1" t="str">
        <f>[2]หน้าผ้า!DL210</f>
        <v>P9</v>
      </c>
      <c r="AI201" s="1">
        <f>[2]หน้าผ้า!DM210</f>
        <v>3</v>
      </c>
      <c r="AJ201" s="3">
        <f>[2]หน้าผ้า!DN210</f>
        <v>45883</v>
      </c>
      <c r="AK201" s="3">
        <f>[2]หน้าผ้า!DQ210</f>
        <v>0</v>
      </c>
      <c r="AL201" s="3">
        <f>[2]หน้าผ้า!DR210</f>
        <v>45873</v>
      </c>
      <c r="AM201" s="3">
        <f>[2]หน้าผ้า!DS210</f>
        <v>45880</v>
      </c>
      <c r="AN201" s="3">
        <f>[2]หน้าผ้า!DT210</f>
        <v>45881</v>
      </c>
      <c r="AO201" s="3">
        <f>[2]หน้าผ้า!DU210</f>
        <v>45881</v>
      </c>
      <c r="AP201" s="3">
        <f>[2]หน้าผ้า!DP210</f>
        <v>45878</v>
      </c>
      <c r="AQ201" s="3">
        <f>[2]หน้าผ้า!DW210</f>
        <v>45882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งานพิมพ์</v>
      </c>
      <c r="AX201" s="2" t="str">
        <f>[2]หน้าผ้า!ED210</f>
        <v xml:space="preserve"> /</v>
      </c>
      <c r="AY201" s="2" t="str">
        <f>[2]หน้าผ้า!AG210</f>
        <v>14/8 เย็น  รอสวม 11600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WRWT211125/WRWT251030</v>
      </c>
      <c r="BD201" s="56">
        <f>[2]หน้าผ้า!CA210</f>
        <v>0</v>
      </c>
    </row>
    <row r="202" spans="1:56" ht="27.75" customHeight="1" x14ac:dyDescent="0.45">
      <c r="A202" s="3">
        <f>[2]หน้าผ้า!C211</f>
        <v>45601</v>
      </c>
      <c r="B202" s="14" t="str">
        <f>[2]หน้าผ้า!B211</f>
        <v>MK67-001490</v>
      </c>
      <c r="C202" s="9" t="str">
        <f>[2]หน้าผ้า!E211</f>
        <v>บจก.น้ำตาลทิพย์สุโขทัย</v>
      </c>
      <c r="D202" s="13" t="str">
        <f>[2]หน้าผ้า!F211</f>
        <v>Green for white sugar</v>
      </c>
      <c r="E202" s="9">
        <f>[2]หน้าผ้า!G211</f>
        <v>23</v>
      </c>
      <c r="F202" s="9">
        <f>[2]หน้าผ้า!H211</f>
        <v>37</v>
      </c>
      <c r="G202" s="9" t="str">
        <f>[2]หน้าผ้า!I211</f>
        <v>ขาว</v>
      </c>
      <c r="H202" s="9">
        <f>[2]หน้าผ้า!J211</f>
        <v>0</v>
      </c>
      <c r="I202" s="9">
        <f>[2]หน้าผ้า!L211</f>
        <v>130</v>
      </c>
      <c r="J202" s="9" t="str">
        <f>[2]หน้าผ้า!M211</f>
        <v>±</v>
      </c>
      <c r="K202" s="9">
        <f>[2]หน้าผ้า!N211</f>
        <v>5</v>
      </c>
      <c r="L202" s="9" t="str">
        <f>[2]หน้าผ้า!R211</f>
        <v>บิด</v>
      </c>
      <c r="M202" s="10">
        <f>[2]หน้าผ้า!T211</f>
        <v>24</v>
      </c>
      <c r="N202" s="9">
        <f>[2]หน้าผ้า!U211</f>
        <v>40</v>
      </c>
      <c r="O202" s="9">
        <f>[2]หน้าผ้า!V211</f>
        <v>55</v>
      </c>
      <c r="P202" s="10">
        <f>[2]หน้าผ้า!AB211</f>
        <v>1628.2806143999999</v>
      </c>
      <c r="Q202" s="10">
        <f>[2]หน้าผ้า!AC211</f>
        <v>0</v>
      </c>
      <c r="R202" s="10">
        <f>[2]หน้าผ้า!AD211</f>
        <v>1628.2806143999999</v>
      </c>
      <c r="S202" s="9" t="str">
        <f>[2]หน้าผ้า!Z211</f>
        <v>300แบน</v>
      </c>
      <c r="T202" s="12">
        <f>[2]หน้าผ้า!X211</f>
        <v>45887</v>
      </c>
      <c r="U202" s="11">
        <f>[2]หน้าผ้า!AA211</f>
        <v>50000</v>
      </c>
      <c r="V202" s="10">
        <f>[2]หน้าผ้า!AJ211</f>
        <v>0</v>
      </c>
      <c r="W202" s="10">
        <f>[2]หน้าผ้า!AL211</f>
        <v>50000</v>
      </c>
      <c r="X202" s="10">
        <f>[2]หน้าผ้า!AM211</f>
        <v>0</v>
      </c>
      <c r="Y202" s="10">
        <f>[2]หน้าผ้า!AN211</f>
        <v>52500</v>
      </c>
      <c r="Z202" s="9" t="str">
        <f>[2]หน้าผ้า!AO211</f>
        <v>WSWT2321112512551</v>
      </c>
      <c r="AA202" s="8">
        <f>[2]หน้าผ้า!AQ211</f>
        <v>53784.500000000007</v>
      </c>
      <c r="AB202" s="8">
        <f>[2]หน้าผ้า!AR211</f>
        <v>31767</v>
      </c>
      <c r="AC202" s="8">
        <f>[2]หน้าผ้า!AS211</f>
        <v>22017.500000000007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 t="str">
        <f>[3]หน้าผ้า!DC214</f>
        <v>พร้อมส่ง</v>
      </c>
      <c r="AH202" s="1" t="str">
        <f>[2]หน้าผ้า!DL211</f>
        <v>P9</v>
      </c>
      <c r="AI202" s="1">
        <f>[2]หน้าผ้า!DM211</f>
        <v>3</v>
      </c>
      <c r="AJ202" s="3">
        <f>[2]หน้าผ้า!DN211</f>
        <v>45887</v>
      </c>
      <c r="AK202" s="3">
        <f>[2]หน้าผ้า!DQ211</f>
        <v>0</v>
      </c>
      <c r="AL202" s="3">
        <f>[2]หน้าผ้า!DR211</f>
        <v>45877</v>
      </c>
      <c r="AM202" s="3">
        <f>[2]หน้าผ้า!DS211</f>
        <v>45884</v>
      </c>
      <c r="AN202" s="3">
        <f>[2]หน้าผ้า!DT211</f>
        <v>45885</v>
      </c>
      <c r="AO202" s="3">
        <f>[2]หน้าผ้า!DU211</f>
        <v>45885</v>
      </c>
      <c r="AP202" s="3">
        <f>[2]หน้าผ้า!DP211</f>
        <v>45882</v>
      </c>
      <c r="AQ202" s="3">
        <f>[2]หน้าผ้า!DW211</f>
        <v>45886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งานพิมพ์</v>
      </c>
      <c r="AX202" s="2" t="str">
        <f>[2]หน้าผ้า!ED211</f>
        <v xml:space="preserve"> /</v>
      </c>
      <c r="AY202" s="2" t="str">
        <f>[2]หน้าผ้า!AG211</f>
        <v>18/8 เย็น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WRWT211125/WRWT251030</v>
      </c>
      <c r="BD202" s="56">
        <f>[2]หน้าผ้า!CA211</f>
        <v>2820.5212576388899</v>
      </c>
    </row>
    <row r="203" spans="1:56" ht="27.75" customHeight="1" x14ac:dyDescent="0.45">
      <c r="A203" s="3">
        <f>[2]หน้าผ้า!C212</f>
        <v>45601</v>
      </c>
      <c r="B203" s="14" t="str">
        <f>[2]หน้าผ้า!B212</f>
        <v>MK67-001490</v>
      </c>
      <c r="C203" s="9" t="str">
        <f>[2]หน้าผ้า!E212</f>
        <v>บจก.น้ำตาลทิพย์สุโขทัย</v>
      </c>
      <c r="D203" s="13" t="str">
        <f>[2]หน้าผ้า!F212</f>
        <v>Green for white sugar</v>
      </c>
      <c r="E203" s="9">
        <f>[2]หน้าผ้า!G212</f>
        <v>23</v>
      </c>
      <c r="F203" s="9">
        <f>[2]หน้าผ้า!H212</f>
        <v>37</v>
      </c>
      <c r="G203" s="9" t="str">
        <f>[2]หน้าผ้า!I212</f>
        <v>ขาว</v>
      </c>
      <c r="H203" s="9">
        <f>[2]หน้าผ้า!J212</f>
        <v>0</v>
      </c>
      <c r="I203" s="9">
        <f>[2]หน้าผ้า!L212</f>
        <v>130</v>
      </c>
      <c r="J203" s="9" t="str">
        <f>[2]หน้าผ้า!M212</f>
        <v>±</v>
      </c>
      <c r="K203" s="9">
        <f>[2]หน้าผ้า!N212</f>
        <v>5</v>
      </c>
      <c r="L203" s="9" t="str">
        <f>[2]หน้าผ้า!R212</f>
        <v>บิด</v>
      </c>
      <c r="M203" s="10">
        <f>[2]หน้าผ้า!T212</f>
        <v>24</v>
      </c>
      <c r="N203" s="9">
        <f>[2]หน้าผ้า!U212</f>
        <v>40</v>
      </c>
      <c r="O203" s="9">
        <f>[2]หน้าผ้า!V212</f>
        <v>55</v>
      </c>
      <c r="P203" s="10">
        <f>[2]หน้าผ้า!AB212</f>
        <v>3256.5612287999998</v>
      </c>
      <c r="Q203" s="10">
        <f>[2]หน้าผ้า!AC212</f>
        <v>0</v>
      </c>
      <c r="R203" s="10">
        <f>[2]หน้าผ้า!AD212</f>
        <v>3256.5612287999998</v>
      </c>
      <c r="S203" s="9" t="str">
        <f>[2]หน้าผ้า!Z212</f>
        <v>300แบน</v>
      </c>
      <c r="T203" s="12">
        <f>[2]หน้าผ้า!X212</f>
        <v>45920</v>
      </c>
      <c r="U203" s="11">
        <f>[2]หน้าผ้า!AA212</f>
        <v>100000</v>
      </c>
      <c r="V203" s="10">
        <f>[2]หน้าผ้า!AJ212</f>
        <v>0</v>
      </c>
      <c r="W203" s="10">
        <f>[2]หน้าผ้า!AL212</f>
        <v>100000</v>
      </c>
      <c r="X203" s="10">
        <f>[2]หน้าผ้า!AM212</f>
        <v>0</v>
      </c>
      <c r="Y203" s="10">
        <f>[2]หน้าผ้า!AN212</f>
        <v>105000</v>
      </c>
      <c r="Z203" s="9" t="str">
        <f>[2]หน้าผ้า!AO212</f>
        <v>WSWT2321112512551</v>
      </c>
      <c r="AA203" s="8">
        <f>[2]หน้าผ้า!AQ212</f>
        <v>107569.00000000001</v>
      </c>
      <c r="AB203" s="8">
        <f>[2]หน้าผ้า!AR212</f>
        <v>0</v>
      </c>
      <c r="AC203" s="8">
        <f>[2]หน้าผ้า!AS212</f>
        <v>107569.00000000001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 t="str">
        <f>[3]หน้าผ้า!DC215</f>
        <v>พร้อมส่ง</v>
      </c>
      <c r="AH203" s="1" t="str">
        <f>[2]หน้าผ้า!DL212</f>
        <v>P9</v>
      </c>
      <c r="AI203" s="1">
        <f>[2]หน้าผ้า!DM212</f>
        <v>3</v>
      </c>
      <c r="AJ203" s="3">
        <f>[2]หน้าผ้า!DN212</f>
        <v>45920</v>
      </c>
      <c r="AK203" s="3">
        <f>[2]หน้าผ้า!DQ212</f>
        <v>0</v>
      </c>
      <c r="AL203" s="3">
        <f>[2]หน้าผ้า!DR212</f>
        <v>45910</v>
      </c>
      <c r="AM203" s="3">
        <f>[2]หน้าผ้า!DS212</f>
        <v>45917</v>
      </c>
      <c r="AN203" s="3">
        <f>[2]หน้าผ้า!DT212</f>
        <v>45918</v>
      </c>
      <c r="AO203" s="3">
        <f>[2]หน้าผ้า!DU212</f>
        <v>45918</v>
      </c>
      <c r="AP203" s="3">
        <f>[2]หน้าผ้า!DP212</f>
        <v>45915</v>
      </c>
      <c r="AQ203" s="3">
        <f>[2]หน้าผ้า!DW212</f>
        <v>45919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งานพิมพ์</v>
      </c>
      <c r="AX203" s="2" t="str">
        <f>[2]หน้าผ้า!ED212</f>
        <v xml:space="preserve"> /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WRWT211125/WRWT251030</v>
      </c>
      <c r="BD203" s="56">
        <f>[2]หน้าผ้า!CA212</f>
        <v>13779.977343611114</v>
      </c>
    </row>
    <row r="204" spans="1:56" ht="27.75" customHeight="1" x14ac:dyDescent="0.45">
      <c r="A204" s="3">
        <f>[2]หน้าผ้า!C213</f>
        <v>45601</v>
      </c>
      <c r="B204" s="14" t="str">
        <f>[2]หน้าผ้า!B213</f>
        <v>MK67-001490</v>
      </c>
      <c r="C204" s="9" t="str">
        <f>[2]หน้าผ้า!E213</f>
        <v>บจก.น้ำตาลทิพย์สุโขทัย</v>
      </c>
      <c r="D204" s="13" t="str">
        <f>[2]หน้าผ้า!F213</f>
        <v>Green for white sugar</v>
      </c>
      <c r="E204" s="9">
        <f>[2]หน้าผ้า!G213</f>
        <v>23</v>
      </c>
      <c r="F204" s="9">
        <f>[2]หน้าผ้า!H213</f>
        <v>37</v>
      </c>
      <c r="G204" s="9" t="str">
        <f>[2]หน้าผ้า!I213</f>
        <v>ขาว</v>
      </c>
      <c r="H204" s="9">
        <f>[2]หน้าผ้า!J213</f>
        <v>0</v>
      </c>
      <c r="I204" s="9">
        <f>[2]หน้าผ้า!L213</f>
        <v>130</v>
      </c>
      <c r="J204" s="9" t="str">
        <f>[2]หน้าผ้า!M213</f>
        <v>±</v>
      </c>
      <c r="K204" s="9">
        <f>[2]หน้าผ้า!N213</f>
        <v>5</v>
      </c>
      <c r="L204" s="9" t="str">
        <f>[2]หน้าผ้า!R213</f>
        <v>บิด</v>
      </c>
      <c r="M204" s="10">
        <f>[2]หน้าผ้า!T213</f>
        <v>24</v>
      </c>
      <c r="N204" s="9">
        <f>[2]หน้าผ้า!U213</f>
        <v>40</v>
      </c>
      <c r="O204" s="9">
        <f>[2]หน้าผ้า!V213</f>
        <v>55</v>
      </c>
      <c r="P204" s="10">
        <f>[2]หน้าผ้า!AB213</f>
        <v>11003.203948644863</v>
      </c>
      <c r="Q204" s="10">
        <f>[2]หน้าผ้า!AC213</f>
        <v>0</v>
      </c>
      <c r="R204" s="10">
        <f>[2]หน้าผ้า!AD213</f>
        <v>11003.203948644863</v>
      </c>
      <c r="S204" s="9" t="str">
        <f>[2]หน้าผ้า!Z213</f>
        <v>300แบน</v>
      </c>
      <c r="T204" s="12" t="str">
        <f>[2]หน้าผ้า!X213</f>
        <v>รอแจ้ง</v>
      </c>
      <c r="U204" s="11">
        <f>[2]หน้าผ้า!AA213</f>
        <v>337878</v>
      </c>
      <c r="V204" s="10">
        <f>[2]หน้าผ้า!AJ213</f>
        <v>0</v>
      </c>
      <c r="W204" s="10">
        <f>[2]หน้าผ้า!AL213</f>
        <v>337878</v>
      </c>
      <c r="X204" s="10">
        <f>[2]หน้าผ้า!AM213</f>
        <v>0</v>
      </c>
      <c r="Y204" s="10">
        <f>[2]หน้าผ้า!AN213</f>
        <v>354771.9</v>
      </c>
      <c r="Z204" s="9" t="str">
        <f>[2]หน้าผ้า!AO213</f>
        <v>WSWT2321112512551</v>
      </c>
      <c r="AA204" s="8">
        <f>[2]หน้าผ้า!AQ213</f>
        <v>363451.98582000006</v>
      </c>
      <c r="AB204" s="8">
        <f>[2]หน้าผ้า!AR213</f>
        <v>0</v>
      </c>
      <c r="AC204" s="8">
        <f>[2]หน้าผ้า!AS213</f>
        <v>363451.98582000006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>พร้อมส่ง</v>
      </c>
      <c r="AH204" s="1" t="str">
        <f>[2]หน้าผ้า!DL213</f>
        <v>P9</v>
      </c>
      <c r="AI204" s="1">
        <f>[2]หน้าผ้า!DM213</f>
        <v>3</v>
      </c>
      <c r="AJ204" s="3" t="str">
        <f>[2]หน้าผ้า!DN213</f>
        <v>รอแจ้ง</v>
      </c>
      <c r="AK204" s="3">
        <f>[2]หน้าผ้า!DQ213</f>
        <v>0</v>
      </c>
      <c r="AL204" s="3" t="e">
        <f>[2]หน้าผ้า!DR213</f>
        <v>#VALUE!</v>
      </c>
      <c r="AM204" s="3" t="e">
        <f>[2]หน้าผ้า!DS213</f>
        <v>#VALUE!</v>
      </c>
      <c r="AN204" s="3" t="e">
        <f>[2]หน้าผ้า!DT213</f>
        <v>#VALUE!</v>
      </c>
      <c r="AO204" s="3" t="e">
        <f>[2]หน้าผ้า!DU213</f>
        <v>#VALUE!</v>
      </c>
      <c r="AP204" s="3" t="e">
        <f>[2]หน้าผ้า!DP213</f>
        <v>#VALUE!</v>
      </c>
      <c r="AQ204" s="3" t="e">
        <f>[2]หน้าผ้า!DW213</f>
        <v>#VALUE!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งานพิมพ์</v>
      </c>
      <c r="AX204" s="2" t="str">
        <f>[2]หน้าผ้า!ED213</f>
        <v xml:space="preserve"> /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WRWT211125/WRWT251030</v>
      </c>
      <c r="BD204" s="56">
        <f>[2]หน้าผ้า!CA213</f>
        <v>46559.511849046357</v>
      </c>
    </row>
    <row r="205" spans="1:56" ht="27.75" customHeight="1" x14ac:dyDescent="0.45">
      <c r="A205" s="3">
        <f>[2]หน้าผ้า!C214</f>
        <v>0</v>
      </c>
      <c r="B205" s="14">
        <f>[2]หน้าผ้า!B214</f>
        <v>0</v>
      </c>
      <c r="C205" s="9">
        <f>[2]หน้าผ้า!E214</f>
        <v>0</v>
      </c>
      <c r="D205" s="13">
        <f>[2]หน้าผ้า!F214</f>
        <v>0</v>
      </c>
      <c r="E205" s="9">
        <f>[2]หน้าผ้า!G214</f>
        <v>23</v>
      </c>
      <c r="F205" s="9">
        <f>[2]หน้าผ้า!H214</f>
        <v>37</v>
      </c>
      <c r="G205" s="9">
        <f>[2]หน้าผ้า!I214</f>
        <v>0</v>
      </c>
      <c r="H205" s="9">
        <f>[2]หน้าผ้า!J214</f>
        <v>0</v>
      </c>
      <c r="I205" s="9">
        <f>[2]หน้าผ้า!L214</f>
        <v>128</v>
      </c>
      <c r="J205" s="9" t="str">
        <f>[2]หน้าผ้า!M214</f>
        <v>±</v>
      </c>
      <c r="K205" s="9">
        <f>[2]หน้าผ้า!N214</f>
        <v>5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>
        <f>[2]หน้าผ้า!X214</f>
        <v>0</v>
      </c>
      <c r="U205" s="11">
        <f>[2]หน้าผ้า!AA214</f>
        <v>0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 t="str">
        <f>[2]หน้าผ้า!AO214</f>
        <v>WSWT2321112512551</v>
      </c>
      <c r="AA205" s="8">
        <f>[2]หน้าผ้า!AQ214</f>
        <v>524805.48582000006</v>
      </c>
      <c r="AB205" s="8">
        <f>[2]หน้าผ้า!AR214</f>
        <v>31767</v>
      </c>
      <c r="AC205" s="8">
        <f>[2]หน้าผ้า!AS214</f>
        <v>493038.48582000006</v>
      </c>
      <c r="AD205" s="8">
        <f>[2]หน้าผ้า!AT214</f>
        <v>0</v>
      </c>
      <c r="AE205" s="8">
        <f>[2]หน้าผ้า!AU214</f>
        <v>0</v>
      </c>
      <c r="AF205" s="8" t="str">
        <f>[2]หน้าผ้า!AI214</f>
        <v>ระบุในSD</v>
      </c>
      <c r="AG205" s="1" t="str">
        <f>[3]หน้าผ้า!DC217</f>
        <v>พร้อมส่ง</v>
      </c>
      <c r="AH205" s="1">
        <f>[2]หน้าผ้า!DL214</f>
        <v>0</v>
      </c>
      <c r="AI205" s="1">
        <f>[2]หน้าผ้า!DM214</f>
        <v>0</v>
      </c>
      <c r="AJ205" s="3">
        <f>[2]หน้าผ้า!DN214</f>
        <v>0</v>
      </c>
      <c r="AK205" s="3">
        <f>[2]หน้าผ้า!DQ214</f>
        <v>0</v>
      </c>
      <c r="AL205" s="3">
        <f>[2]หน้าผ้า!DR214</f>
        <v>0</v>
      </c>
      <c r="AM205" s="3">
        <f>[2]หน้าผ้า!DS214</f>
        <v>0</v>
      </c>
      <c r="AN205" s="3">
        <f>[2]หน้าผ้า!DT214</f>
        <v>0</v>
      </c>
      <c r="AO205" s="3">
        <f>[2]หน้าผ้า!DU214</f>
        <v>0</v>
      </c>
      <c r="AP205" s="3">
        <f>[2]หน้าผ้า!DP214</f>
        <v>0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>
        <f>[2]หน้าผ้า!EC214</f>
        <v>0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WRWT2301125/WRWT251030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0</v>
      </c>
      <c r="B206" s="14">
        <f>[2]หน้าผ้า!B215</f>
        <v>0</v>
      </c>
      <c r="C206" s="9">
        <f>[2]หน้าผ้า!E215</f>
        <v>0</v>
      </c>
      <c r="D206" s="13">
        <f>[2]หน้าผ้า!F215</f>
        <v>0</v>
      </c>
      <c r="E206" s="9">
        <f>[2]หน้าผ้า!G215</f>
        <v>24</v>
      </c>
      <c r="F206" s="9">
        <f>[2]หน้าผ้า!H215</f>
        <v>37</v>
      </c>
      <c r="G206" s="9">
        <f>[2]หน้าผ้า!I215</f>
        <v>0</v>
      </c>
      <c r="H206" s="9">
        <f>[2]หน้าผ้า!J215</f>
        <v>0</v>
      </c>
      <c r="I206" s="9">
        <f>[2]หน้าผ้า!L215</f>
        <v>120</v>
      </c>
      <c r="J206" s="9" t="str">
        <f>[2]หน้าผ้า!M215</f>
        <v>+</v>
      </c>
      <c r="K206" s="9">
        <f>[2]หน้าผ้า!N215</f>
        <v>3</v>
      </c>
      <c r="L206" s="9">
        <f>[2]หน้าผ้า!R215</f>
        <v>0</v>
      </c>
      <c r="M206" s="10">
        <f>[2]หน้าผ้า!T215</f>
        <v>0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>
        <f>[2]หน้าผ้า!Z215</f>
        <v>0</v>
      </c>
      <c r="T206" s="12">
        <f>[2]หน้าผ้า!X215</f>
        <v>0</v>
      </c>
      <c r="U206" s="11">
        <f>[2]หน้าผ้า!AA215</f>
        <v>0</v>
      </c>
      <c r="V206" s="10">
        <f>[2]หน้าผ้า!AJ215</f>
        <v>0</v>
      </c>
      <c r="W206" s="10">
        <f>[2]หน้าผ้า!AL215</f>
        <v>0</v>
      </c>
      <c r="X206" s="10">
        <f>[2]หน้าผ้า!AM215</f>
        <v>0</v>
      </c>
      <c r="Y206" s="10">
        <f>[2]หน้าผ้า!AN215</f>
        <v>0</v>
      </c>
      <c r="Z206" s="9" t="str">
        <f>[2]หน้าผ้า!AO215</f>
        <v>WSWT24211125120</v>
      </c>
      <c r="AA206" s="8" t="e">
        <f>[2]หน้าผ้า!AQ215</f>
        <v>#REF!</v>
      </c>
      <c r="AB206" s="8" t="e">
        <f>[2]หน้าผ้า!AR215</f>
        <v>#REF!</v>
      </c>
      <c r="AC206" s="8" t="e">
        <f>[2]หน้าผ้า!AS215</f>
        <v>#REF!</v>
      </c>
      <c r="AD206" s="8" t="e">
        <f>[2]หน้าผ้า!AT215</f>
        <v>#REF!</v>
      </c>
      <c r="AE206" s="8" t="e">
        <f>[2]หน้าผ้า!AU215</f>
        <v>#REF!</v>
      </c>
      <c r="AF206" s="8" t="str">
        <f>[2]หน้าผ้า!AI215</f>
        <v>ระบุในSD</v>
      </c>
      <c r="AG206" s="1" t="str">
        <f>[3]หน้าผ้า!DC218</f>
        <v>รอแบบ</v>
      </c>
      <c r="AH206" s="1">
        <f>[2]หน้าผ้า!DL215</f>
        <v>0</v>
      </c>
      <c r="AI206" s="1">
        <f>[2]หน้าผ้า!DM215</f>
        <v>0</v>
      </c>
      <c r="AJ206" s="3">
        <f>[2]หน้าผ้า!DN215</f>
        <v>0</v>
      </c>
      <c r="AK206" s="3">
        <f>[2]หน้าผ้า!DQ215</f>
        <v>0</v>
      </c>
      <c r="AL206" s="3">
        <f>[2]หน้าผ้า!DR215</f>
        <v>0</v>
      </c>
      <c r="AM206" s="3">
        <f>[2]หน้าผ้า!DS215</f>
        <v>0</v>
      </c>
      <c r="AN206" s="3">
        <f>[2]หน้าผ้า!DT215</f>
        <v>0</v>
      </c>
      <c r="AO206" s="3">
        <f>[2]หน้าผ้า!DU215</f>
        <v>0</v>
      </c>
      <c r="AP206" s="3">
        <f>[2]หน้าผ้า!DP215</f>
        <v>0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>
        <f>[2]หน้าผ้า!EC215</f>
        <v>0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WRWT2401125/WRWT25850</v>
      </c>
      <c r="BD206" s="56">
        <f>[2]หน้าผ้า!CA215</f>
        <v>0</v>
      </c>
    </row>
    <row r="207" spans="1:56" ht="27.7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 t="str">
        <f>[2]หน้าผ้า!F216</f>
        <v xml:space="preserve"> </v>
      </c>
      <c r="E207" s="9">
        <f>[2]หน้าผ้า!G216</f>
        <v>24</v>
      </c>
      <c r="F207" s="9">
        <f>[2]หน้าผ้า!H216</f>
        <v>37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125</v>
      </c>
      <c r="J207" s="9" t="str">
        <f>[2]หน้าผ้า!M216</f>
        <v>+</v>
      </c>
      <c r="K207" s="9">
        <f>[2]หน้าผ้า!N216</f>
        <v>3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 t="str">
        <f>[2]หน้าผ้า!AO216</f>
        <v>WSWT2421112512551</v>
      </c>
      <c r="AA207" s="8" t="e">
        <f>[2]หน้าผ้า!AQ216</f>
        <v>#REF!</v>
      </c>
      <c r="AB207" s="8" t="e">
        <f>[2]หน้าผ้า!AR216</f>
        <v>#REF!</v>
      </c>
      <c r="AC207" s="8" t="e">
        <f>[2]หน้าผ้า!AS216</f>
        <v>#REF!</v>
      </c>
      <c r="AD207" s="8" t="e">
        <f>[2]หน้าผ้า!AT216</f>
        <v>#REF!</v>
      </c>
      <c r="AE207" s="8" t="e">
        <f>[2]หน้าผ้า!AU216</f>
        <v>#REF!</v>
      </c>
      <c r="AF207" s="8" t="str">
        <f>[2]หน้าผ้า!AI216</f>
        <v>ระบุในSD</v>
      </c>
      <c r="AG207" s="1" t="str">
        <f>[3]หน้าผ้า!DC219</f>
        <v>พร้อมส่ง</v>
      </c>
      <c r="AH207" s="1">
        <f>[2]หน้าผ้า!DL216</f>
        <v>0</v>
      </c>
      <c r="AI207" s="1" t="str">
        <f>[2]หน้าผ้า!DM216</f>
        <v>Lead time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>
        <f>[2]หน้าผ้า!DU216</f>
        <v>0</v>
      </c>
      <c r="AP207" s="3">
        <f>[2]หน้าผ้า!DP216</f>
        <v>0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>
        <f>[2]หน้าผ้า!EC216</f>
        <v>0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WRWT2401125/WRWT25960</v>
      </c>
      <c r="BD207" s="56">
        <f>[2]หน้าผ้า!CA216</f>
        <v>0</v>
      </c>
    </row>
    <row r="208" spans="1:56" ht="27.75" customHeight="1" x14ac:dyDescent="0.45">
      <c r="A208" s="3">
        <f>[2]หน้าผ้า!C217</f>
        <v>0</v>
      </c>
      <c r="B208" s="14">
        <f>[2]หน้าผ้า!B217</f>
        <v>0</v>
      </c>
      <c r="C208" s="9">
        <f>[2]หน้าผ้า!E217</f>
        <v>0</v>
      </c>
      <c r="D208" s="13">
        <f>[2]หน้าผ้า!F217</f>
        <v>0</v>
      </c>
      <c r="E208" s="9">
        <f>[2]หน้าผ้า!G217</f>
        <v>26</v>
      </c>
      <c r="F208" s="9">
        <f>[2]หน้าผ้า!H217</f>
        <v>38</v>
      </c>
      <c r="G208" s="9" t="str">
        <f>[2]หน้าผ้า!I217</f>
        <v>เหลือง</v>
      </c>
      <c r="H208" s="9">
        <f>[2]หน้าผ้า!J217</f>
        <v>0</v>
      </c>
      <c r="I208" s="9">
        <f>[2]หน้าผ้า!L217</f>
        <v>105</v>
      </c>
      <c r="J208" s="9" t="str">
        <f>[2]หน้าผ้า!M217</f>
        <v>±</v>
      </c>
      <c r="K208" s="9">
        <f>[2]หน้าผ้า!N217</f>
        <v>5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>
        <f>[2]หน้าผ้า!X217</f>
        <v>0</v>
      </c>
      <c r="U208" s="11">
        <f>[2]หน้าผ้า!AA217</f>
        <v>0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 t="str">
        <f>[2]หน้าผ้า!AO217</f>
        <v>WSYL2625850</v>
      </c>
      <c r="AA208" s="8" t="e">
        <f>[2]หน้าผ้า!AQ217</f>
        <v>#REF!</v>
      </c>
      <c r="AB208" s="8" t="e">
        <f>[2]หน้าผ้า!AR217</f>
        <v>#REF!</v>
      </c>
      <c r="AC208" s="8" t="e">
        <f>[2]หน้าผ้า!AS217</f>
        <v>#REF!</v>
      </c>
      <c r="AD208" s="8" t="e">
        <f>[2]หน้าผ้า!AT217</f>
        <v>#REF!</v>
      </c>
      <c r="AE208" s="8" t="e">
        <f>[2]หน้าผ้า!AU217</f>
        <v>#REF!</v>
      </c>
      <c r="AF208" s="8" t="str">
        <f>[2]หน้าผ้า!AI217</f>
        <v>ระบุในSD</v>
      </c>
      <c r="AG208" s="1" t="str">
        <f>[3]หน้าผ้า!DC220</f>
        <v>ยังไม่ได้พิมพ์</v>
      </c>
      <c r="AH208" s="1">
        <f>[2]หน้าผ้า!DL217</f>
        <v>0</v>
      </c>
      <c r="AI208" s="1" t="str">
        <f>[2]หน้าผ้า!DM217</f>
        <v>Lead time</v>
      </c>
      <c r="AJ208" s="3">
        <f>[2]หน้าผ้า!DN217</f>
        <v>0</v>
      </c>
      <c r="AK208" s="3">
        <f>[2]หน้าผ้า!DQ217</f>
        <v>0</v>
      </c>
      <c r="AL208" s="3">
        <f>[2]หน้าผ้า!DR217</f>
        <v>0</v>
      </c>
      <c r="AM208" s="3">
        <f>[2]หน้าผ้า!DS217</f>
        <v>0</v>
      </c>
      <c r="AN208" s="3">
        <f>[2]หน้าผ้า!DT217</f>
        <v>0</v>
      </c>
      <c r="AO208" s="3">
        <f>[2]หน้าผ้า!DU217</f>
        <v>0</v>
      </c>
      <c r="AP208" s="3">
        <f>[2]หน้าผ้า!DP217</f>
        <v>0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>
        <f>[2]หน้าผ้า!EC217</f>
        <v>0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WRYL25850/WRYL25850</v>
      </c>
      <c r="BD208" s="56">
        <f>[2]หน้าผ้า!CA217</f>
        <v>0</v>
      </c>
    </row>
    <row r="209" spans="1:56" ht="27.75" customHeight="1" x14ac:dyDescent="0.45">
      <c r="A209" s="3" t="str">
        <f>[2]หน้าผ้า!C218</f>
        <v>ประมาณการ</v>
      </c>
      <c r="B209" s="14" t="str">
        <f>[2]หน้าผ้า!B218</f>
        <v>ประมาณการ</v>
      </c>
      <c r="C209" s="9" t="str">
        <f>[2]หน้าผ้า!E218</f>
        <v>บจก.กบินทร์อินทรีย์</v>
      </c>
      <c r="D209" s="13" t="str">
        <f>[2]หน้าผ้า!F218</f>
        <v>รอแบบ</v>
      </c>
      <c r="E209" s="9">
        <f>[2]หน้าผ้า!G218</f>
        <v>26</v>
      </c>
      <c r="F209" s="9">
        <f>[2]หน้าผ้า!H218</f>
        <v>41</v>
      </c>
      <c r="G209" s="9" t="str">
        <f>[2]หน้าผ้า!I218</f>
        <v>ขาว</v>
      </c>
      <c r="H209" s="9">
        <f>[2]หน้าผ้า!J218</f>
        <v>0</v>
      </c>
      <c r="I209" s="9">
        <f>[2]หน้าผ้า!L218</f>
        <v>97</v>
      </c>
      <c r="J209" s="9" t="str">
        <f>[2]หน้าผ้า!M218</f>
        <v>±</v>
      </c>
      <c r="K209" s="9">
        <f>[2]หน้าผ้า!N218</f>
        <v>5</v>
      </c>
      <c r="L209" s="9" t="str">
        <f>[2]หน้าผ้า!R218</f>
        <v>บิด</v>
      </c>
      <c r="M209" s="10">
        <f>[2]หน้าผ้า!T218</f>
        <v>27</v>
      </c>
      <c r="N209" s="9">
        <f>[2]หน้าผ้า!U218</f>
        <v>43</v>
      </c>
      <c r="O209" s="9">
        <f>[2]หน้าผ้า!V218</f>
        <v>40</v>
      </c>
      <c r="P209" s="10">
        <f>[2]หน้าผ้า!AB218</f>
        <v>229.14349009919997</v>
      </c>
      <c r="Q209" s="10">
        <f>[2]หน้าผ้า!AC218</f>
        <v>0</v>
      </c>
      <c r="R209" s="10">
        <f>[2]หน้าผ้า!AD218</f>
        <v>229.14349009919997</v>
      </c>
      <c r="S209" s="9" t="str">
        <f>[2]หน้าผ้า!Z218</f>
        <v>300กระสอบ</v>
      </c>
      <c r="T209" s="12">
        <f>[2]หน้าผ้า!X218</f>
        <v>45899</v>
      </c>
      <c r="U209" s="11">
        <f>[2]หน้าผ้า!AA218</f>
        <v>8000</v>
      </c>
      <c r="V209" s="10">
        <f>[2]หน้าผ้า!AJ218</f>
        <v>0</v>
      </c>
      <c r="W209" s="10">
        <f>[2]หน้าผ้า!AL218</f>
        <v>8000</v>
      </c>
      <c r="X209" s="10">
        <f>[2]หน้าผ้า!AM218</f>
        <v>0</v>
      </c>
      <c r="Y209" s="10">
        <f>[2]หน้าผ้า!AN218</f>
        <v>8400</v>
      </c>
      <c r="Z209" s="9" t="str">
        <f>[2]หน้าผ้า!AO218</f>
        <v>WSWT2625650</v>
      </c>
      <c r="AA209" s="8">
        <f>[2]หน้าผ้า!AQ218</f>
        <v>9499.6</v>
      </c>
      <c r="AB209" s="8">
        <f>[2]หน้าผ้า!AR218</f>
        <v>1765</v>
      </c>
      <c r="AC209" s="8">
        <f>[2]หน้าผ้า!AS218</f>
        <v>7734.6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 t="str">
        <f>[3]หน้าผ้า!DC221</f>
        <v>ผ้าขาว</v>
      </c>
      <c r="AH209" s="1" t="str">
        <f>[2]หน้าผ้า!DL218</f>
        <v>P9</v>
      </c>
      <c r="AI209" s="1">
        <f>[2]หน้าผ้า!DM218</f>
        <v>3</v>
      </c>
      <c r="AJ209" s="3">
        <f>[2]หน้าผ้า!DN218</f>
        <v>45899</v>
      </c>
      <c r="AK209" s="3">
        <f>[2]หน้าผ้า!DQ218</f>
        <v>0</v>
      </c>
      <c r="AL209" s="3">
        <f>[2]หน้าผ้า!DR218</f>
        <v>45889</v>
      </c>
      <c r="AM209" s="3">
        <f>[2]หน้าผ้า!DS218</f>
        <v>45896</v>
      </c>
      <c r="AN209" s="3">
        <f>[2]หน้าผ้า!DT218</f>
        <v>45897</v>
      </c>
      <c r="AO209" s="3">
        <f>[2]หน้าผ้า!DU218</f>
        <v>45897</v>
      </c>
      <c r="AP209" s="3">
        <f>[2]หน้าผ้า!DP218</f>
        <v>45894</v>
      </c>
      <c r="AQ209" s="3">
        <f>[2]หน้าผ้า!DW218</f>
        <v>45898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งานพิมพ์</v>
      </c>
      <c r="AX209" s="2" t="str">
        <f>[2]หน้าผ้า!ED218</f>
        <v>รอART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WRWT25650/WRWT25650</v>
      </c>
      <c r="BD209" s="56">
        <f>[2]หน้าผ้า!CA218</f>
        <v>624.52598</v>
      </c>
    </row>
    <row r="210" spans="1:56" ht="27.7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26</v>
      </c>
      <c r="F210" s="9">
        <f>[2]หน้าผ้า!H219</f>
        <v>43</v>
      </c>
      <c r="G210" s="9" t="str">
        <f>[2]หน้าผ้า!I219</f>
        <v>ขาว</v>
      </c>
      <c r="H210" s="9">
        <f>[2]หน้าผ้า!J219</f>
        <v>0</v>
      </c>
      <c r="I210" s="9">
        <f>[2]หน้าผ้า!L219</f>
        <v>102</v>
      </c>
      <c r="J210" s="9" t="str">
        <f>[2]หน้าผ้า!M219</f>
        <v>±</v>
      </c>
      <c r="K210" s="9">
        <f>[2]หน้าผ้า!N219</f>
        <v>5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 t="str">
        <f>[2]หน้าผ้า!AO219</f>
        <v>WSWT2625650</v>
      </c>
      <c r="AA210" s="8">
        <f>[2]หน้าผ้า!AQ219</f>
        <v>9499.6</v>
      </c>
      <c r="AB210" s="8">
        <f>[2]หน้าผ้า!AR219</f>
        <v>1765</v>
      </c>
      <c r="AC210" s="8">
        <f>[2]หน้าผ้า!AS219</f>
        <v>7734.6</v>
      </c>
      <c r="AD210" s="8">
        <f>[2]หน้าผ้า!AT219</f>
        <v>0</v>
      </c>
      <c r="AE210" s="8">
        <f>[2]หน้าผ้า!AU219</f>
        <v>0</v>
      </c>
      <c r="AF210" s="8" t="str">
        <f>[2]หน้าผ้า!AI219</f>
        <v>ระบุในSD</v>
      </c>
      <c r="AG210" s="1" t="str">
        <f>[3]หน้าผ้า!DC222</f>
        <v>พร้อมส่ง</v>
      </c>
      <c r="AH210" s="1">
        <f>[2]หน้าผ้า!DL219</f>
        <v>0</v>
      </c>
      <c r="AI210" s="1" t="str">
        <f>[2]หน้าผ้า!DM219</f>
        <v>Lead time</v>
      </c>
      <c r="AJ210" s="3">
        <f>[2]หน้าผ้า!DN219</f>
        <v>0</v>
      </c>
      <c r="AK210" s="3">
        <f>[2]หน้าผ้า!DQ219</f>
        <v>0</v>
      </c>
      <c r="AL210" s="3">
        <f>[2]หน้าผ้า!DR219</f>
        <v>0</v>
      </c>
      <c r="AM210" s="3">
        <f>[2]หน้าผ้า!DS219</f>
        <v>0</v>
      </c>
      <c r="AN210" s="3">
        <f>[2]หน้าผ้า!DT219</f>
        <v>0</v>
      </c>
      <c r="AO210" s="3">
        <f>[2]หน้าผ้า!DU219</f>
        <v>0</v>
      </c>
      <c r="AP210" s="3">
        <f>[2]หน้าผ้า!DP219</f>
        <v>0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>
        <f>[2]หน้าผ้า!EC219</f>
        <v>0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WRWT25650/WRWT25650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45874</v>
      </c>
      <c r="B211" s="14" t="str">
        <f>[2]หน้าผ้า!B220</f>
        <v>MK68-000969</v>
      </c>
      <c r="C211" s="9" t="str">
        <f>[2]หน้าผ้า!E220</f>
        <v>บจก.ทีพีเค แอ็ดวานซ์ สตาร์ซ</v>
      </c>
      <c r="D211" s="13" t="str">
        <f>[2]หน้าผ้า!F220</f>
        <v>MASTER CHEF</v>
      </c>
      <c r="E211" s="9">
        <f>[2]หน้าผ้า!G220</f>
        <v>26</v>
      </c>
      <c r="F211" s="9">
        <f>[2]หน้าผ้า!H220</f>
        <v>43</v>
      </c>
      <c r="G211" s="9" t="str">
        <f>[2]หน้าผ้า!I220</f>
        <v>ขาว</v>
      </c>
      <c r="H211" s="9" t="str">
        <f>[2]หน้าผ้า!J220</f>
        <v>ใส</v>
      </c>
      <c r="I211" s="9">
        <f>[2]หน้าผ้า!L220</f>
        <v>140</v>
      </c>
      <c r="J211" s="9" t="str">
        <f>[2]หน้าผ้า!M220</f>
        <v>±</v>
      </c>
      <c r="K211" s="9">
        <f>[2]หน้าผ้า!N220</f>
        <v>5</v>
      </c>
      <c r="L211" s="9" t="str">
        <f>[2]หน้าผ้า!R220</f>
        <v>ไม่</v>
      </c>
      <c r="M211" s="10" t="str">
        <f>[2]หน้าผ้า!T220</f>
        <v>ไม่สวมถุงใน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 t="str">
        <f>[2]หน้าผ้า!Z220</f>
        <v xml:space="preserve">300กระสอบแบน  </v>
      </c>
      <c r="T211" s="12">
        <f>[2]หน้าผ้า!X220</f>
        <v>45883</v>
      </c>
      <c r="U211" s="11">
        <f>[2]หน้าผ้า!AA220</f>
        <v>10000</v>
      </c>
      <c r="V211" s="10">
        <f>[2]หน้าผ้า!AJ220</f>
        <v>192</v>
      </c>
      <c r="W211" s="10">
        <f>[2]หน้าผ้า!AL220</f>
        <v>9808</v>
      </c>
      <c r="X211" s="10">
        <f>[2]หน้าผ้า!AM220</f>
        <v>0</v>
      </c>
      <c r="Y211" s="10">
        <f>[2]หน้าผ้า!AN220</f>
        <v>10298.4</v>
      </c>
      <c r="Z211" s="9" t="str">
        <f>[2]หน้าผ้า!AO220</f>
        <v>WSWT262575051</v>
      </c>
      <c r="AA211" s="8">
        <f>[2]หน้าผ้า!AQ220</f>
        <v>12194.58064</v>
      </c>
      <c r="AB211" s="8">
        <f>[2]หน้าผ้า!AR220</f>
        <v>12194.58064</v>
      </c>
      <c r="AC211" s="8">
        <f>[2]หน้าผ้า!AS220</f>
        <v>0</v>
      </c>
      <c r="AD211" s="8">
        <f>[2]หน้าผ้า!AT220</f>
        <v>12194.58064</v>
      </c>
      <c r="AE211" s="8">
        <f>[2]หน้าผ้า!AU220</f>
        <v>0</v>
      </c>
      <c r="AF211" s="8" t="str">
        <f>[2]หน้าผ้า!AI220</f>
        <v>ห้ามเกิน-ขาดได้5%</v>
      </c>
      <c r="AG211" s="1" t="str">
        <f>[3]หน้าผ้า!DC223</f>
        <v>พร้อมส่ง</v>
      </c>
      <c r="AH211" s="1" t="str">
        <f>[2]หน้าผ้า!DL220</f>
        <v>P6</v>
      </c>
      <c r="AI211" s="1">
        <f>[2]หน้าผ้า!DM220</f>
        <v>4</v>
      </c>
      <c r="AJ211" s="3">
        <f>[2]หน้าผ้า!DN220</f>
        <v>45883</v>
      </c>
      <c r="AK211" s="3">
        <f>[2]หน้าผ้า!DQ220</f>
        <v>45879</v>
      </c>
      <c r="AL211" s="3">
        <f>[2]หน้าผ้า!DR220</f>
        <v>45872</v>
      </c>
      <c r="AM211" s="3">
        <f>[2]หน้าผ้า!DS220</f>
        <v>45880</v>
      </c>
      <c r="AN211" s="3">
        <f>[2]หน้าผ้า!DT220</f>
        <v>45881</v>
      </c>
      <c r="AO211" s="3">
        <f>[2]หน้าผ้า!DU220</f>
        <v>45882</v>
      </c>
      <c r="AP211" s="3">
        <f>[2]หน้าผ้า!DP220</f>
        <v>45878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งานเคลือบ+พิมพ์</v>
      </c>
      <c r="AX211" s="2" t="str">
        <f>[2]หน้าผ้า!ED220</f>
        <v>รอART</v>
      </c>
      <c r="AY211" s="2" t="str">
        <f>[2]หน้าผ้า!AG220</f>
        <v>13/8เย็น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WRWT25800/WRWT25650</v>
      </c>
      <c r="BD211" s="56">
        <f>[2]หน้าผ้า!CA220</f>
        <v>0</v>
      </c>
    </row>
    <row r="212" spans="1:56" ht="27.75" customHeight="1" x14ac:dyDescent="0.45">
      <c r="A212" s="3">
        <f>[2]หน้าผ้า!C221</f>
        <v>45873</v>
      </c>
      <c r="B212" s="14" t="str">
        <f>[2]หน้าผ้า!B221</f>
        <v>MK68-000955</v>
      </c>
      <c r="C212" s="9" t="str">
        <f>[2]หน้าผ้า!E221</f>
        <v>คุณธนนท์ อุทัยไพศาลวงศ์</v>
      </c>
      <c r="D212" s="13" t="str">
        <f>[2]หน้าผ้า!F221</f>
        <v>ไม่พิมพ์</v>
      </c>
      <c r="E212" s="9">
        <f>[2]หน้าผ้า!G221</f>
        <v>26</v>
      </c>
      <c r="F212" s="9">
        <f>[2]หน้าผ้า!H221</f>
        <v>39</v>
      </c>
      <c r="G212" s="9" t="str">
        <f>[2]หน้าผ้า!I221</f>
        <v>ขาว</v>
      </c>
      <c r="H212" s="9">
        <f>[2]หน้าผ้า!J221</f>
        <v>0</v>
      </c>
      <c r="I212" s="9">
        <f>[2]หน้าผ้า!L221</f>
        <v>93</v>
      </c>
      <c r="J212" s="9" t="str">
        <f>[2]หน้าผ้า!M221</f>
        <v>±</v>
      </c>
      <c r="K212" s="9">
        <f>[2]หน้าผ้า!N221</f>
        <v>5</v>
      </c>
      <c r="L212" s="9" t="str">
        <f>[2]หน้าผ้า!R221</f>
        <v>ไม่</v>
      </c>
      <c r="M212" s="10" t="str">
        <f>[2]หน้าผ้า!T221</f>
        <v>ไม่สวมถุงใน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 t="str">
        <f>[2]หน้าผ้า!Z221</f>
        <v>มัด100</v>
      </c>
      <c r="T212" s="12">
        <f>[2]หน้าผ้า!X221</f>
        <v>45880</v>
      </c>
      <c r="U212" s="11">
        <f>[2]หน้าผ้า!AA221</f>
        <v>10000</v>
      </c>
      <c r="V212" s="10">
        <f>[2]หน้าผ้า!AJ221</f>
        <v>10500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 t="str">
        <f>[2]หน้าผ้า!AO221</f>
        <v>WSWT262575051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 t="str">
        <f>[3]หน้าผ้า!DC224</f>
        <v>พร้อมส่ง</v>
      </c>
      <c r="AH212" s="1" t="str">
        <f>[2]หน้าผ้า!DL221</f>
        <v>P3</v>
      </c>
      <c r="AI212" s="1">
        <f>[2]หน้าผ้า!DM221</f>
        <v>1</v>
      </c>
      <c r="AJ212" s="3">
        <f>[2]หน้าผ้า!DN221</f>
        <v>45880</v>
      </c>
      <c r="AK212" s="3">
        <f>[2]หน้าผ้า!DQ221</f>
        <v>0</v>
      </c>
      <c r="AL212" s="3">
        <f>[2]หน้าผ้า!DR221</f>
        <v>0</v>
      </c>
      <c r="AM212" s="3">
        <f>[2]หน้าผ้า!DS221</f>
        <v>0</v>
      </c>
      <c r="AN212" s="3">
        <f>[2]หน้าผ้า!DT221</f>
        <v>0</v>
      </c>
      <c r="AO212" s="3">
        <f>[2]หน้าผ้า!DU221</f>
        <v>45879</v>
      </c>
      <c r="AP212" s="3">
        <f>[2]หน้าผ้า!DP221</f>
        <v>45875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ตัด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WRWT25800/WRWT25650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26</v>
      </c>
      <c r="F213" s="9">
        <f>[2]หน้าผ้า!H222</f>
        <v>43</v>
      </c>
      <c r="G213" s="9">
        <f>[2]หน้าผ้า!I222</f>
        <v>0</v>
      </c>
      <c r="H213" s="9">
        <f>[2]หน้าผ้า!J222</f>
        <v>0</v>
      </c>
      <c r="I213" s="9">
        <f>[2]หน้าผ้า!L222</f>
        <v>100</v>
      </c>
      <c r="J213" s="9" t="str">
        <f>[2]หน้าผ้า!M222</f>
        <v>±</v>
      </c>
      <c r="K213" s="9">
        <f>[2]หน้าผ้า!N222</f>
        <v>5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>
        <f>[2]หน้าผ้า!AA222</f>
        <v>0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 t="str">
        <f>[2]หน้าผ้า!AO222</f>
        <v>WSWT262575051</v>
      </c>
      <c r="AA213" s="8">
        <f>[2]หน้าผ้า!AQ222</f>
        <v>12194.58064</v>
      </c>
      <c r="AB213" s="8">
        <f>[2]หน้าผ้า!AR222</f>
        <v>12194.58064</v>
      </c>
      <c r="AC213" s="8">
        <f>[2]หน้าผ้า!AS222</f>
        <v>0</v>
      </c>
      <c r="AD213" s="8">
        <f>[2]หน้าผ้า!AT222</f>
        <v>12194.58064</v>
      </c>
      <c r="AE213" s="8">
        <f>[2]หน้าผ้า!AU222</f>
        <v>0</v>
      </c>
      <c r="AF213" s="8" t="str">
        <f>[2]หน้าผ้า!AI222</f>
        <v>ระบุในSD</v>
      </c>
      <c r="AG213" s="1" t="str">
        <f>[3]หน้าผ้า!DC225</f>
        <v>ผ้าขาว</v>
      </c>
      <c r="AH213" s="1">
        <f>[2]หน้าผ้า!DL222</f>
        <v>0</v>
      </c>
      <c r="AI213" s="1" t="str">
        <f>[2]หน้าผ้า!DM222</f>
        <v>Lead time</v>
      </c>
      <c r="AJ213" s="3">
        <f>[2]หน้าผ้า!DN222</f>
        <v>0</v>
      </c>
      <c r="AK213" s="3">
        <f>[2]หน้าผ้า!DQ222</f>
        <v>0</v>
      </c>
      <c r="AL213" s="3">
        <f>[2]หน้าผ้า!DR222</f>
        <v>0</v>
      </c>
      <c r="AM213" s="3">
        <f>[2]หน้าผ้า!DS222</f>
        <v>0</v>
      </c>
      <c r="AN213" s="3">
        <f>[2]หน้าผ้า!DT222</f>
        <v>0</v>
      </c>
      <c r="AO213" s="3">
        <f>[2]หน้าผ้า!DU222</f>
        <v>0</v>
      </c>
      <c r="AP213" s="3">
        <f>[2]หน้าผ้า!DP222</f>
        <v>0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>
        <f>[2]หน้าผ้า!EC222</f>
        <v>0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WRWT25800/WRWT25650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0</v>
      </c>
      <c r="B214" s="14">
        <f>[2]หน้าผ้า!B223</f>
        <v>0</v>
      </c>
      <c r="C214" s="9">
        <f>[2]หน้าผ้า!E223</f>
        <v>0</v>
      </c>
      <c r="D214" s="13">
        <f>[2]หน้าผ้า!F223</f>
        <v>0</v>
      </c>
      <c r="E214" s="9">
        <f>[2]หน้าผ้า!G223</f>
        <v>26</v>
      </c>
      <c r="F214" s="9">
        <f>[2]หน้าผ้า!H223</f>
        <v>43</v>
      </c>
      <c r="G214" s="9">
        <f>[2]หน้าผ้า!I223</f>
        <v>0</v>
      </c>
      <c r="H214" s="9">
        <f>[2]หน้าผ้า!J223</f>
        <v>0</v>
      </c>
      <c r="I214" s="9">
        <f>[2]หน้าผ้า!L223</f>
        <v>113</v>
      </c>
      <c r="J214" s="9" t="str">
        <f>[2]หน้าผ้า!M223</f>
        <v>±</v>
      </c>
      <c r="K214" s="9">
        <f>[2]หน้าผ้า!N223</f>
        <v>5</v>
      </c>
      <c r="L214" s="9">
        <f>[2]หน้าผ้า!R223</f>
        <v>0</v>
      </c>
      <c r="M214" s="10">
        <f>[2]หน้าผ้า!T223</f>
        <v>0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>
        <f>[2]หน้าผ้า!Z223</f>
        <v>0</v>
      </c>
      <c r="T214" s="12">
        <f>[2]หน้าผ้า!X223</f>
        <v>0</v>
      </c>
      <c r="U214" s="11">
        <f>[2]หน้าผ้า!AA223</f>
        <v>0</v>
      </c>
      <c r="V214" s="10">
        <f>[2]หน้าผ้า!AJ223</f>
        <v>0</v>
      </c>
      <c r="W214" s="10">
        <f>[2]หน้าผ้า!AL223</f>
        <v>0</v>
      </c>
      <c r="X214" s="10">
        <f>[2]หน้าผ้า!AM223</f>
        <v>0</v>
      </c>
      <c r="Y214" s="10">
        <f>[2]หน้าผ้า!AN223</f>
        <v>0</v>
      </c>
      <c r="Z214" s="9" t="str">
        <f>[2]หน้าผ้า!AO223</f>
        <v>WSWT2625700</v>
      </c>
      <c r="AA214" s="8" t="e">
        <f>[2]หน้าผ้า!AQ223</f>
        <v>#REF!</v>
      </c>
      <c r="AB214" s="8" t="e">
        <f>[2]หน้าผ้า!AR223</f>
        <v>#REF!</v>
      </c>
      <c r="AC214" s="8" t="e">
        <f>[2]หน้าผ้า!AS223</f>
        <v>#REF!</v>
      </c>
      <c r="AD214" s="8" t="e">
        <f>[2]หน้าผ้า!AT223</f>
        <v>#REF!</v>
      </c>
      <c r="AE214" s="8" t="e">
        <f>[2]หน้าผ้า!AU223</f>
        <v>#REF!</v>
      </c>
      <c r="AF214" s="8" t="str">
        <f>[2]หน้าผ้า!AI223</f>
        <v>ระบุในSD</v>
      </c>
      <c r="AG214" s="1" t="str">
        <f>[3]หน้าผ้า!DC226</f>
        <v>พร้อมส่ง</v>
      </c>
      <c r="AH214" s="1">
        <f>[2]หน้าผ้า!DL223</f>
        <v>0</v>
      </c>
      <c r="AI214" s="1" t="str">
        <f>[2]หน้าผ้า!DM223</f>
        <v>Lead time</v>
      </c>
      <c r="AJ214" s="3">
        <f>[2]หน้าผ้า!DN223</f>
        <v>0</v>
      </c>
      <c r="AK214" s="3">
        <f>[2]หน้าผ้า!DQ223</f>
        <v>0</v>
      </c>
      <c r="AL214" s="3">
        <f>[2]หน้าผ้า!DR223</f>
        <v>0</v>
      </c>
      <c r="AM214" s="3">
        <f>[2]หน้าผ้า!DS223</f>
        <v>0</v>
      </c>
      <c r="AN214" s="3">
        <f>[2]หน้าผ้า!DT223</f>
        <v>0</v>
      </c>
      <c r="AO214" s="3">
        <f>[2]หน้าผ้า!DU223</f>
        <v>0</v>
      </c>
      <c r="AP214" s="3">
        <f>[2]หน้าผ้า!DP223</f>
        <v>0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>
        <f>[2]หน้าผ้า!EC223</f>
        <v>0</v>
      </c>
      <c r="AX214" s="2">
        <f>[2]หน้าผ้า!ED223</f>
        <v>0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WRWT260800/WRWT25650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0</v>
      </c>
      <c r="B215" s="14">
        <f>[2]หน้าผ้า!B224</f>
        <v>0</v>
      </c>
      <c r="C215" s="9">
        <f>[2]หน้าผ้า!E224</f>
        <v>0</v>
      </c>
      <c r="D215" s="13">
        <f>[2]หน้าผ้า!F224</f>
        <v>0</v>
      </c>
      <c r="E215" s="9">
        <f>[2]หน้าผ้า!G224</f>
        <v>26</v>
      </c>
      <c r="F215" s="9">
        <f>[2]หน้าผ้า!H224</f>
        <v>41</v>
      </c>
      <c r="G215" s="9">
        <f>[2]หน้าผ้า!I224</f>
        <v>0</v>
      </c>
      <c r="H215" s="9">
        <f>[2]หน้าผ้า!J224</f>
        <v>0</v>
      </c>
      <c r="I215" s="9">
        <f>[2]หน้าผ้า!L224</f>
        <v>90</v>
      </c>
      <c r="J215" s="9" t="str">
        <f>[2]หน้าผ้า!M224</f>
        <v>±</v>
      </c>
      <c r="K215" s="9">
        <f>[2]หน้าผ้า!N224</f>
        <v>5</v>
      </c>
      <c r="L215" s="9">
        <f>[2]หน้าผ้า!R224</f>
        <v>0</v>
      </c>
      <c r="M215" s="10">
        <f>[2]หน้าผ้า!T224</f>
        <v>0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>
        <f>[2]หน้าผ้า!Z224</f>
        <v>0</v>
      </c>
      <c r="T215" s="12">
        <f>[2]หน้าผ้า!X224</f>
        <v>0</v>
      </c>
      <c r="U215" s="11">
        <f>[2]หน้าผ้า!AA224</f>
        <v>0</v>
      </c>
      <c r="V215" s="10">
        <f>[2]หน้าผ้า!AJ224</f>
        <v>0</v>
      </c>
      <c r="W215" s="10">
        <f>[2]หน้าผ้า!AL224</f>
        <v>0</v>
      </c>
      <c r="X215" s="10">
        <f>[2]หน้าผ้า!AM224</f>
        <v>0</v>
      </c>
      <c r="Y215" s="10">
        <f>[2]หน้าผ้า!AN224</f>
        <v>0</v>
      </c>
      <c r="Z215" s="9" t="str">
        <f>[2]หน้าผ้า!AO224</f>
        <v>WSWT2625800SM</v>
      </c>
      <c r="AA215" s="8" t="e">
        <f>[2]หน้าผ้า!AQ224</f>
        <v>#REF!</v>
      </c>
      <c r="AB215" s="8" t="e">
        <f>[2]หน้าผ้า!AR224</f>
        <v>#REF!</v>
      </c>
      <c r="AC215" s="8" t="e">
        <f>[2]หน้าผ้า!AS224</f>
        <v>#REF!</v>
      </c>
      <c r="AD215" s="8" t="e">
        <f>[2]หน้าผ้า!AT224</f>
        <v>#REF!</v>
      </c>
      <c r="AE215" s="8" t="e">
        <f>[2]หน้าผ้า!AU224</f>
        <v>#REF!</v>
      </c>
      <c r="AF215" s="8" t="str">
        <f>[2]หน้าผ้า!AI224</f>
        <v>ระบุในSD</v>
      </c>
      <c r="AG215" s="1" t="str">
        <f>[3]หน้าผ้า!DC227</f>
        <v>พร้อมส่ง</v>
      </c>
      <c r="AH215" s="1">
        <f>[2]หน้าผ้า!DL224</f>
        <v>0</v>
      </c>
      <c r="AI215" s="1" t="str">
        <f>[2]หน้าผ้า!DM224</f>
        <v>Lead time</v>
      </c>
      <c r="AJ215" s="3">
        <f>[2]หน้าผ้า!DN224</f>
        <v>0</v>
      </c>
      <c r="AK215" s="3">
        <f>[2]หน้าผ้า!DQ224</f>
        <v>0</v>
      </c>
      <c r="AL215" s="3">
        <f>[2]หน้าผ้า!DR224</f>
        <v>0</v>
      </c>
      <c r="AM215" s="3">
        <f>[2]หน้าผ้า!DS224</f>
        <v>0</v>
      </c>
      <c r="AN215" s="3">
        <f>[2]หน้าผ้า!DT224</f>
        <v>0</v>
      </c>
      <c r="AO215" s="3">
        <f>[2]หน้าผ้า!DU224</f>
        <v>0</v>
      </c>
      <c r="AP215" s="3">
        <f>[2]หน้าผ้า!DP224</f>
        <v>0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>
        <f>[2]หน้าผ้า!EC224</f>
        <v>0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WRWT260800/WRWT25650</v>
      </c>
      <c r="BD215" s="56">
        <f>[2]หน้าผ้า!CA224</f>
        <v>0</v>
      </c>
    </row>
    <row r="216" spans="1:56" ht="27.75" customHeight="1" x14ac:dyDescent="0.45">
      <c r="A216" s="3" t="str">
        <f>[2]หน้าผ้า!C225</f>
        <v>ประมาณการ</v>
      </c>
      <c r="B216" s="14" t="str">
        <f>[2]หน้าผ้า!B225</f>
        <v>ประมาณการ</v>
      </c>
      <c r="C216" s="9" t="str">
        <f>[2]หน้าผ้า!E225</f>
        <v>บจก.ที.ซี.ยูเนี่ยน อโกรเทค</v>
      </c>
      <c r="D216" s="13" t="str">
        <f>[2]หน้าผ้า!F225</f>
        <v>ไม่พิมพ์</v>
      </c>
      <c r="E216" s="9">
        <f>[2]หน้าผ้า!G225</f>
        <v>26</v>
      </c>
      <c r="F216" s="9">
        <f>[2]หน้าผ้า!H225</f>
        <v>43</v>
      </c>
      <c r="G216" s="9" t="str">
        <f>[2]หน้าผ้า!I225</f>
        <v>ขาว</v>
      </c>
      <c r="H216" s="9">
        <f>[2]หน้าผ้า!J225</f>
        <v>0</v>
      </c>
      <c r="I216" s="9">
        <f>[2]หน้าผ้า!L225</f>
        <v>116</v>
      </c>
      <c r="J216" s="9" t="str">
        <f>[2]หน้าผ้า!M225</f>
        <v>±</v>
      </c>
      <c r="K216" s="9">
        <f>[2]หน้าผ้า!N225</f>
        <v>5</v>
      </c>
      <c r="L216" s="9" t="str">
        <f>[2]หน้าผ้า!R225</f>
        <v>ไม่</v>
      </c>
      <c r="M216" s="10" t="str">
        <f>[2]หน้าผ้า!T225</f>
        <v>ไม่สวมถุงใน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 t="str">
        <f>[2]หน้าผ้า!Z225</f>
        <v xml:space="preserve">300กระสอบแบนเต็มใบ </v>
      </c>
      <c r="T216" s="12">
        <f>[2]หน้าผ้า!X225</f>
        <v>45925</v>
      </c>
      <c r="U216" s="11">
        <f>[2]หน้าผ้า!AA225</f>
        <v>10000</v>
      </c>
      <c r="V216" s="10">
        <f>[2]หน้าผ้า!AJ225</f>
        <v>0</v>
      </c>
      <c r="W216" s="10">
        <f>[2]หน้าผ้า!AL225</f>
        <v>10000</v>
      </c>
      <c r="X216" s="10">
        <f>[2]หน้าผ้า!AM225</f>
        <v>0</v>
      </c>
      <c r="Y216" s="10">
        <f>[2]หน้าผ้า!AN225</f>
        <v>0</v>
      </c>
      <c r="Z216" s="9" t="str">
        <f>[2]หน้าผ้า!AO225</f>
        <v xml:space="preserve">WSWT2625800 </v>
      </c>
      <c r="AA216" s="8">
        <f>[2]หน้าผ้า!AQ225</f>
        <v>12433.3</v>
      </c>
      <c r="AB216" s="8">
        <f>[2]หน้าผ้า!AR225</f>
        <v>12433.3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 t="str">
        <f>[3]หน้าผ้า!DC228</f>
        <v>ผ้าขาว</v>
      </c>
      <c r="AH216" s="1" t="str">
        <f>[2]หน้าผ้า!DL225</f>
        <v>P3</v>
      </c>
      <c r="AI216" s="1">
        <f>[2]หน้าผ้า!DM225</f>
        <v>1</v>
      </c>
      <c r="AJ216" s="3">
        <f>[2]หน้าผ้า!DN225</f>
        <v>45925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45924</v>
      </c>
      <c r="AP216" s="3">
        <f>[2]หน้าผ้า!DP225</f>
        <v>45920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ตัด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WRWT25800/WRWT25800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26</v>
      </c>
      <c r="F217" s="9">
        <f>[2]หน้าผ้า!H226</f>
        <v>43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116</v>
      </c>
      <c r="J217" s="9" t="str">
        <f>[2]หน้าผ้า!M226</f>
        <v>±</v>
      </c>
      <c r="K217" s="9">
        <f>[2]หน้าผ้า!N226</f>
        <v>5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 t="str">
        <f>[2]หน้าผ้า!AO226</f>
        <v xml:space="preserve">WSWT2625800 </v>
      </c>
      <c r="AA217" s="8">
        <f>[2]หน้าผ้า!AQ226</f>
        <v>12433.3</v>
      </c>
      <c r="AB217" s="8">
        <f>[2]หน้าผ้า!AR226</f>
        <v>12433.3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 t="str">
        <f>[2]หน้าผ้า!AI226</f>
        <v>ระบุในSD</v>
      </c>
      <c r="AG217" s="1" t="str">
        <f>[3]หน้าผ้า!DC229</f>
        <v>รอแบบ</v>
      </c>
      <c r="AH217" s="1">
        <f>[2]หน้าผ้า!DL226</f>
        <v>0</v>
      </c>
      <c r="AI217" s="1" t="str">
        <f>[2]หน้าผ้า!DM226</f>
        <v>Lead time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0</v>
      </c>
      <c r="AP217" s="3">
        <f>[2]หน้าผ้า!DP226</f>
        <v>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WRWT260800/WRWT25800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45832</v>
      </c>
      <c r="B218" s="14" t="str">
        <f>[2]หน้าผ้า!B227</f>
        <v>MK68-000820</v>
      </c>
      <c r="C218" s="9" t="str">
        <f>[2]หน้าผ้า!E227</f>
        <v>บจก.ที.ซี.ยูเนี่ยน อโกรเทค</v>
      </c>
      <c r="D218" s="13" t="str">
        <f>[2]หน้าผ้า!F227</f>
        <v>Zhejiang UN</v>
      </c>
      <c r="E218" s="9">
        <f>[2]หน้าผ้า!G227</f>
        <v>26</v>
      </c>
      <c r="F218" s="9">
        <f>[2]หน้าผ้า!H227</f>
        <v>43</v>
      </c>
      <c r="G218" s="9" t="str">
        <f>[2]หน้าผ้า!I227</f>
        <v>ขาว</v>
      </c>
      <c r="H218" s="9" t="str">
        <f>[2]หน้าผ้า!J227</f>
        <v>ใส</v>
      </c>
      <c r="I218" s="9">
        <f>[2]หน้าผ้า!L227</f>
        <v>150</v>
      </c>
      <c r="J218" s="9" t="str">
        <f>[2]หน้าผ้า!M227</f>
        <v>±</v>
      </c>
      <c r="K218" s="9">
        <f>[2]หน้าผ้า!N227</f>
        <v>5</v>
      </c>
      <c r="L218" s="9" t="str">
        <f>[2]หน้าผ้า!R227</f>
        <v>บิด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 xml:space="preserve">300กระสอบแบนเต็มใบ </v>
      </c>
      <c r="T218" s="12">
        <f>[2]หน้าผ้า!X227</f>
        <v>45883</v>
      </c>
      <c r="U218" s="11">
        <f>[2]หน้าผ้า!AA227</f>
        <v>20000</v>
      </c>
      <c r="V218" s="10">
        <f>[2]หน้าผ้า!AJ227</f>
        <v>20000</v>
      </c>
      <c r="W218" s="10">
        <f>[2]หน้าผ้า!AL227</f>
        <v>0</v>
      </c>
      <c r="X218" s="10">
        <f>[2]หน้าผ้า!AM227</f>
        <v>21970</v>
      </c>
      <c r="Y218" s="10">
        <f>[2]หน้าผ้า!AN227</f>
        <v>0</v>
      </c>
      <c r="Z218" s="9" t="str">
        <f>[2]หน้าผ้า!AO227</f>
        <v>WSWT2625850SM</v>
      </c>
      <c r="AA218" s="8">
        <f>[2]หน้าผ้า!AQ227</f>
        <v>0</v>
      </c>
      <c r="AB218" s="8">
        <f>[2]หน้าผ้า!AR227</f>
        <v>0</v>
      </c>
      <c r="AC218" s="8">
        <f>[2]หน้าผ้า!AS227</f>
        <v>0</v>
      </c>
      <c r="AD218" s="8">
        <f>[2]หน้าผ้า!AT227</f>
        <v>0</v>
      </c>
      <c r="AE218" s="8">
        <f>[2]หน้าผ้า!AU227</f>
        <v>0</v>
      </c>
      <c r="AF218" s="8" t="str">
        <f>[2]หน้าผ้า!AI227</f>
        <v>ห้ามขาด-เกินได้5%</v>
      </c>
      <c r="AG218" s="1" t="str">
        <f>[3]หน้าผ้า!DC230</f>
        <v>พร้อมส่ง</v>
      </c>
      <c r="AH218" s="1" t="str">
        <f>[2]หน้าผ้า!DL227</f>
        <v>P6</v>
      </c>
      <c r="AI218" s="1">
        <f>[2]หน้าผ้า!DM227</f>
        <v>4</v>
      </c>
      <c r="AJ218" s="3">
        <f>[2]หน้าผ้า!DN227</f>
        <v>45883</v>
      </c>
      <c r="AK218" s="3">
        <f>[2]หน้าผ้า!DQ227</f>
        <v>45879</v>
      </c>
      <c r="AL218" s="3">
        <f>[2]หน้าผ้า!DR227</f>
        <v>45872</v>
      </c>
      <c r="AM218" s="3">
        <f>[2]หน้าผ้า!DS227</f>
        <v>45880</v>
      </c>
      <c r="AN218" s="3">
        <f>[2]หน้าผ้า!DT227</f>
        <v>45881</v>
      </c>
      <c r="AO218" s="3">
        <f>[2]หน้าผ้า!DU227</f>
        <v>45882</v>
      </c>
      <c r="AP218" s="3">
        <f>[2]หน้าผ้า!DP227</f>
        <v>45878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งานเคลือบ+พิมพ์</v>
      </c>
      <c r="AX218" s="2" t="str">
        <f>[2]หน้าผ้า!ED227</f>
        <v xml:space="preserve"> /</v>
      </c>
      <c r="AY218" s="2" t="str">
        <f>[2]หน้าผ้า!AG227</f>
        <v>ลบสีจำนวนมาก รอผสม 1000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WRWT25850/WRWT25850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45861</v>
      </c>
      <c r="B219" s="14" t="str">
        <f>[2]หน้าผ้า!B228</f>
        <v>MK68-000923</v>
      </c>
      <c r="C219" s="9" t="str">
        <f>[2]หน้าผ้า!E228</f>
        <v>บจก.ที.ซี.ยูเนี่ยน อโกรเทค</v>
      </c>
      <c r="D219" s="13" t="str">
        <f>[2]หน้าผ้า!F228</f>
        <v>ไม่พิมพ์</v>
      </c>
      <c r="E219" s="9">
        <f>[2]หน้าผ้า!G228</f>
        <v>26</v>
      </c>
      <c r="F219" s="9">
        <f>[2]หน้าผ้า!H228</f>
        <v>43</v>
      </c>
      <c r="G219" s="9" t="str">
        <f>[2]หน้าผ้า!I228</f>
        <v>ขาว</v>
      </c>
      <c r="H219" s="9" t="str">
        <f>[2]หน้าผ้า!J228</f>
        <v>ใส</v>
      </c>
      <c r="I219" s="9">
        <f>[2]หน้าผ้า!L228</f>
        <v>150</v>
      </c>
      <c r="J219" s="9" t="str">
        <f>[2]หน้าผ้า!M228</f>
        <v>±</v>
      </c>
      <c r="K219" s="9">
        <f>[2]หน้าผ้า!N228</f>
        <v>5</v>
      </c>
      <c r="L219" s="9" t="str">
        <f>[2]หน้าผ้า!R228</f>
        <v>บิด</v>
      </c>
      <c r="M219" s="10" t="str">
        <f>[2]หน้าผ้า!T228</f>
        <v>ไม่สวมถุงใน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 t="str">
        <f>[2]หน้าผ้า!Z228</f>
        <v xml:space="preserve">300กระสอบแบนเต็มใบ </v>
      </c>
      <c r="T219" s="12">
        <f>[2]หน้าผ้า!X228</f>
        <v>45887</v>
      </c>
      <c r="U219" s="11">
        <f>[2]หน้าผ้า!AA228</f>
        <v>15000</v>
      </c>
      <c r="V219" s="10">
        <f>[2]หน้าผ้า!AJ228</f>
        <v>8828</v>
      </c>
      <c r="W219" s="10">
        <f>[2]หน้าผ้า!AL228</f>
        <v>6172</v>
      </c>
      <c r="X219" s="10">
        <f>[2]หน้าผ้า!AM228</f>
        <v>0</v>
      </c>
      <c r="Y219" s="10">
        <f>[2]หน้าผ้า!AN228</f>
        <v>0</v>
      </c>
      <c r="Z219" s="9" t="str">
        <f>[2]หน้าผ้า!AO228</f>
        <v>WSWT2625850SM</v>
      </c>
      <c r="AA219" s="8">
        <f>[2]หน้าผ้า!AQ228</f>
        <v>7673.8327599999993</v>
      </c>
      <c r="AB219" s="8">
        <f>[2]หน้าผ้า!AR228</f>
        <v>7673.8327599999993</v>
      </c>
      <c r="AC219" s="8">
        <f>[2]หน้าผ้า!AS228</f>
        <v>0</v>
      </c>
      <c r="AD219" s="8">
        <f>[2]หน้าผ้า!AT228</f>
        <v>7673.8327599999993</v>
      </c>
      <c r="AE219" s="8">
        <f>[2]หน้าผ้า!AU228</f>
        <v>0</v>
      </c>
      <c r="AF219" s="8" t="str">
        <f>[2]หน้าผ้า!AI228</f>
        <v>ห้ามขาด-เกินได้5%</v>
      </c>
      <c r="AG219" s="1" t="str">
        <f>[3]หน้าผ้า!DC231</f>
        <v>พร้อมส่ง</v>
      </c>
      <c r="AH219" s="1" t="str">
        <f>[2]หน้าผ้า!DL228</f>
        <v>P11</v>
      </c>
      <c r="AI219" s="1">
        <f>[2]หน้าผ้า!DM228</f>
        <v>2</v>
      </c>
      <c r="AJ219" s="3">
        <f>[2]หน้าผ้า!DN228</f>
        <v>45887</v>
      </c>
      <c r="AK219" s="3">
        <f>[2]หน้าผ้า!DQ228</f>
        <v>45885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45886</v>
      </c>
      <c r="AP219" s="3">
        <f>[2]หน้าผ้า!DP228</f>
        <v>45882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 t="str">
        <f>[2]หน้าผ้า!EC228</f>
        <v>งานเคลือบ+ตัด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WRWT25850/WRWT25850</v>
      </c>
      <c r="BD219" s="56">
        <f>[2]หน้าผ้า!CA228</f>
        <v>0</v>
      </c>
    </row>
    <row r="220" spans="1:56" ht="27.75" customHeight="1" x14ac:dyDescent="0.45">
      <c r="A220" s="3" t="str">
        <f>[2]หน้าผ้า!C229</f>
        <v>ประมาณการ</v>
      </c>
      <c r="B220" s="14" t="str">
        <f>[2]หน้าผ้า!B229</f>
        <v>ประมาณการ</v>
      </c>
      <c r="C220" s="9" t="str">
        <f>[2]หน้าผ้า!E229</f>
        <v>บจก.ที.ซี.ยูเนี่ยน อโกรเทค</v>
      </c>
      <c r="D220" s="13" t="str">
        <f>[2]หน้าผ้า!F229</f>
        <v>รอแบบ</v>
      </c>
      <c r="E220" s="9">
        <f>[2]หน้าผ้า!G229</f>
        <v>26</v>
      </c>
      <c r="F220" s="9">
        <f>[2]หน้าผ้า!H229</f>
        <v>43</v>
      </c>
      <c r="G220" s="9" t="str">
        <f>[2]หน้าผ้า!I229</f>
        <v>ขาว</v>
      </c>
      <c r="H220" s="9" t="str">
        <f>[2]หน้าผ้า!J229</f>
        <v>ใส</v>
      </c>
      <c r="I220" s="9">
        <f>[2]หน้าผ้า!L229</f>
        <v>150</v>
      </c>
      <c r="J220" s="9" t="str">
        <f>[2]หน้าผ้า!M229</f>
        <v>±</v>
      </c>
      <c r="K220" s="9">
        <f>[2]หน้าผ้า!N229</f>
        <v>5</v>
      </c>
      <c r="L220" s="9" t="str">
        <f>[2]หน้าผ้า!R229</f>
        <v>บิด</v>
      </c>
      <c r="M220" s="10" t="str">
        <f>[2]หน้าผ้า!T229</f>
        <v>ไม่สวมถุงใน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 t="str">
        <f>[2]หน้าผ้า!Z229</f>
        <v xml:space="preserve">300กระสอบแบนเต็มใบ </v>
      </c>
      <c r="T220" s="12">
        <f>[2]หน้าผ้า!X229</f>
        <v>45925</v>
      </c>
      <c r="U220" s="11">
        <f>[2]หน้าผ้า!AA229</f>
        <v>30000</v>
      </c>
      <c r="V220" s="10">
        <f>[2]หน้าผ้า!AJ229</f>
        <v>0</v>
      </c>
      <c r="W220" s="10">
        <f>[2]หน้าผ้า!AL229</f>
        <v>30000</v>
      </c>
      <c r="X220" s="10">
        <f>[2]หน้าผ้า!AM229</f>
        <v>0</v>
      </c>
      <c r="Y220" s="10">
        <f>[2]หน้าผ้า!AN229</f>
        <v>31500</v>
      </c>
      <c r="Z220" s="9" t="str">
        <f>[2]หน้าผ้า!AO229</f>
        <v>WSWT2625850SM</v>
      </c>
      <c r="AA220" s="8">
        <f>[2]หน้าผ้า!AQ229</f>
        <v>37299.899999999994</v>
      </c>
      <c r="AB220" s="8">
        <f>[2]หน้าผ้า!AR229</f>
        <v>37299.899999999994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37299.899999999994</v>
      </c>
      <c r="AF220" s="8">
        <f>[2]หน้าผ้า!AI229</f>
        <v>0</v>
      </c>
      <c r="AG220" s="1" t="str">
        <f>[3]หน้าผ้า!DC232</f>
        <v>รอตัด</v>
      </c>
      <c r="AH220" s="1" t="str">
        <f>[2]หน้าผ้า!DL229</f>
        <v>P6</v>
      </c>
      <c r="AI220" s="1">
        <f>[2]หน้าผ้า!DM229</f>
        <v>4</v>
      </c>
      <c r="AJ220" s="3">
        <f>[2]หน้าผ้า!DN229</f>
        <v>45925</v>
      </c>
      <c r="AK220" s="3">
        <f>[2]หน้าผ้า!DQ229</f>
        <v>45921</v>
      </c>
      <c r="AL220" s="3">
        <f>[2]หน้าผ้า!DR229</f>
        <v>45914</v>
      </c>
      <c r="AM220" s="3">
        <f>[2]หน้าผ้า!DS229</f>
        <v>45922</v>
      </c>
      <c r="AN220" s="3">
        <f>[2]หน้าผ้า!DT229</f>
        <v>45923</v>
      </c>
      <c r="AO220" s="3">
        <f>[2]หน้าผ้า!DU229</f>
        <v>45924</v>
      </c>
      <c r="AP220" s="3">
        <f>[2]หน้าผ้า!DP229</f>
        <v>45920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 t="str">
        <f>[2]หน้าผ้า!EC229</f>
        <v>งานเคลือบ+พิมพ์</v>
      </c>
      <c r="AX220" s="2">
        <f>[2]หน้าผ้า!ED229</f>
        <v>0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WRWT25850/WRWT25850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26</v>
      </c>
      <c r="F221" s="9">
        <f>[2]หน้าผ้า!H230</f>
        <v>43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120</v>
      </c>
      <c r="J221" s="9" t="str">
        <f>[2]หน้าผ้า!M230</f>
        <v>±</v>
      </c>
      <c r="K221" s="9">
        <f>[2]หน้าผ้า!N230</f>
        <v>5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>
        <f>[2]หน้าผ้า!X230</f>
        <v>0</v>
      </c>
      <c r="U221" s="11">
        <f>[2]หน้าผ้า!AA230</f>
        <v>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 t="str">
        <f>[2]หน้าผ้า!AO230</f>
        <v>WSWT2625850SM</v>
      </c>
      <c r="AA221" s="8">
        <f>[2]หน้าผ้า!AQ230</f>
        <v>44973.732759999992</v>
      </c>
      <c r="AB221" s="8">
        <f>[2]หน้าผ้า!AR230</f>
        <v>44973.732759999992</v>
      </c>
      <c r="AC221" s="8">
        <f>[2]หน้าผ้า!AS230</f>
        <v>0</v>
      </c>
      <c r="AD221" s="8">
        <f>[2]หน้าผ้า!AT230</f>
        <v>7673.8327599999993</v>
      </c>
      <c r="AE221" s="8">
        <f>[2]หน้าผ้า!AU230</f>
        <v>37299.899999999994</v>
      </c>
      <c r="AF221" s="8" t="str">
        <f>[2]หน้าผ้า!AI230</f>
        <v>ระบุในSD</v>
      </c>
      <c r="AG221" s="1" t="str">
        <f>[3]หน้าผ้า!DC233</f>
        <v>ยังไม่ได้พิมพ์</v>
      </c>
      <c r="AH221" s="1">
        <f>[2]หน้าผ้า!DL230</f>
        <v>0</v>
      </c>
      <c r="AI221" s="1" t="str">
        <f>[2]หน้าผ้า!DM230</f>
        <v>Lead time</v>
      </c>
      <c r="AJ221" s="3">
        <f>[2]หน้าผ้า!DN230</f>
        <v>0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>
        <f>[2]หน้าผ้า!DU230</f>
        <v>0</v>
      </c>
      <c r="AP221" s="3">
        <f>[2]หน้าผ้า!DP230</f>
        <v>0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>
        <f>[2]หน้าผ้า!EC230</f>
        <v>0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WRWT260850/WRWT25850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28</v>
      </c>
      <c r="F222" s="9">
        <f>[2]หน้าผ้า!H231</f>
        <v>41</v>
      </c>
      <c r="G222" s="9" t="str">
        <f>[2]หน้าผ้า!I231</f>
        <v>ขาว</v>
      </c>
      <c r="H222" s="9">
        <f>[2]หน้าผ้า!J231</f>
        <v>0</v>
      </c>
      <c r="I222" s="9">
        <f>[2]หน้าผ้า!L231</f>
        <v>122</v>
      </c>
      <c r="J222" s="9" t="str">
        <f>[2]หน้าผ้า!M231</f>
        <v>+</v>
      </c>
      <c r="K222" s="9">
        <f>[2]หน้าผ้า!N231</f>
        <v>3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>
        <f>[2]หน้าผ้า!X231</f>
        <v>0</v>
      </c>
      <c r="U222" s="11">
        <f>[2]หน้าผ้า!AA231</f>
        <v>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 t="str">
        <f>[2]หน้าผ้า!AO231</f>
        <v>WSWT2825800</v>
      </c>
      <c r="AA222" s="8" t="e">
        <f>[2]หน้าผ้า!AQ231</f>
        <v>#REF!</v>
      </c>
      <c r="AB222" s="8" t="e">
        <f>[2]หน้าผ้า!AR231</f>
        <v>#REF!</v>
      </c>
      <c r="AC222" s="8" t="e">
        <f>[2]หน้าผ้า!AS231</f>
        <v>#REF!</v>
      </c>
      <c r="AD222" s="8" t="e">
        <f>[2]หน้าผ้า!AT231</f>
        <v>#REF!</v>
      </c>
      <c r="AE222" s="8" t="e">
        <f>[2]หน้าผ้า!AU231</f>
        <v>#REF!</v>
      </c>
      <c r="AF222" s="8" t="str">
        <f>[2]หน้าผ้า!AI231</f>
        <v>ระบุในSD</v>
      </c>
      <c r="AG222" s="1" t="str">
        <f>[3]หน้าผ้า!DC234</f>
        <v>ผ้าขาว</v>
      </c>
      <c r="AH222" s="1">
        <f>[2]หน้าผ้า!DL231</f>
        <v>0</v>
      </c>
      <c r="AI222" s="1" t="str">
        <f>[2]หน้าผ้า!DM231</f>
        <v>Lead time</v>
      </c>
      <c r="AJ222" s="3">
        <f>[2]หน้าผ้า!DN231</f>
        <v>0</v>
      </c>
      <c r="AK222" s="3">
        <f>[2]หน้าผ้า!DQ231</f>
        <v>0</v>
      </c>
      <c r="AL222" s="3">
        <f>[2]หน้าผ้า!DR231</f>
        <v>0</v>
      </c>
      <c r="AM222" s="3">
        <f>[2]หน้าผ้า!DS231</f>
        <v>0</v>
      </c>
      <c r="AN222" s="3">
        <f>[2]หน้าผ้า!DT231</f>
        <v>0</v>
      </c>
      <c r="AO222" s="3">
        <f>[2]หน้าผ้า!DU231</f>
        <v>0</v>
      </c>
      <c r="AP222" s="3">
        <f>[2]หน้าผ้า!DP231</f>
        <v>0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>
        <f>[2]หน้าผ้า!EC231</f>
        <v>0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WRWT25850/WRWT25800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45857</v>
      </c>
      <c r="B223" s="14" t="str">
        <f>[2]หน้าผ้า!B232</f>
        <v>MK68-000913</v>
      </c>
      <c r="C223" s="9" t="str">
        <f>[2]หน้าผ้า!E232</f>
        <v>บจก.ไทยร่วมใจน้ำมันพืช</v>
      </c>
      <c r="D223" s="13" t="str">
        <f>[2]หน้าผ้า!F232</f>
        <v>TRJ</v>
      </c>
      <c r="E223" s="9">
        <f>[2]หน้าผ้า!G232</f>
        <v>28</v>
      </c>
      <c r="F223" s="9">
        <f>[2]หน้าผ้า!H232</f>
        <v>41</v>
      </c>
      <c r="G223" s="9" t="str">
        <f>[2]หน้าผ้า!I232</f>
        <v>ขาว</v>
      </c>
      <c r="H223" s="9">
        <f>[2]หน้าผ้า!J232</f>
        <v>0</v>
      </c>
      <c r="I223" s="9">
        <f>[2]หน้าผ้า!L232</f>
        <v>120</v>
      </c>
      <c r="J223" s="9" t="str">
        <f>[2]หน้าผ้า!M232</f>
        <v>+</v>
      </c>
      <c r="K223" s="9">
        <f>[2]หน้าผ้า!N232</f>
        <v>3</v>
      </c>
      <c r="L223" s="9" t="str">
        <f>[2]หน้าผ้า!R232</f>
        <v>ไม่</v>
      </c>
      <c r="M223" s="10" t="str">
        <f>[2]หน้าผ้า!T232</f>
        <v>ไม่สวมถุงใน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 t="str">
        <f>[2]หน้าผ้า!Z232</f>
        <v>500กระสอบ</v>
      </c>
      <c r="T223" s="12">
        <f>[2]หน้าผ้า!X232</f>
        <v>45883</v>
      </c>
      <c r="U223" s="11">
        <f>[2]หน้าผ้า!AA232</f>
        <v>34000</v>
      </c>
      <c r="V223" s="10">
        <f>[2]หน้าผ้า!AJ232</f>
        <v>32500</v>
      </c>
      <c r="W223" s="10">
        <f>[2]หน้าผ้า!AL232</f>
        <v>1500</v>
      </c>
      <c r="X223" s="10">
        <f>[2]หน้าผ้า!AM232</f>
        <v>34283</v>
      </c>
      <c r="Y223" s="10">
        <f>[2]หน้าผ้า!AN232</f>
        <v>0</v>
      </c>
      <c r="Z223" s="9" t="str">
        <f>[2]หน้าผ้า!AO232</f>
        <v>WSWT2825850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 t="str">
        <f>[3]หน้าผ้า!DC235</f>
        <v>พร้อมส่ง</v>
      </c>
      <c r="AH223" s="1" t="str">
        <f>[2]หน้าผ้า!DL232</f>
        <v>P7</v>
      </c>
      <c r="AI223" s="1">
        <f>[2]หน้าผ้า!DM232</f>
        <v>2</v>
      </c>
      <c r="AJ223" s="3">
        <f>[2]หน้าผ้า!DN232</f>
        <v>45883</v>
      </c>
      <c r="AK223" s="3">
        <f>[2]หน้าผ้า!DQ232</f>
        <v>0</v>
      </c>
      <c r="AL223" s="3">
        <f>[2]หน้าผ้า!DR232</f>
        <v>45874</v>
      </c>
      <c r="AM223" s="3">
        <f>[2]หน้าผ้า!DS232</f>
        <v>45881</v>
      </c>
      <c r="AN223" s="3">
        <f>[2]หน้าผ้า!DT232</f>
        <v>45882</v>
      </c>
      <c r="AO223" s="3">
        <f>[2]หน้าผ้า!DU232</f>
        <v>45882</v>
      </c>
      <c r="AP223" s="3">
        <f>[2]หน้าผ้า!DP232</f>
        <v>45878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งานพิมพ์</v>
      </c>
      <c r="AX223" s="2" t="str">
        <f>[2]หน้าผ้า!ED232</f>
        <v xml:space="preserve"> /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WRWT25850/WRWT25850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 t="str">
        <f>[2]หน้าผ้า!B233</f>
        <v>ใบรับคำสั่งซื้อ</v>
      </c>
      <c r="C224" s="9" t="str">
        <f>[2]หน้าผ้า!E233</f>
        <v>บจก.ไทยร่วมใจน้ำมันพืช</v>
      </c>
      <c r="D224" s="13" t="str">
        <f>[2]หน้าผ้า!F233</f>
        <v>TRJ</v>
      </c>
      <c r="E224" s="9">
        <f>[2]หน้าผ้า!G233</f>
        <v>28</v>
      </c>
      <c r="F224" s="9">
        <f>[2]หน้าผ้า!H233</f>
        <v>41</v>
      </c>
      <c r="G224" s="9" t="str">
        <f>[2]หน้าผ้า!I233</f>
        <v>ขาว</v>
      </c>
      <c r="H224" s="9">
        <f>[2]หน้าผ้า!J233</f>
        <v>0</v>
      </c>
      <c r="I224" s="9">
        <f>[2]หน้าผ้า!L233</f>
        <v>120</v>
      </c>
      <c r="J224" s="9" t="str">
        <f>[2]หน้าผ้า!M233</f>
        <v>+</v>
      </c>
      <c r="K224" s="9">
        <f>[2]หน้าผ้า!N233</f>
        <v>3</v>
      </c>
      <c r="L224" s="9" t="str">
        <f>[2]หน้าผ้า!R233</f>
        <v>ไม่</v>
      </c>
      <c r="M224" s="10" t="str">
        <f>[2]หน้าผ้า!T233</f>
        <v>ไม่สวมถุงใน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 t="str">
        <f>[2]หน้าผ้า!Z233</f>
        <v>500กระสอบ</v>
      </c>
      <c r="T224" s="12">
        <f>[2]หน้าผ้า!X233</f>
        <v>45897</v>
      </c>
      <c r="U224" s="11">
        <f>[2]หน้าผ้า!AA233</f>
        <v>50000</v>
      </c>
      <c r="V224" s="10">
        <f>[2]หน้าผ้า!AJ233</f>
        <v>0</v>
      </c>
      <c r="W224" s="10">
        <f>[2]หน้าผ้า!AL233</f>
        <v>50000</v>
      </c>
      <c r="X224" s="10">
        <f>[2]หน้าผ้า!AM233</f>
        <v>0</v>
      </c>
      <c r="Y224" s="10">
        <f>[2]หน้าผ้า!AN233</f>
        <v>52500</v>
      </c>
      <c r="Z224" s="9" t="str">
        <f>[2]หน้าผ้า!AO233</f>
        <v>WSWT2825850</v>
      </c>
      <c r="AA224" s="8">
        <f>[2]หน้าผ้า!AQ233</f>
        <v>59372.5</v>
      </c>
      <c r="AB224" s="8">
        <f>[2]หน้าผ้า!AR233</f>
        <v>14023</v>
      </c>
      <c r="AC224" s="8">
        <f>[2]หน้าผ้า!AS233</f>
        <v>45349.5</v>
      </c>
      <c r="AD224" s="8">
        <f>[2]หน้าผ้า!AT233</f>
        <v>0</v>
      </c>
      <c r="AE224" s="8">
        <f>[2]หน้าผ้า!AU233</f>
        <v>0</v>
      </c>
      <c r="AF224" s="8">
        <f>[2]หน้าผ้า!AI233</f>
        <v>0</v>
      </c>
      <c r="AG224" s="1" t="str">
        <f>[3]หน้าผ้า!DC236</f>
        <v>พร้อมส่ง</v>
      </c>
      <c r="AH224" s="1" t="str">
        <f>[2]หน้าผ้า!DL233</f>
        <v>P7</v>
      </c>
      <c r="AI224" s="1">
        <f>[2]หน้าผ้า!DM233</f>
        <v>2</v>
      </c>
      <c r="AJ224" s="3">
        <f>[2]หน้าผ้า!DN233</f>
        <v>45897</v>
      </c>
      <c r="AK224" s="3">
        <f>[2]หน้าผ้า!DQ233</f>
        <v>0</v>
      </c>
      <c r="AL224" s="3">
        <f>[2]หน้าผ้า!DR233</f>
        <v>45888</v>
      </c>
      <c r="AM224" s="3">
        <f>[2]หน้าผ้า!DS233</f>
        <v>45895</v>
      </c>
      <c r="AN224" s="3">
        <f>[2]หน้าผ้า!DT233</f>
        <v>45896</v>
      </c>
      <c r="AO224" s="3">
        <f>[2]หน้าผ้า!DU233</f>
        <v>45896</v>
      </c>
      <c r="AP224" s="3">
        <f>[2]หน้าผ้า!DP233</f>
        <v>45892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 t="str">
        <f>[2]หน้าผ้า!EC233</f>
        <v>งานพิมพ์</v>
      </c>
      <c r="AX224" s="2" t="str">
        <f>[2]หน้าผ้า!ED233</f>
        <v>รอART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WRWT25850/WRWT25850</v>
      </c>
      <c r="BD224" s="56">
        <f>[2]หน้าผ้า!CA233</f>
        <v>5096.7799166666673</v>
      </c>
    </row>
    <row r="225" spans="1:56" ht="27.75" customHeight="1" x14ac:dyDescent="0.45">
      <c r="A225" s="3" t="str">
        <f>[2]หน้าผ้า!C234</f>
        <v>ประมาณการ</v>
      </c>
      <c r="B225" s="14" t="str">
        <f>[2]หน้าผ้า!B234</f>
        <v>ประมาณการ</v>
      </c>
      <c r="C225" s="9" t="str">
        <f>[2]หน้าผ้า!E234</f>
        <v>บจก.ที.ซี.ยูเนี่ยน อโกรเทค</v>
      </c>
      <c r="D225" s="13" t="str">
        <f>[2]หน้าผ้า!F234</f>
        <v>ไม่พิมพ์</v>
      </c>
      <c r="E225" s="9">
        <f>[2]หน้าผ้า!G234</f>
        <v>28</v>
      </c>
      <c r="F225" s="9">
        <f>[2]หน้าผ้า!H234</f>
        <v>47</v>
      </c>
      <c r="G225" s="9" t="str">
        <f>[2]หน้าผ้า!I234</f>
        <v>ขาว</v>
      </c>
      <c r="H225" s="9" t="str">
        <f>[2]หน้าผ้า!J234</f>
        <v>ใส</v>
      </c>
      <c r="I225" s="9">
        <f>[2]หน้าผ้า!L234</f>
        <v>180</v>
      </c>
      <c r="J225" s="9" t="str">
        <f>[2]หน้าผ้า!M234</f>
        <v>±</v>
      </c>
      <c r="K225" s="9">
        <f>[2]หน้าผ้า!N234</f>
        <v>5</v>
      </c>
      <c r="L225" s="9" t="str">
        <f>[2]หน้าผ้า!R234</f>
        <v>ไม่</v>
      </c>
      <c r="M225" s="10" t="str">
        <f>[2]หน้าผ้า!T234</f>
        <v>ไม่สวมถุงใน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 t="str">
        <f>[2]หน้าผ้า!Z234</f>
        <v xml:space="preserve">300กระสอบแบนเต็มใบ </v>
      </c>
      <c r="T225" s="12">
        <f>[2]หน้าผ้า!X234</f>
        <v>45925</v>
      </c>
      <c r="U225" s="11">
        <f>[2]หน้าผ้า!AA234</f>
        <v>5000</v>
      </c>
      <c r="V225" s="10">
        <f>[2]หน้าผ้า!AJ234</f>
        <v>0</v>
      </c>
      <c r="W225" s="10">
        <f>[2]หน้าผ้า!AL234</f>
        <v>5000</v>
      </c>
      <c r="X225" s="10">
        <f>[2]หน้าผ้า!AM234</f>
        <v>0</v>
      </c>
      <c r="Y225" s="10">
        <f>[2]หน้าผ้า!AN234</f>
        <v>0</v>
      </c>
      <c r="Z225" s="9" t="str">
        <f>[2]หน้าผ้า!AO234</f>
        <v>WSWT2825850</v>
      </c>
      <c r="AA225" s="8">
        <f>[2]หน้าผ้า!AQ234</f>
        <v>6775.4500000000007</v>
      </c>
      <c r="AB225" s="8">
        <f>[2]หน้าผ้า!AR234</f>
        <v>0</v>
      </c>
      <c r="AC225" s="8">
        <f>[2]หน้าผ้า!AS234</f>
        <v>6775.4500000000007</v>
      </c>
      <c r="AD225" s="8">
        <f>[2]หน้าผ้า!AT234</f>
        <v>0</v>
      </c>
      <c r="AE225" s="8">
        <f>[2]หน้าผ้า!AU234</f>
        <v>6775.4500000000007</v>
      </c>
      <c r="AF225" s="8">
        <f>[2]หน้าผ้า!AI234</f>
        <v>0</v>
      </c>
      <c r="AG225" s="1">
        <f>[3]หน้าผ้า!DC237</f>
        <v>0</v>
      </c>
      <c r="AH225" s="1" t="str">
        <f>[2]หน้าผ้า!DL234</f>
        <v>P11</v>
      </c>
      <c r="AI225" s="1">
        <f>[2]หน้าผ้า!DM234</f>
        <v>2</v>
      </c>
      <c r="AJ225" s="3">
        <f>[2]หน้าผ้า!DN234</f>
        <v>45925</v>
      </c>
      <c r="AK225" s="3">
        <f>[2]หน้าผ้า!DQ234</f>
        <v>45923</v>
      </c>
      <c r="AL225" s="3">
        <f>[2]หน้าผ้า!DR234</f>
        <v>0</v>
      </c>
      <c r="AM225" s="3">
        <f>[2]หน้าผ้า!DS234</f>
        <v>0</v>
      </c>
      <c r="AN225" s="3">
        <f>[2]หน้าผ้า!DT234</f>
        <v>0</v>
      </c>
      <c r="AO225" s="3">
        <f>[2]หน้าผ้า!DU234</f>
        <v>45924</v>
      </c>
      <c r="AP225" s="3">
        <f>[2]หน้าผ้า!DP234</f>
        <v>45920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งานเคลือบ+ตัด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WRWT25850/WRWT25850</v>
      </c>
      <c r="BD225" s="56">
        <f>[2]หน้าผ้า!CA234</f>
        <v>761.48529722222236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>
        <f>[2]หน้าผ้า!E235</f>
        <v>0</v>
      </c>
      <c r="D226" s="13">
        <f>[2]หน้าผ้า!F235</f>
        <v>0</v>
      </c>
      <c r="E226" s="9">
        <f>[2]หน้าผ้า!G235</f>
        <v>28</v>
      </c>
      <c r="F226" s="9">
        <f>[2]หน้าผ้า!H235</f>
        <v>43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130</v>
      </c>
      <c r="J226" s="9" t="str">
        <f>[2]หน้าผ้า!M235</f>
        <v>±</v>
      </c>
      <c r="K226" s="9">
        <f>[2]หน้าผ้า!N235</f>
        <v>3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 t="str">
        <f>[2]หน้าผ้า!AO235</f>
        <v>WSWT2825850</v>
      </c>
      <c r="AA226" s="8">
        <f>[2]หน้าผ้า!AQ235</f>
        <v>66147.95</v>
      </c>
      <c r="AB226" s="8">
        <f>[2]หน้าผ้า!AR235</f>
        <v>14023</v>
      </c>
      <c r="AC226" s="8">
        <f>[2]หน้าผ้า!AS235</f>
        <v>52124.95</v>
      </c>
      <c r="AD226" s="8">
        <f>[2]หน้าผ้า!AT235</f>
        <v>0</v>
      </c>
      <c r="AE226" s="8">
        <f>[2]หน้าผ้า!AU235</f>
        <v>6775.4500000000007</v>
      </c>
      <c r="AF226" s="8" t="str">
        <f>[2]หน้าผ้า!AI235</f>
        <v>ระบุในSD</v>
      </c>
      <c r="AG226" s="1">
        <f>[3]หน้าผ้า!DC238</f>
        <v>0</v>
      </c>
      <c r="AH226" s="1">
        <f>[2]หน้าผ้า!DL235</f>
        <v>0</v>
      </c>
      <c r="AI226" s="1">
        <f>[2]หน้าผ้า!DM235</f>
        <v>0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0</v>
      </c>
      <c r="AM226" s="3">
        <f>[2]หน้าผ้า!DS235</f>
        <v>0</v>
      </c>
      <c r="AN226" s="3">
        <f>[2]หน้าผ้า!DT235</f>
        <v>0</v>
      </c>
      <c r="AO226" s="3">
        <f>[2]หน้าผ้า!DU235</f>
        <v>0</v>
      </c>
      <c r="AP226" s="3">
        <f>[2]หน้าผ้า!DP235</f>
        <v>0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>
        <f>[2]หน้าผ้า!EC235</f>
        <v>0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WRWT280850/WRWT25850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>
        <f>[2]หน้าผ้า!E236</f>
        <v>0</v>
      </c>
      <c r="D227" s="13">
        <f>[2]หน้าผ้า!F236</f>
        <v>0</v>
      </c>
      <c r="E227" s="9">
        <f>[2]หน้าผ้า!G236</f>
        <v>30</v>
      </c>
      <c r="F227" s="9">
        <f>[2]หน้าผ้า!H236</f>
        <v>41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122</v>
      </c>
      <c r="J227" s="9" t="str">
        <f>[2]หน้าผ้า!M236</f>
        <v>±</v>
      </c>
      <c r="K227" s="9">
        <f>[2]หน้าผ้า!N236</f>
        <v>5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 t="str">
        <f>[2]หน้าผ้า!AO236</f>
        <v>WSWT3025800</v>
      </c>
      <c r="AA227" s="8" t="e">
        <f>[2]หน้าผ้า!AQ236</f>
        <v>#REF!</v>
      </c>
      <c r="AB227" s="8" t="e">
        <f>[2]หน้าผ้า!AR236</f>
        <v>#REF!</v>
      </c>
      <c r="AC227" s="8" t="e">
        <f>[2]หน้าผ้า!AS236</f>
        <v>#REF!</v>
      </c>
      <c r="AD227" s="8" t="e">
        <f>[2]หน้าผ้า!AT236</f>
        <v>#REF!</v>
      </c>
      <c r="AE227" s="8" t="e">
        <f>[2]หน้าผ้า!AU236</f>
        <v>#REF!</v>
      </c>
      <c r="AF227" s="8" t="str">
        <f>[2]หน้าผ้า!AI236</f>
        <v>ระบุในSD</v>
      </c>
      <c r="AG227" s="1">
        <f>[3]หน้าผ้า!DC239</f>
        <v>0</v>
      </c>
      <c r="AH227" s="1">
        <f>[2]หน้าผ้า!DL236</f>
        <v>0</v>
      </c>
      <c r="AI227" s="1" t="str">
        <f>[2]หน้าผ้า!DM236</f>
        <v>Lead time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0</v>
      </c>
      <c r="AM227" s="3">
        <f>[2]หน้าผ้า!DS236</f>
        <v>0</v>
      </c>
      <c r="AN227" s="3">
        <f>[2]หน้าผ้า!DT236</f>
        <v>0</v>
      </c>
      <c r="AO227" s="3">
        <f>[2]หน้าผ้า!DU236</f>
        <v>0</v>
      </c>
      <c r="AP227" s="3">
        <f>[2]หน้าผ้า!DP236</f>
        <v>0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>
        <f>[2]หน้าผ้า!EC236</f>
        <v>0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WRWT25800/WRWT28750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0</v>
      </c>
      <c r="F228" s="9">
        <f>[2]หน้าผ้า!H237</f>
        <v>0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0</v>
      </c>
      <c r="J228" s="9">
        <f>[2]หน้าผ้า!M237</f>
        <v>0</v>
      </c>
      <c r="K228" s="9">
        <f>[2]หน้าผ้า!N237</f>
        <v>0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 t="str">
        <f>[2]หน้าผ้า!X237</f>
        <v>ค้างส่งทั้งหมด</v>
      </c>
      <c r="U228" s="11">
        <f>[2]หน้าผ้า!AA237</f>
        <v>2675337</v>
      </c>
      <c r="V228" s="10">
        <f>[2]หน้าผ้า!AJ237</f>
        <v>339463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>
        <f>[2]หน้าผ้า!AO237</f>
        <v>0</v>
      </c>
      <c r="AA228" s="8" t="e">
        <f>[2]หน้าผ้า!AQ237</f>
        <v>#REF!</v>
      </c>
      <c r="AB228" s="8" t="e">
        <f>[2]หน้าผ้า!AR237</f>
        <v>#REF!</v>
      </c>
      <c r="AC228" s="8" t="e">
        <f>[2]หน้าผ้า!AS237</f>
        <v>#REF!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 t="str">
        <f>[3]หน้าผ้า!DC240</f>
        <v xml:space="preserve"> </v>
      </c>
      <c r="AH228" s="1">
        <f>[2]หน้าผ้า!DL237</f>
        <v>0</v>
      </c>
      <c r="AI228" s="1" t="str">
        <f>[2]หน้าผ้า!DM237</f>
        <v>Lead time</v>
      </c>
      <c r="AJ228" s="3">
        <f>[2]หน้าผ้า!DN237</f>
        <v>0</v>
      </c>
      <c r="AK228" s="3">
        <f>[2]หน้าผ้า!DQ237</f>
        <v>0</v>
      </c>
      <c r="AL228" s="3">
        <f>[2]หน้าผ้า!DR237</f>
        <v>0</v>
      </c>
      <c r="AM228" s="3">
        <f>[2]หน้าผ้า!DS237</f>
        <v>0</v>
      </c>
      <c r="AN228" s="3">
        <f>[2]หน้าผ้า!DT237</f>
        <v>0</v>
      </c>
      <c r="AO228" s="3">
        <f>[2]หน้าผ้า!DU237</f>
        <v>0</v>
      </c>
      <c r="AP228" s="3">
        <f>[2]หน้าผ้า!DP237</f>
        <v>-5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>
        <f>[2]หน้าผ้า!EC237</f>
        <v>0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>
        <f>[2]หน้าผ้า!BZ237</f>
        <v>0</v>
      </c>
      <c r="BD228" s="56">
        <f>[2]หน้าผ้า!CA237</f>
        <v>142736.18937179036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>
        <f>[2]หน้าผ้า!F238</f>
        <v>0</v>
      </c>
      <c r="E229" s="9">
        <f>[2]หน้าผ้า!G238</f>
        <v>0</v>
      </c>
      <c r="F229" s="9">
        <f>[2]หน้าผ้า!H238</f>
        <v>0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>
        <f>[2]หน้าผ้า!M238</f>
        <v>0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140000</v>
      </c>
      <c r="T229" s="12">
        <f>[2]หน้าผ้า!X238</f>
        <v>0</v>
      </c>
      <c r="U229" s="11">
        <f>[2]หน้าผ้า!AA238</f>
        <v>19.109549999999999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 t="e">
        <f>[2]หน้าผ้า!AQ238</f>
        <v>#REF!</v>
      </c>
      <c r="AB229" s="8">
        <f>[2]หน้าผ้า!AR238</f>
        <v>0</v>
      </c>
      <c r="AC229" s="8" t="e">
        <f>[2]หน้าผ้า!AS238</f>
        <v>#REF!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 t="str">
        <f>[2]หน้าผ้า!DL238</f>
        <v>P1</v>
      </c>
      <c r="AI229" s="1">
        <f>[2]หน้าผ้า!DM238</f>
        <v>2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-9</v>
      </c>
      <c r="AM229" s="3">
        <f>[2]หน้าผ้า!DS238</f>
        <v>-2</v>
      </c>
      <c r="AN229" s="3">
        <f>[2]หน้าผ้า!DT238</f>
        <v>0</v>
      </c>
      <c r="AO229" s="3">
        <f>[2]หน้าผ้า!DU238</f>
        <v>-1</v>
      </c>
      <c r="AP229" s="3">
        <f>[2]หน้าผ้า!DP238</f>
        <v>-5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 t="str">
        <f>[2]หน้าผ้า!EC238</f>
        <v>งานพิมพ์</v>
      </c>
      <c r="AX229" s="2" t="str">
        <f>[2]หน้าผ้า!ED238</f>
        <v>รอART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 t="str">
        <f>[2]หน้าผ้า!CA238</f>
        <v>ห้ามลบ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>
        <f>[2]หน้าผ้า!H239</f>
        <v>0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>
        <f>[2]หน้าผ้า!M239</f>
        <v>0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 t="str">
        <f>[2]หน้าผ้า!X239</f>
        <v>ประมาณการ</v>
      </c>
      <c r="U230" s="11">
        <f>[2]หน้าผ้า!AA239</f>
        <v>943000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 t="str">
        <f>[2]หน้าผ้า!DL239</f>
        <v>P3</v>
      </c>
      <c r="AI230" s="1">
        <f>[2]หน้าผ้า!DM239</f>
        <v>1</v>
      </c>
      <c r="AJ230" s="3" t="str">
        <f>[2]หน้าผ้า!DN239</f>
        <v>ประมาณการ</v>
      </c>
      <c r="AK230" s="3">
        <f>[2]หน้าผ้า!DQ239</f>
        <v>0</v>
      </c>
      <c r="AL230" s="3">
        <f>[2]หน้าผ้า!DR239</f>
        <v>0</v>
      </c>
      <c r="AM230" s="3">
        <f>[2]หน้าผ้า!DS239</f>
        <v>0</v>
      </c>
      <c r="AN230" s="3">
        <f>[2]หน้าผ้า!DT239</f>
        <v>0</v>
      </c>
      <c r="AO230" s="3" t="e">
        <f>[2]หน้าผ้า!DU239</f>
        <v>#VALUE!</v>
      </c>
      <c r="AP230" s="3" t="e">
        <f>[2]หน้าผ้า!DP239</f>
        <v>#VALUE!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ตัด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0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 t="str">
        <f>[2]หน้าผ้า!X240</f>
        <v>รอแจ้ง</v>
      </c>
      <c r="U231" s="11">
        <f>[2]หน้าผ้า!AA240</f>
        <v>691368</v>
      </c>
      <c r="V231" s="10">
        <f>[2]หน้าผ้า!AJ240</f>
        <v>0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710701.87972000008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 t="str">
        <f>[2]หน้าผ้า!DL240</f>
        <v>P2</v>
      </c>
      <c r="AI231" s="1">
        <f>[2]หน้าผ้า!DM240</f>
        <v>3</v>
      </c>
      <c r="AJ231" s="3" t="str">
        <f>[2]หน้าผ้า!DN240</f>
        <v>รอแจ้ง</v>
      </c>
      <c r="AK231" s="3" t="e">
        <f>[2]หน้าผ้า!DQ240</f>
        <v>#VALUE!</v>
      </c>
      <c r="AL231" s="3" t="e">
        <f>[2]หน้าผ้า!DR240</f>
        <v>#VALUE!</v>
      </c>
      <c r="AM231" s="3" t="e">
        <f>[2]หน้าผ้า!DS240</f>
        <v>#VALUE!</v>
      </c>
      <c r="AN231" s="3">
        <f>[2]หน้าผ้า!DT240</f>
        <v>0</v>
      </c>
      <c r="AO231" s="3" t="e">
        <f>[2]หน้าผ้า!DU240</f>
        <v>#VALUE!</v>
      </c>
      <c r="AP231" s="3" t="e">
        <f>[2]หน้าผ้า!DP240</f>
        <v>#VALUE!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 t="str">
        <f>[2]หน้าผ้า!EC240</f>
        <v>งานเคลือบ+พิมพ์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>
        <f>[2]หน้าผ้า!H241</f>
        <v>0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 t="str">
        <f>[2]หน้าผ้า!X241</f>
        <v>รอส่ง</v>
      </c>
      <c r="U232" s="11">
        <f>[2]หน้าผ้า!AA241</f>
        <v>23500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 t="str">
        <f>[2]หน้าผ้า!DL241</f>
        <v>P6</v>
      </c>
      <c r="AI232" s="1">
        <f>[2]หน้าผ้า!DM241</f>
        <v>4</v>
      </c>
      <c r="AJ232" s="3" t="str">
        <f>[2]หน้าผ้า!DN241</f>
        <v>รอส่ง</v>
      </c>
      <c r="AK232" s="3" t="e">
        <f>[2]หน้าผ้า!DQ241</f>
        <v>#VALUE!</v>
      </c>
      <c r="AL232" s="3" t="e">
        <f>[2]หน้าผ้า!DR241</f>
        <v>#VALUE!</v>
      </c>
      <c r="AM232" s="3" t="e">
        <f>[2]หน้าผ้า!DS241</f>
        <v>#VALUE!</v>
      </c>
      <c r="AN232" s="3" t="e">
        <f>[2]หน้าผ้า!DT241</f>
        <v>#VALUE!</v>
      </c>
      <c r="AO232" s="3" t="e">
        <f>[2]หน้าผ้า!DU241</f>
        <v>#VALUE!</v>
      </c>
      <c r="AP232" s="3" t="e">
        <f>[2]หน้าผ้า!DP241</f>
        <v>#VALUE!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 t="str">
        <f>[2]หน้าผ้า!EC241</f>
        <v>งานเคลือบ+พิมพ์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 t="str">
        <f>[2]หน้าผ้า!X242</f>
        <v>มีกำหนดส่ง</v>
      </c>
      <c r="U233" s="11">
        <f>[2]หน้าผ้า!AA242</f>
        <v>1017469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 t="e">
        <f>[2]หน้าผ้า!AS242</f>
        <v>#REF!</v>
      </c>
      <c r="AD233" s="8" t="e">
        <f>[2]หน้าผ้า!AT242</f>
        <v>#REF!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 t="str">
        <f>[2]หน้าผ้า!DL242</f>
        <v>P11</v>
      </c>
      <c r="AI233" s="1">
        <f>[2]หน้าผ้า!DM242</f>
        <v>2</v>
      </c>
      <c r="AJ233" s="3" t="str">
        <f>[2]หน้าผ้า!DN242</f>
        <v>มีกำหนดส่ง</v>
      </c>
      <c r="AK233" s="3" t="e">
        <f>[2]หน้าผ้า!DQ242</f>
        <v>#VALUE!</v>
      </c>
      <c r="AL233" s="3">
        <f>[2]หน้าผ้า!DR242</f>
        <v>0</v>
      </c>
      <c r="AM233" s="3">
        <f>[2]หน้าผ้า!DS242</f>
        <v>0</v>
      </c>
      <c r="AN233" s="3">
        <f>[2]หน้าผ้า!DT242</f>
        <v>0</v>
      </c>
      <c r="AO233" s="3" t="e">
        <f>[2]หน้าผ้า!DU242</f>
        <v>#VALUE!</v>
      </c>
      <c r="AP233" s="3" t="e">
        <f>[2]หน้าผ้า!DP242</f>
        <v>#VALUE!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งานเคลือบ+ตัด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 t="str">
        <f>[2]หน้าผ้า!E243</f>
        <v>ผู้สั่งผลิต..................................................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 t="str">
        <f>[2]หน้าผ้า!I243</f>
        <v xml:space="preserve"> </v>
      </c>
      <c r="H234" s="9">
        <f>[2]หน้าผ้า!J243</f>
        <v>0</v>
      </c>
      <c r="I234" s="9">
        <f>[2]หน้าผ้า!L243</f>
        <v>0</v>
      </c>
      <c r="J234" s="9" t="str">
        <f>[2]หน้าผ้า!M243</f>
        <v xml:space="preserve"> 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 t="str">
        <f>[2]หน้าผ้า!DL243</f>
        <v>P9</v>
      </c>
      <c r="AI234" s="1">
        <f>[2]หน้าผ้า!DM243</f>
        <v>3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-10</v>
      </c>
      <c r="AM234" s="3">
        <f>[2]หน้าผ้า!DS243</f>
        <v>-3</v>
      </c>
      <c r="AN234" s="3">
        <f>[2]หน้าผ้า!DT243</f>
        <v>-2</v>
      </c>
      <c r="AO234" s="3">
        <f>[2]หน้าผ้า!DU243</f>
        <v>-1</v>
      </c>
      <c r="AP234" s="3">
        <f>[2]หน้าผ้า!DP243</f>
        <v>-5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งานพิมพ์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 t="str">
        <f>[2]หน้าผ้า!E244</f>
        <v>เจ้าหน้าที่วางแผนการผลิต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 t="str">
        <f>[2]หน้าผ้า!M244</f>
        <v>ผู้อนุมัติ..................................................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 t="str">
        <f>[2]หน้าผ้า!AT244</f>
        <v xml:space="preserve"> 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 t="str">
        <f>[2]หน้าผ้า!DL244</f>
        <v>P4</v>
      </c>
      <c r="AI235" s="1">
        <f>[2]หน้าผ้า!DM244</f>
        <v>3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-10</v>
      </c>
      <c r="AM235" s="3">
        <f>[2]หน้าผ้า!DS244</f>
        <v>-3</v>
      </c>
      <c r="AN235" s="3">
        <f>[2]หน้าผ้า!DT244</f>
        <v>0</v>
      </c>
      <c r="AO235" s="3">
        <f>[2]หน้าผ้า!DU244</f>
        <v>-2</v>
      </c>
      <c r="AP235" s="3">
        <f>[2]หน้าผ้า!DP244</f>
        <v>-5</v>
      </c>
      <c r="AQ235" s="3">
        <f>[2]หน้าผ้า!DW244</f>
        <v>-1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 t="str">
        <f>[2]หน้าผ้า!EC244</f>
        <v>งานพิมพ์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 t="str">
        <f>[2]หน้าผ้า!E245</f>
        <v xml:space="preserve">        /         /        .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 t="str">
        <f>[2]หน้าผ้า!M245</f>
        <v>ผู้จัดการฝ่ายผลิต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 t="str">
        <f>[2]หน้าผ้า!V245</f>
        <v xml:space="preserve"> 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 t="str">
        <f>[2]หน้าผ้า!DL245</f>
        <v>P7</v>
      </c>
      <c r="AI236" s="1">
        <f>[2]หน้าผ้า!DM245</f>
        <v>2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-9</v>
      </c>
      <c r="AM236" s="3">
        <f>[2]หน้าผ้า!DS245</f>
        <v>-2</v>
      </c>
      <c r="AN236" s="3">
        <f>[2]หน้าผ้า!DT245</f>
        <v>-1</v>
      </c>
      <c r="AO236" s="3">
        <f>[2]หน้าผ้า!DU245</f>
        <v>-1</v>
      </c>
      <c r="AP236" s="3">
        <f>[2]หน้าผ้า!DP245</f>
        <v>-5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 t="str">
        <f>[2]หน้าผ้า!EC245</f>
        <v>งานพิมพ์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 t="str">
        <f>[2]หน้าผ้า!M246</f>
        <v xml:space="preserve">        /         /        .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 t="str">
        <f>[2]หน้าผ้า!DL246</f>
        <v>P8</v>
      </c>
      <c r="AI237" s="1">
        <f>[2]หน้าผ้า!DM246</f>
        <v>4</v>
      </c>
      <c r="AJ237" s="3">
        <f>[2]หน้าผ้า!DN246</f>
        <v>0</v>
      </c>
      <c r="AK237" s="3">
        <f>[2]หน้าผ้า!DQ246</f>
        <v>-4</v>
      </c>
      <c r="AL237" s="3">
        <f>[2]หน้าผ้า!DR246</f>
        <v>-10</v>
      </c>
      <c r="AM237" s="3">
        <f>[2]หน้าผ้า!DS246</f>
        <v>-3</v>
      </c>
      <c r="AN237" s="3">
        <f>[2]หน้าผ้า!DT246</f>
        <v>-2</v>
      </c>
      <c r="AO237" s="3">
        <f>[2]หน้าผ้า!DU246</f>
        <v>-2</v>
      </c>
      <c r="AP237" s="3">
        <f>[2]หน้าผ้า!DP246</f>
        <v>-5</v>
      </c>
      <c r="AQ237" s="3">
        <f>[2]หน้าผ้า!DW246</f>
        <v>-1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งานเคลือบ+พิมพ์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 t="str">
        <f>[2]หน้าผ้า!F247</f>
        <v xml:space="preserve"> </v>
      </c>
      <c r="E238" s="9" t="str">
        <f>[2]หน้าผ้า!G247</f>
        <v xml:space="preserve"> </v>
      </c>
      <c r="F238" s="9">
        <f>[2]หน้าผ้า!H247</f>
        <v>0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>
        <f>[2]หน้าผ้า!M247</f>
        <v>0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 t="str">
        <f>[2]หน้าผ้า!DL247</f>
        <v>P13</v>
      </c>
      <c r="AI238" s="1">
        <f>[2]หน้าผ้า!DM247</f>
        <v>2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-2</v>
      </c>
      <c r="AP238" s="3">
        <f>[2]หน้าผ้า!DP247</f>
        <v>-5</v>
      </c>
      <c r="AQ238" s="3">
        <f>[2]หน้าผ้า!DW247</f>
        <v>-1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ตัด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 t="str">
        <f>[2]หน้าผ้า!V248</f>
        <v xml:space="preserve"> 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 t="str">
        <f>[2]หน้าผ้า!DL248</f>
        <v>P10</v>
      </c>
      <c r="AI239" s="1">
        <f>[2]หน้าผ้า!DM248</f>
        <v>3</v>
      </c>
      <c r="AJ239" s="3">
        <f>[2]หน้าผ้า!DN248</f>
        <v>0</v>
      </c>
      <c r="AK239" s="3">
        <f>[2]หน้าผ้า!DQ248</f>
        <v>-3</v>
      </c>
      <c r="AL239" s="3">
        <f>[2]หน้าผ้า!DR248</f>
        <v>-9</v>
      </c>
      <c r="AM239" s="3">
        <f>[2]หน้าผ้า!DS248</f>
        <v>-2</v>
      </c>
      <c r="AN239" s="3">
        <f>[2]หน้าผ้า!DT248</f>
        <v>0</v>
      </c>
      <c r="AO239" s="3">
        <f>[2]หน้าผ้า!DU248</f>
        <v>-1</v>
      </c>
      <c r="AP239" s="3">
        <f>[2]หน้าผ้า!DP248</f>
        <v>-5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 t="str">
        <f>[2]หน้าผ้า!EC248</f>
        <v>งานเคลือบ+พิมพ์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 t="str">
        <f>[2]หน้าผ้า!AA249</f>
        <v xml:space="preserve"> </v>
      </c>
      <c r="V240" s="10" t="str">
        <f>[2]หน้าผ้า!AJ249</f>
        <v>.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>
        <f>[2]หน้าผ้า!DL249</f>
        <v>0</v>
      </c>
      <c r="AI240" s="1" t="str">
        <f>[2]หน้าผ้า!DM249</f>
        <v>Lead time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-5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 t="str">
        <f>[2]หน้าผ้า!DL250</f>
        <v>P5.2</v>
      </c>
      <c r="AI241" s="1">
        <f>[2]หน้าผ้า!DM250</f>
        <v>4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-11</v>
      </c>
      <c r="AM241" s="3">
        <f>[2]หน้าผ้า!DS250</f>
        <v>-4</v>
      </c>
      <c r="AN241" s="3">
        <f>[2]หน้าผ้า!DT250</f>
        <v>-3</v>
      </c>
      <c r="AO241" s="3">
        <f>[2]หน้าผ้า!DU250</f>
        <v>-3</v>
      </c>
      <c r="AP241" s="3">
        <f>[2]หน้าผ้า!DP250</f>
        <v>-15</v>
      </c>
      <c r="AQ241" s="3">
        <f>[2]หน้าผ้า!DW250</f>
        <v>-2</v>
      </c>
      <c r="AR241" s="3">
        <f>[2]หน้าผ้า!DX250</f>
        <v>-1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 t="str">
        <f>[2]หน้าผ้า!DL251</f>
        <v>P5.3</v>
      </c>
      <c r="AI242" s="1">
        <f>[2]หน้าผ้า!DM251</f>
        <v>6</v>
      </c>
      <c r="AJ242" s="3">
        <f>[2]หน้าผ้า!DN251</f>
        <v>0</v>
      </c>
      <c r="AK242" s="3">
        <f>[2]หน้าผ้า!DQ251</f>
        <v>-6</v>
      </c>
      <c r="AL242" s="3">
        <f>[2]หน้าผ้า!DR251</f>
        <v>-12</v>
      </c>
      <c r="AM242" s="3">
        <f>[2]หน้าผ้า!DS251</f>
        <v>-5</v>
      </c>
      <c r="AN242" s="3">
        <f>[2]หน้าผ้า!DT251</f>
        <v>-4</v>
      </c>
      <c r="AO242" s="3">
        <f>[2]หน้าผ้า!DU251</f>
        <v>-3</v>
      </c>
      <c r="AP242" s="3">
        <f>[2]หน้าผ้า!DP251</f>
        <v>-15</v>
      </c>
      <c r="AQ242" s="3">
        <f>[2]หน้าผ้า!DW251</f>
        <v>-2</v>
      </c>
      <c r="AR242" s="3">
        <f>[2]หน้าผ้า!DX251</f>
        <v>-1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>
        <f>[2]หน้าผ้า!H259</f>
        <v>0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>
        <f>[2]หน้าผ้า!H261</f>
        <v>0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 t="str">
        <f>[2]หน้าผ้า!H268</f>
        <v xml:space="preserve"> 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I28" sqref="I28"/>
    </sheetView>
  </sheetViews>
  <sheetFormatPr defaultRowHeight="14.25" x14ac:dyDescent="0.2"/>
  <cols>
    <col min="1" max="1" width="24.3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155</v>
      </c>
    </row>
    <row r="3" spans="1:13" x14ac:dyDescent="0.2">
      <c r="A3" s="57" t="s">
        <v>29</v>
      </c>
      <c r="B3" t="s">
        <v>155</v>
      </c>
    </row>
    <row r="4" spans="1:13" x14ac:dyDescent="0.2">
      <c r="A4" s="57" t="s">
        <v>42</v>
      </c>
      <c r="B4" t="s">
        <v>173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154</v>
      </c>
      <c r="C6" t="s">
        <v>163</v>
      </c>
      <c r="D6" t="s">
        <v>156</v>
      </c>
      <c r="E6" t="s">
        <v>174</v>
      </c>
      <c r="F6" t="s">
        <v>158</v>
      </c>
      <c r="G6" t="s">
        <v>143</v>
      </c>
    </row>
    <row r="7" spans="1:13" ht="20.25" customHeight="1" x14ac:dyDescent="0.2">
      <c r="A7" t="s">
        <v>254</v>
      </c>
      <c r="B7" s="59">
        <v>5000</v>
      </c>
      <c r="C7" s="59">
        <v>5250</v>
      </c>
      <c r="D7" s="59">
        <v>5000</v>
      </c>
      <c r="E7" s="59">
        <v>4121.1500000000005</v>
      </c>
      <c r="F7" s="59">
        <v>3175</v>
      </c>
      <c r="G7" s="59">
        <v>946.15000000000055</v>
      </c>
      <c r="H7" s="59">
        <f>+J7-I7</f>
        <v>946.15000000000055</v>
      </c>
      <c r="J7" s="59">
        <f>G7</f>
        <v>946.15000000000055</v>
      </c>
    </row>
    <row r="8" spans="1:13" ht="20.25" customHeight="1" x14ac:dyDescent="0.2">
      <c r="A8" t="s">
        <v>134</v>
      </c>
      <c r="B8" s="59">
        <v>15000</v>
      </c>
      <c r="C8" s="59">
        <v>15750</v>
      </c>
      <c r="D8" s="59">
        <v>15000</v>
      </c>
      <c r="E8" s="59">
        <v>13201.65</v>
      </c>
      <c r="F8" s="59">
        <v>6301</v>
      </c>
      <c r="G8" s="59">
        <v>6900.65</v>
      </c>
      <c r="H8" s="59">
        <f t="shared" ref="H8:H28" si="0">+J8-I8</f>
        <v>6900.65</v>
      </c>
      <c r="J8" s="59">
        <f t="shared" ref="J8:J28" si="1">G8</f>
        <v>6900.65</v>
      </c>
    </row>
    <row r="9" spans="1:13" ht="20.25" customHeight="1" x14ac:dyDescent="0.2">
      <c r="A9" t="s">
        <v>138</v>
      </c>
      <c r="B9" s="59">
        <v>5000</v>
      </c>
      <c r="C9" s="59">
        <v>0</v>
      </c>
      <c r="D9" s="59">
        <v>5000</v>
      </c>
      <c r="E9" s="59">
        <v>0</v>
      </c>
      <c r="F9" s="59">
        <v>0</v>
      </c>
      <c r="G9" s="59">
        <v>0</v>
      </c>
      <c r="H9" s="59">
        <f t="shared" si="0"/>
        <v>0</v>
      </c>
      <c r="J9" s="59">
        <f t="shared" si="1"/>
        <v>0</v>
      </c>
    </row>
    <row r="10" spans="1:13" ht="20.25" customHeight="1" x14ac:dyDescent="0.2">
      <c r="A10" t="s">
        <v>176</v>
      </c>
      <c r="B10" s="59">
        <v>660000</v>
      </c>
      <c r="C10" s="59">
        <v>642600</v>
      </c>
      <c r="D10" s="59">
        <v>652206</v>
      </c>
      <c r="E10" s="59">
        <v>608030.28</v>
      </c>
      <c r="F10" s="59">
        <v>67964.049999999988</v>
      </c>
      <c r="G10" s="59">
        <v>540066.23</v>
      </c>
      <c r="H10" s="59">
        <f t="shared" si="0"/>
        <v>540066.23</v>
      </c>
      <c r="J10" s="59">
        <f t="shared" si="1"/>
        <v>540066.23</v>
      </c>
    </row>
    <row r="11" spans="1:13" ht="20.25" customHeight="1" x14ac:dyDescent="0.2">
      <c r="A11" t="s">
        <v>172</v>
      </c>
      <c r="B11" s="59">
        <v>190000</v>
      </c>
      <c r="C11" s="59">
        <v>156905.70000000001</v>
      </c>
      <c r="D11" s="59">
        <v>187450</v>
      </c>
      <c r="E11" s="59">
        <v>130578.41562699999</v>
      </c>
      <c r="F11" s="59">
        <v>32419.415626999998</v>
      </c>
      <c r="G11" s="59">
        <v>98159.000000000015</v>
      </c>
      <c r="H11" s="59">
        <f t="shared" si="0"/>
        <v>98159.000000000015</v>
      </c>
      <c r="J11" s="59">
        <f t="shared" si="1"/>
        <v>98159.000000000015</v>
      </c>
    </row>
    <row r="12" spans="1:13" ht="20.25" customHeight="1" x14ac:dyDescent="0.2">
      <c r="A12" t="s">
        <v>141</v>
      </c>
      <c r="B12" s="59">
        <v>30000</v>
      </c>
      <c r="C12" s="59">
        <v>10500</v>
      </c>
      <c r="D12" s="59">
        <v>30000</v>
      </c>
      <c r="E12" s="59">
        <v>28359.100000000002</v>
      </c>
      <c r="F12" s="59">
        <v>0</v>
      </c>
      <c r="G12" s="59">
        <v>28359.100000000002</v>
      </c>
      <c r="H12" s="59">
        <f t="shared" si="0"/>
        <v>28359.100000000002</v>
      </c>
      <c r="J12" s="59">
        <f t="shared" si="1"/>
        <v>28359.100000000002</v>
      </c>
      <c r="K12" s="58">
        <v>40000</v>
      </c>
      <c r="L12" s="58">
        <f>+K5*K12</f>
        <v>360000</v>
      </c>
      <c r="M12" s="59">
        <f>+L12-J12</f>
        <v>331640.90000000002</v>
      </c>
    </row>
    <row r="13" spans="1:13" ht="20.25" customHeight="1" x14ac:dyDescent="0.2">
      <c r="A13" t="s">
        <v>81</v>
      </c>
      <c r="B13" s="59">
        <v>358907</v>
      </c>
      <c r="C13" s="59">
        <v>283092.59999999998</v>
      </c>
      <c r="D13" s="59">
        <v>353907</v>
      </c>
      <c r="E13" s="59">
        <v>288507.63323250005</v>
      </c>
      <c r="F13" s="59">
        <v>76716.989249999999</v>
      </c>
      <c r="G13" s="59">
        <v>211790.64398250001</v>
      </c>
      <c r="H13" s="59">
        <f t="shared" si="0"/>
        <v>211790.64398250001</v>
      </c>
      <c r="J13" s="59">
        <f t="shared" si="1"/>
        <v>211790.64398250001</v>
      </c>
      <c r="K13" s="58">
        <v>14000</v>
      </c>
      <c r="L13" s="58">
        <f>+K13*K5</f>
        <v>126000</v>
      </c>
      <c r="M13" s="59">
        <f>+L13-J13</f>
        <v>-85790.643982500012</v>
      </c>
    </row>
    <row r="14" spans="1:13" ht="20.25" customHeight="1" x14ac:dyDescent="0.2">
      <c r="A14" t="s">
        <v>80</v>
      </c>
      <c r="B14" s="59">
        <v>296127</v>
      </c>
      <c r="C14" s="59">
        <v>284550</v>
      </c>
      <c r="D14" s="59">
        <v>292809</v>
      </c>
      <c r="E14" s="59">
        <v>292238.43000000005</v>
      </c>
      <c r="F14" s="59">
        <v>17378.68</v>
      </c>
      <c r="G14" s="59">
        <v>274859.75</v>
      </c>
      <c r="H14" s="59">
        <f t="shared" si="0"/>
        <v>274859.75</v>
      </c>
      <c r="J14" s="59">
        <f t="shared" si="1"/>
        <v>274859.75</v>
      </c>
      <c r="K14" s="58"/>
      <c r="L14" s="58"/>
    </row>
    <row r="15" spans="1:13" ht="20.25" customHeight="1" x14ac:dyDescent="0.2">
      <c r="A15" t="s">
        <v>121</v>
      </c>
      <c r="B15" s="59">
        <v>359000</v>
      </c>
      <c r="C15" s="59">
        <v>367500</v>
      </c>
      <c r="D15" s="59">
        <v>353179</v>
      </c>
      <c r="E15" s="59">
        <v>376491.50000000006</v>
      </c>
      <c r="F15" s="59">
        <v>80270.700000000012</v>
      </c>
      <c r="G15" s="59">
        <v>296220.79999999999</v>
      </c>
      <c r="H15" s="59">
        <f t="shared" si="0"/>
        <v>296220.79999999999</v>
      </c>
      <c r="J15" s="59">
        <f t="shared" si="1"/>
        <v>296220.79999999999</v>
      </c>
      <c r="K15" s="58">
        <v>20000</v>
      </c>
      <c r="L15" s="58">
        <f>+K15*K5</f>
        <v>180000</v>
      </c>
      <c r="M15" s="59">
        <f>+L15-J15</f>
        <v>-116220.79999999999</v>
      </c>
    </row>
    <row r="16" spans="1:13" ht="20.25" customHeight="1" x14ac:dyDescent="0.2">
      <c r="A16" t="s">
        <v>131</v>
      </c>
      <c r="B16" s="59">
        <v>50000</v>
      </c>
      <c r="C16" s="59">
        <v>10500</v>
      </c>
      <c r="D16" s="59">
        <v>49900</v>
      </c>
      <c r="E16" s="59">
        <v>53953.536999999997</v>
      </c>
      <c r="F16" s="59">
        <v>18812.7</v>
      </c>
      <c r="G16" s="59">
        <v>35140.837</v>
      </c>
      <c r="H16" s="59">
        <f t="shared" si="0"/>
        <v>35140.837</v>
      </c>
      <c r="J16" s="59">
        <f t="shared" si="1"/>
        <v>35140.837</v>
      </c>
    </row>
    <row r="17" spans="1:13" ht="20.25" customHeight="1" x14ac:dyDescent="0.2">
      <c r="A17" t="s">
        <v>99</v>
      </c>
      <c r="B17" s="59">
        <v>96600</v>
      </c>
      <c r="C17" s="59">
        <v>44967.3</v>
      </c>
      <c r="D17" s="59">
        <v>46311</v>
      </c>
      <c r="E17" s="59">
        <v>46067.499940000009</v>
      </c>
      <c r="F17" s="59">
        <v>46067.499940000009</v>
      </c>
      <c r="G17" s="59">
        <v>0</v>
      </c>
      <c r="H17" s="59">
        <f t="shared" si="0"/>
        <v>0</v>
      </c>
      <c r="J17" s="59">
        <f t="shared" si="1"/>
        <v>0</v>
      </c>
    </row>
    <row r="18" spans="1:13" ht="20.25" customHeight="1" x14ac:dyDescent="0.2">
      <c r="A18" t="s">
        <v>248</v>
      </c>
      <c r="B18" s="59">
        <v>100000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  <c r="H18" s="59">
        <f t="shared" si="0"/>
        <v>0</v>
      </c>
      <c r="J18" s="59">
        <f t="shared" si="1"/>
        <v>0</v>
      </c>
    </row>
    <row r="19" spans="1:13" ht="20.25" customHeight="1" x14ac:dyDescent="0.2">
      <c r="A19" t="s">
        <v>224</v>
      </c>
      <c r="B19" s="59">
        <v>15000</v>
      </c>
      <c r="C19" s="59">
        <v>15750</v>
      </c>
      <c r="D19" s="59">
        <v>15000</v>
      </c>
      <c r="E19" s="59">
        <v>16135.350000000002</v>
      </c>
      <c r="F19" s="59">
        <v>7327</v>
      </c>
      <c r="G19" s="59">
        <v>8808.3500000000022</v>
      </c>
      <c r="H19" s="59">
        <v>0</v>
      </c>
      <c r="I19" s="59">
        <v>54000</v>
      </c>
      <c r="J19" s="59">
        <f t="shared" si="1"/>
        <v>8808.3500000000022</v>
      </c>
    </row>
    <row r="20" spans="1:13" ht="20.25" customHeight="1" x14ac:dyDescent="0.2">
      <c r="A20" t="s">
        <v>83</v>
      </c>
      <c r="B20" s="59">
        <v>90000</v>
      </c>
      <c r="C20" s="59">
        <v>73500</v>
      </c>
      <c r="D20" s="59">
        <v>77754</v>
      </c>
      <c r="E20" s="59">
        <v>69430.900000000009</v>
      </c>
      <c r="F20" s="59">
        <v>29756.100000000002</v>
      </c>
      <c r="G20" s="59">
        <v>39674.800000000003</v>
      </c>
      <c r="H20" s="59">
        <f t="shared" si="0"/>
        <v>39674.800000000003</v>
      </c>
      <c r="J20" s="59">
        <f t="shared" si="1"/>
        <v>39674.800000000003</v>
      </c>
    </row>
    <row r="21" spans="1:13" ht="20.25" customHeight="1" x14ac:dyDescent="0.2">
      <c r="A21" t="s">
        <v>84</v>
      </c>
      <c r="B21" s="59">
        <v>8000</v>
      </c>
      <c r="C21" s="59">
        <v>8400</v>
      </c>
      <c r="D21" s="59">
        <v>8000</v>
      </c>
      <c r="E21" s="59">
        <v>9499.6</v>
      </c>
      <c r="F21" s="59">
        <v>0</v>
      </c>
      <c r="G21" s="59">
        <v>9499.6</v>
      </c>
      <c r="H21" s="59">
        <f t="shared" si="0"/>
        <v>9499.6</v>
      </c>
      <c r="J21" s="59">
        <f t="shared" si="1"/>
        <v>9499.6</v>
      </c>
    </row>
    <row r="22" spans="1:13" ht="20.25" customHeight="1" x14ac:dyDescent="0.2">
      <c r="A22" t="s">
        <v>150</v>
      </c>
      <c r="B22" s="59">
        <v>10000</v>
      </c>
      <c r="C22" s="59">
        <v>0</v>
      </c>
      <c r="D22" s="59">
        <v>10000</v>
      </c>
      <c r="E22" s="59">
        <v>11315.7</v>
      </c>
      <c r="F22" s="59">
        <v>6000</v>
      </c>
      <c r="G22" s="59">
        <v>5315.7000000000007</v>
      </c>
      <c r="H22" s="59">
        <f t="shared" si="0"/>
        <v>5315.7000000000007</v>
      </c>
      <c r="J22" s="59">
        <f t="shared" si="1"/>
        <v>5315.7000000000007</v>
      </c>
    </row>
    <row r="23" spans="1:13" ht="20.25" customHeight="1" x14ac:dyDescent="0.2">
      <c r="A23" t="s">
        <v>206</v>
      </c>
      <c r="B23" s="59">
        <v>10000</v>
      </c>
      <c r="C23" s="59">
        <v>0</v>
      </c>
      <c r="D23" s="59">
        <v>10000</v>
      </c>
      <c r="E23" s="59">
        <v>12433.3</v>
      </c>
      <c r="F23" s="59">
        <v>12433.3</v>
      </c>
      <c r="G23" s="59">
        <v>0</v>
      </c>
      <c r="H23" s="59">
        <f t="shared" si="0"/>
        <v>0</v>
      </c>
      <c r="J23" s="59">
        <f t="shared" si="1"/>
        <v>0</v>
      </c>
    </row>
    <row r="24" spans="1:13" ht="20.25" customHeight="1" x14ac:dyDescent="0.2">
      <c r="A24" t="s">
        <v>88</v>
      </c>
      <c r="B24" s="59">
        <v>106500</v>
      </c>
      <c r="C24" s="59">
        <v>85575</v>
      </c>
      <c r="D24" s="59">
        <v>99114</v>
      </c>
      <c r="E24" s="59">
        <v>119981.34499999999</v>
      </c>
      <c r="F24" s="59">
        <v>9788</v>
      </c>
      <c r="G24" s="59">
        <v>110193.34499999999</v>
      </c>
      <c r="H24" s="59">
        <f t="shared" si="0"/>
        <v>110193.34499999999</v>
      </c>
      <c r="J24" s="59">
        <f t="shared" si="1"/>
        <v>110193.34499999999</v>
      </c>
    </row>
    <row r="25" spans="1:13" ht="20.25" customHeight="1" x14ac:dyDescent="0.2">
      <c r="A25" t="s">
        <v>128</v>
      </c>
      <c r="B25" s="59">
        <v>55000</v>
      </c>
      <c r="C25" s="59">
        <v>52500</v>
      </c>
      <c r="D25" s="59">
        <v>55000</v>
      </c>
      <c r="E25" s="59">
        <v>66147.95</v>
      </c>
      <c r="F25" s="59">
        <v>11275.45</v>
      </c>
      <c r="G25" s="59">
        <v>54872.5</v>
      </c>
      <c r="H25" s="59">
        <f t="shared" si="0"/>
        <v>54872.5</v>
      </c>
      <c r="J25" s="59">
        <f t="shared" si="1"/>
        <v>54872.5</v>
      </c>
    </row>
    <row r="26" spans="1:13" ht="20.25" customHeight="1" x14ac:dyDescent="0.2">
      <c r="A26" t="s">
        <v>96</v>
      </c>
      <c r="B26" s="59">
        <v>2460134</v>
      </c>
      <c r="C26" s="59">
        <v>2057340.5999999999</v>
      </c>
      <c r="D26" s="59">
        <v>2265630</v>
      </c>
      <c r="E26" s="59">
        <v>2146493.3407995002</v>
      </c>
      <c r="F26" s="59">
        <v>425685.88481699995</v>
      </c>
      <c r="G26" s="59">
        <v>1720807.4559825002</v>
      </c>
      <c r="H26" s="59">
        <f t="shared" si="0"/>
        <v>1720807.4559825002</v>
      </c>
      <c r="J26" s="59">
        <f t="shared" si="1"/>
        <v>1720807.4559825002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5669299.9027645011</v>
      </c>
    </row>
    <row r="29" spans="1:13" ht="20.25" customHeight="1" x14ac:dyDescent="0.2">
      <c r="C29"/>
      <c r="H29" s="59">
        <f>SUM(H7:H28)</f>
        <v>3432806.5619650004</v>
      </c>
      <c r="I29" s="59">
        <f t="shared" ref="I29:J29" si="2">SUM(I7:I28)</f>
        <v>54000</v>
      </c>
      <c r="J29" s="59">
        <f t="shared" si="2"/>
        <v>3441614.9119650004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1720807.4559825002</v>
      </c>
      <c r="I32">
        <v>85</v>
      </c>
      <c r="J32" s="58">
        <f>+(H32+H29)*I32</f>
        <v>438057191.52553755</v>
      </c>
      <c r="K32" s="58">
        <f>+J32/1000</f>
        <v>438057.19152553758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5243614.0179475006</v>
      </c>
      <c r="J35" s="59"/>
      <c r="K35" s="59">
        <f>+K32+K33</f>
        <v>446607.19152553758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250</v>
      </c>
      <c r="B37" s="58">
        <v>1565717</v>
      </c>
      <c r="C37"/>
      <c r="D37" s="59"/>
      <c r="H37">
        <v>15</v>
      </c>
      <c r="I37" s="58">
        <f>+H35/H37</f>
        <v>349574.26786316669</v>
      </c>
    </row>
    <row r="38" spans="1:14" ht="20.25" customHeight="1" x14ac:dyDescent="0.2">
      <c r="C38"/>
      <c r="N38" s="59">
        <f>+H35+N36</f>
        <v>5948836.0179475006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C7" sqref="C7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155</v>
      </c>
    </row>
    <row r="3" spans="1:11" x14ac:dyDescent="0.2">
      <c r="A3" s="57" t="s">
        <v>29</v>
      </c>
      <c r="B3" t="s">
        <v>155</v>
      </c>
    </row>
    <row r="4" spans="1:11" x14ac:dyDescent="0.2">
      <c r="A4" s="57" t="s">
        <v>42</v>
      </c>
      <c r="B4" t="s">
        <v>173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154</v>
      </c>
      <c r="C6" t="s">
        <v>163</v>
      </c>
      <c r="D6" t="s">
        <v>156</v>
      </c>
      <c r="E6" t="s">
        <v>174</v>
      </c>
      <c r="F6" t="s">
        <v>158</v>
      </c>
      <c r="G6" t="s">
        <v>143</v>
      </c>
    </row>
    <row r="7" spans="1:11" ht="16.5" customHeight="1" x14ac:dyDescent="0.2">
      <c r="A7" t="s">
        <v>99</v>
      </c>
      <c r="B7" s="59">
        <v>100000</v>
      </c>
      <c r="C7" s="59">
        <v>105000</v>
      </c>
      <c r="D7" s="59">
        <v>100000</v>
      </c>
      <c r="E7" s="59">
        <v>107569.00000000001</v>
      </c>
      <c r="F7" s="59">
        <v>0</v>
      </c>
      <c r="G7" s="59">
        <v>107569.00000000001</v>
      </c>
      <c r="I7" s="59">
        <f>+K7-J7</f>
        <v>107569.00000000001</v>
      </c>
      <c r="K7" s="59">
        <f>G7</f>
        <v>107569.00000000001</v>
      </c>
    </row>
    <row r="8" spans="1:11" ht="16.5" customHeight="1" x14ac:dyDescent="0.2">
      <c r="A8" t="s">
        <v>83</v>
      </c>
      <c r="B8" s="59">
        <v>5000</v>
      </c>
      <c r="C8" s="59">
        <v>5250</v>
      </c>
      <c r="D8" s="59">
        <v>5000</v>
      </c>
      <c r="E8" s="59">
        <v>5518.15</v>
      </c>
      <c r="F8" s="59">
        <v>0</v>
      </c>
      <c r="G8" s="59">
        <v>5518.15</v>
      </c>
      <c r="I8" s="59">
        <f t="shared" ref="I8:I25" si="0">+K8-J8</f>
        <v>5518.15</v>
      </c>
      <c r="K8" s="59">
        <f t="shared" ref="K8:K25" si="1">G8</f>
        <v>5518.15</v>
      </c>
    </row>
    <row r="9" spans="1:11" ht="16.5" customHeight="1" x14ac:dyDescent="0.2">
      <c r="A9" t="s">
        <v>96</v>
      </c>
      <c r="B9" s="59">
        <v>105000</v>
      </c>
      <c r="C9" s="59">
        <v>110250</v>
      </c>
      <c r="D9" s="59">
        <v>105000</v>
      </c>
      <c r="E9" s="59">
        <v>113087.15000000001</v>
      </c>
      <c r="F9" s="59">
        <v>0</v>
      </c>
      <c r="G9" s="59">
        <v>113087.15000000001</v>
      </c>
      <c r="I9" s="59">
        <f t="shared" si="0"/>
        <v>113087.15000000001</v>
      </c>
      <c r="K9" s="59">
        <f t="shared" si="1"/>
        <v>113087.15000000001</v>
      </c>
    </row>
    <row r="10" spans="1:11" ht="16.5" customHeight="1" x14ac:dyDescent="0.2">
      <c r="C10"/>
      <c r="I10" s="59">
        <f t="shared" si="0"/>
        <v>0</v>
      </c>
      <c r="K10" s="59">
        <f t="shared" si="1"/>
        <v>0</v>
      </c>
    </row>
    <row r="11" spans="1:11" ht="16.5" customHeight="1" x14ac:dyDescent="0.2">
      <c r="C11"/>
      <c r="I11" s="59">
        <f t="shared" si="0"/>
        <v>0</v>
      </c>
      <c r="K11" s="59">
        <f t="shared" si="1"/>
        <v>0</v>
      </c>
    </row>
    <row r="12" spans="1:11" ht="16.5" customHeight="1" x14ac:dyDescent="0.2">
      <c r="C12"/>
      <c r="I12" s="59">
        <f t="shared" si="0"/>
        <v>0</v>
      </c>
      <c r="K12" s="59">
        <f t="shared" si="1"/>
        <v>0</v>
      </c>
    </row>
    <row r="13" spans="1:11" ht="16.5" customHeight="1" x14ac:dyDescent="0.2">
      <c r="C13"/>
      <c r="I13" s="59">
        <f t="shared" si="0"/>
        <v>0</v>
      </c>
      <c r="K13" s="59">
        <f t="shared" si="1"/>
        <v>0</v>
      </c>
    </row>
    <row r="14" spans="1:11" ht="16.5" customHeight="1" x14ac:dyDescent="0.2">
      <c r="C14"/>
      <c r="I14" s="59">
        <f t="shared" si="0"/>
        <v>0</v>
      </c>
      <c r="K14" s="59">
        <f t="shared" si="1"/>
        <v>0</v>
      </c>
    </row>
    <row r="15" spans="1:11" ht="16.5" customHeight="1" x14ac:dyDescent="0.2">
      <c r="C15"/>
      <c r="I15" s="59">
        <f t="shared" si="0"/>
        <v>0</v>
      </c>
      <c r="K15" s="59">
        <f t="shared" si="1"/>
        <v>0</v>
      </c>
    </row>
    <row r="16" spans="1:11" ht="16.5" customHeight="1" x14ac:dyDescent="0.2">
      <c r="C16"/>
      <c r="I16" s="59">
        <f t="shared" si="0"/>
        <v>0</v>
      </c>
      <c r="K16" s="59">
        <f t="shared" si="1"/>
        <v>0</v>
      </c>
    </row>
    <row r="17" spans="3:11" ht="16.5" customHeight="1" x14ac:dyDescent="0.2">
      <c r="C17"/>
      <c r="I17" s="59">
        <v>0</v>
      </c>
      <c r="J17" s="59">
        <v>54000</v>
      </c>
      <c r="K17" s="59">
        <f t="shared" si="1"/>
        <v>0</v>
      </c>
    </row>
    <row r="18" spans="3:11" ht="16.5" customHeight="1" x14ac:dyDescent="0.2">
      <c r="C18"/>
      <c r="I18" s="59">
        <f t="shared" si="0"/>
        <v>0</v>
      </c>
      <c r="K18" s="59">
        <f t="shared" si="1"/>
        <v>0</v>
      </c>
    </row>
    <row r="19" spans="3:11" ht="16.5" customHeight="1" x14ac:dyDescent="0.2">
      <c r="C19"/>
      <c r="I19" s="59">
        <f t="shared" si="0"/>
        <v>0</v>
      </c>
      <c r="K19" s="59">
        <f t="shared" si="1"/>
        <v>0</v>
      </c>
    </row>
    <row r="20" spans="3:11" ht="16.5" customHeight="1" x14ac:dyDescent="0.2">
      <c r="C20"/>
      <c r="I20" s="59">
        <f t="shared" si="0"/>
        <v>0</v>
      </c>
      <c r="K20" s="59">
        <f t="shared" si="1"/>
        <v>0</v>
      </c>
    </row>
    <row r="21" spans="3:11" ht="16.5" customHeight="1" x14ac:dyDescent="0.2">
      <c r="C21"/>
      <c r="I21" s="59">
        <f t="shared" si="0"/>
        <v>0</v>
      </c>
      <c r="K21" s="59">
        <f t="shared" si="1"/>
        <v>0</v>
      </c>
    </row>
    <row r="22" spans="3:11" ht="16.5" customHeight="1" x14ac:dyDescent="0.2">
      <c r="C22"/>
      <c r="I22" s="59">
        <f t="shared" si="0"/>
        <v>0</v>
      </c>
      <c r="K22" s="59">
        <f t="shared" si="1"/>
        <v>0</v>
      </c>
    </row>
    <row r="23" spans="3:11" ht="16.5" customHeight="1" x14ac:dyDescent="0.2">
      <c r="C23"/>
      <c r="I23" s="59">
        <f t="shared" si="0"/>
        <v>0</v>
      </c>
      <c r="K23" s="59">
        <f t="shared" si="1"/>
        <v>0</v>
      </c>
    </row>
    <row r="24" spans="3:11" ht="16.5" customHeight="1" x14ac:dyDescent="0.2">
      <c r="C24"/>
      <c r="I24" s="59">
        <f t="shared" si="0"/>
        <v>0</v>
      </c>
      <c r="K24" s="59">
        <f t="shared" si="1"/>
        <v>0</v>
      </c>
    </row>
    <row r="25" spans="3:11" ht="16.5" customHeight="1" x14ac:dyDescent="0.2">
      <c r="C25"/>
      <c r="I25" s="59">
        <f t="shared" si="0"/>
        <v>0</v>
      </c>
      <c r="K25" s="59">
        <f t="shared" si="1"/>
        <v>0</v>
      </c>
    </row>
    <row r="26" spans="3:11" ht="16.5" customHeight="1" x14ac:dyDescent="0.2">
      <c r="C26"/>
      <c r="I26" s="59">
        <f>SUM(I7:I25)</f>
        <v>226174.30000000002</v>
      </c>
      <c r="J26" s="59">
        <f t="shared" ref="J26:K26" si="2">SUM(J7:J25)</f>
        <v>54000</v>
      </c>
      <c r="K26" s="59">
        <f t="shared" si="2"/>
        <v>226174.30000000002</v>
      </c>
    </row>
    <row r="27" spans="3:11" ht="16.5" customHeight="1" x14ac:dyDescent="0.2">
      <c r="C27"/>
      <c r="J27" s="58"/>
    </row>
    <row r="28" spans="3:11" ht="16.5" customHeight="1" x14ac:dyDescent="0.2">
      <c r="C28"/>
    </row>
    <row r="29" spans="3:11" ht="16.5" customHeight="1" x14ac:dyDescent="0.2">
      <c r="C29"/>
    </row>
    <row r="30" spans="3:11" ht="16.5" customHeight="1" x14ac:dyDescent="0.2">
      <c r="C30"/>
    </row>
    <row r="31" spans="3:11" ht="16.5" customHeight="1" x14ac:dyDescent="0.2">
      <c r="C31"/>
    </row>
    <row r="32" spans="3:11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3">D20</f>
        <v>0</v>
      </c>
      <c r="E36" s="59"/>
      <c r="F36" s="59"/>
      <c r="G36" s="59"/>
    </row>
    <row r="37" spans="1:11" ht="20.25" customHeight="1" x14ac:dyDescent="0.2">
      <c r="A37" t="s">
        <v>266</v>
      </c>
      <c r="B37" s="58">
        <v>887615</v>
      </c>
      <c r="C37"/>
    </row>
    <row r="38" spans="1:11" ht="20.25" customHeight="1" x14ac:dyDescent="0.2">
      <c r="A38" t="s">
        <v>182</v>
      </c>
      <c r="B38" s="65">
        <f>++B25+B37</f>
        <v>887615</v>
      </c>
      <c r="C38"/>
    </row>
    <row r="39" spans="1:11" ht="20.25" customHeight="1" x14ac:dyDescent="0.2">
      <c r="A39" t="s">
        <v>136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187</v>
      </c>
      <c r="B41" s="59">
        <f>+B25+B37+B39+B33</f>
        <v>1149615</v>
      </c>
      <c r="C41" s="59">
        <f t="shared" ref="C41:G41" si="4">+C25+C37+C39+C33</f>
        <v>238350</v>
      </c>
      <c r="D41" s="59">
        <f t="shared" si="4"/>
        <v>262000</v>
      </c>
      <c r="E41" s="59">
        <f t="shared" si="4"/>
        <v>279847.04000000004</v>
      </c>
      <c r="F41" s="59">
        <f t="shared" si="4"/>
        <v>60825.09</v>
      </c>
      <c r="G41" s="59">
        <f t="shared" si="4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5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E27" sqref="E27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155</v>
      </c>
    </row>
    <row r="2" spans="1:11" x14ac:dyDescent="0.2">
      <c r="A2" s="57" t="s">
        <v>29</v>
      </c>
      <c r="B2" t="s">
        <v>155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158</v>
      </c>
      <c r="G4" t="s">
        <v>143</v>
      </c>
      <c r="I4" t="s">
        <v>223</v>
      </c>
    </row>
    <row r="5" spans="1:11" ht="20.25" customHeight="1" x14ac:dyDescent="0.2">
      <c r="A5" t="s">
        <v>254</v>
      </c>
      <c r="B5" t="s">
        <v>314</v>
      </c>
      <c r="C5" s="59">
        <v>4000</v>
      </c>
      <c r="D5" s="59">
        <v>0</v>
      </c>
      <c r="E5" s="59">
        <v>78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319</v>
      </c>
      <c r="B6" s="61"/>
      <c r="C6" s="62">
        <v>4000</v>
      </c>
      <c r="D6" s="62">
        <v>0</v>
      </c>
      <c r="E6" s="62">
        <v>78</v>
      </c>
      <c r="F6" s="62">
        <v>0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374</v>
      </c>
      <c r="B7" t="s">
        <v>373</v>
      </c>
      <c r="C7" s="59">
        <v>30250</v>
      </c>
      <c r="D7" s="59">
        <v>31762.5</v>
      </c>
      <c r="E7" s="59">
        <v>30250</v>
      </c>
      <c r="F7" s="59">
        <v>23242.587500000001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426</v>
      </c>
      <c r="B8" s="61"/>
      <c r="C8" s="62">
        <v>30250</v>
      </c>
      <c r="D8" s="62">
        <v>31762.5</v>
      </c>
      <c r="E8" s="62">
        <v>30250</v>
      </c>
      <c r="F8" s="62">
        <v>23242.587500000001</v>
      </c>
      <c r="G8" s="62">
        <v>0</v>
      </c>
      <c r="H8" s="59">
        <f t="shared" si="0"/>
        <v>0</v>
      </c>
    </row>
    <row r="9" spans="1:11" ht="20.25" customHeight="1" x14ac:dyDescent="0.2">
      <c r="A9" t="s">
        <v>176</v>
      </c>
      <c r="B9" t="s">
        <v>73</v>
      </c>
      <c r="C9" s="59">
        <v>60000</v>
      </c>
      <c r="D9" s="59">
        <v>0</v>
      </c>
      <c r="E9" s="59">
        <v>715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A10" s="61" t="s">
        <v>243</v>
      </c>
      <c r="B10" s="61"/>
      <c r="C10" s="62">
        <v>60000</v>
      </c>
      <c r="D10" s="62">
        <v>0</v>
      </c>
      <c r="E10" s="62">
        <v>715</v>
      </c>
      <c r="F10" s="62">
        <v>0</v>
      </c>
      <c r="G10" s="62">
        <v>0</v>
      </c>
      <c r="H10" s="59">
        <f t="shared" si="0"/>
        <v>0</v>
      </c>
    </row>
    <row r="11" spans="1:11" ht="20.25" customHeight="1" x14ac:dyDescent="0.2">
      <c r="A11" t="s">
        <v>227</v>
      </c>
      <c r="B11" t="s">
        <v>317</v>
      </c>
      <c r="C11" s="59">
        <v>15000</v>
      </c>
      <c r="D11" s="59">
        <v>15750</v>
      </c>
      <c r="E11" s="59">
        <v>15000</v>
      </c>
      <c r="F11" s="59">
        <v>11525.250000000002</v>
      </c>
      <c r="G11" s="59">
        <v>0</v>
      </c>
      <c r="H11" s="59">
        <f t="shared" si="0"/>
        <v>0</v>
      </c>
    </row>
    <row r="12" spans="1:11" ht="20.25" customHeight="1" x14ac:dyDescent="0.2">
      <c r="A12" s="61" t="s">
        <v>268</v>
      </c>
      <c r="B12" s="61"/>
      <c r="C12" s="62">
        <v>15000</v>
      </c>
      <c r="D12" s="62">
        <v>15750</v>
      </c>
      <c r="E12" s="62">
        <v>15000</v>
      </c>
      <c r="F12" s="62">
        <v>11525.250000000002</v>
      </c>
      <c r="G12" s="62">
        <v>0</v>
      </c>
      <c r="H12" s="59">
        <f t="shared" si="0"/>
        <v>0</v>
      </c>
      <c r="I12" s="66"/>
    </row>
    <row r="13" spans="1:11" ht="20.25" customHeight="1" x14ac:dyDescent="0.2">
      <c r="A13" t="s">
        <v>388</v>
      </c>
      <c r="B13" t="s">
        <v>387</v>
      </c>
      <c r="C13" s="59">
        <v>5000</v>
      </c>
      <c r="D13" s="59">
        <v>0</v>
      </c>
      <c r="E13" s="59">
        <v>0</v>
      </c>
      <c r="F13" s="59">
        <v>0</v>
      </c>
      <c r="G13" s="59">
        <v>0</v>
      </c>
      <c r="H13" s="59">
        <f t="shared" si="0"/>
        <v>0</v>
      </c>
    </row>
    <row r="14" spans="1:11" ht="20.25" customHeight="1" x14ac:dyDescent="0.2">
      <c r="A14" s="61" t="s">
        <v>427</v>
      </c>
      <c r="B14" s="61"/>
      <c r="C14" s="62">
        <v>5000</v>
      </c>
      <c r="D14" s="62">
        <v>0</v>
      </c>
      <c r="E14" s="62">
        <v>0</v>
      </c>
      <c r="F14" s="62">
        <v>0</v>
      </c>
      <c r="G14" s="62">
        <v>0</v>
      </c>
      <c r="H14" s="59">
        <f t="shared" si="0"/>
        <v>0</v>
      </c>
    </row>
    <row r="15" spans="1:11" ht="20.25" customHeight="1" x14ac:dyDescent="0.2">
      <c r="A15" t="s">
        <v>81</v>
      </c>
      <c r="B15" t="s">
        <v>73</v>
      </c>
      <c r="C15" s="59">
        <v>5000</v>
      </c>
      <c r="D15" s="59">
        <v>0</v>
      </c>
      <c r="E15" s="59">
        <v>0</v>
      </c>
      <c r="F15" s="59">
        <v>0</v>
      </c>
      <c r="G15" s="59">
        <v>0</v>
      </c>
      <c r="H15" s="59">
        <f t="shared" si="0"/>
        <v>0</v>
      </c>
      <c r="I15" s="63"/>
      <c r="J15" s="63"/>
      <c r="K15" s="60"/>
    </row>
    <row r="16" spans="1:11" ht="20.25" customHeight="1" x14ac:dyDescent="0.2">
      <c r="B16" t="s">
        <v>142</v>
      </c>
      <c r="C16" s="59">
        <v>239360</v>
      </c>
      <c r="D16" s="59">
        <v>187027.05</v>
      </c>
      <c r="E16" s="59">
        <v>193360</v>
      </c>
      <c r="F16" s="59">
        <v>195810.90663750001</v>
      </c>
      <c r="G16" s="59">
        <v>0</v>
      </c>
      <c r="H16" s="59">
        <f t="shared" si="0"/>
        <v>0</v>
      </c>
    </row>
    <row r="17" spans="1:8" ht="20.25" customHeight="1" x14ac:dyDescent="0.2">
      <c r="A17" s="61" t="s">
        <v>245</v>
      </c>
      <c r="B17" s="61"/>
      <c r="C17" s="62">
        <v>244360</v>
      </c>
      <c r="D17" s="62">
        <v>187027.05</v>
      </c>
      <c r="E17" s="62">
        <v>193360</v>
      </c>
      <c r="F17" s="62">
        <v>195810.90663750001</v>
      </c>
      <c r="G17" s="62">
        <v>0</v>
      </c>
      <c r="H17" s="59">
        <f t="shared" si="0"/>
        <v>0</v>
      </c>
    </row>
    <row r="18" spans="1:8" ht="20.25" customHeight="1" x14ac:dyDescent="0.2">
      <c r="A18" t="s">
        <v>80</v>
      </c>
      <c r="B18" t="s">
        <v>142</v>
      </c>
      <c r="C18" s="59">
        <v>49152</v>
      </c>
      <c r="D18" s="59">
        <v>15876</v>
      </c>
      <c r="E18" s="59">
        <v>35299</v>
      </c>
      <c r="F18" s="59">
        <v>15841.980000000003</v>
      </c>
      <c r="G18" s="59">
        <v>0</v>
      </c>
      <c r="H18" s="59">
        <f t="shared" si="0"/>
        <v>0</v>
      </c>
    </row>
    <row r="19" spans="1:8" ht="20.25" customHeight="1" x14ac:dyDescent="0.2">
      <c r="B19" t="s">
        <v>300</v>
      </c>
      <c r="C19" s="59">
        <v>25000</v>
      </c>
      <c r="D19" s="59">
        <v>0</v>
      </c>
      <c r="E19" s="59">
        <v>122</v>
      </c>
      <c r="F19" s="59">
        <v>0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157</v>
      </c>
      <c r="B20" s="61"/>
      <c r="C20" s="62">
        <v>74152</v>
      </c>
      <c r="D20" s="62">
        <v>15876</v>
      </c>
      <c r="E20" s="62">
        <v>35421</v>
      </c>
      <c r="F20" s="62">
        <v>15841.980000000003</v>
      </c>
      <c r="G20" s="62">
        <v>0</v>
      </c>
      <c r="H20" s="59">
        <f t="shared" si="0"/>
        <v>0</v>
      </c>
    </row>
    <row r="21" spans="1:8" ht="20.25" customHeight="1" x14ac:dyDescent="0.2">
      <c r="A21" t="s">
        <v>121</v>
      </c>
      <c r="B21" t="s">
        <v>411</v>
      </c>
      <c r="C21" s="59">
        <v>20000</v>
      </c>
      <c r="D21" s="59">
        <v>1827</v>
      </c>
      <c r="E21" s="59">
        <v>2000</v>
      </c>
      <c r="F21" s="59">
        <v>1965.2856300000001</v>
      </c>
      <c r="G21" s="59">
        <v>0</v>
      </c>
      <c r="H21" s="59">
        <f t="shared" si="0"/>
        <v>0</v>
      </c>
    </row>
    <row r="22" spans="1:8" ht="20.25" customHeight="1" x14ac:dyDescent="0.2">
      <c r="A22" s="61" t="s">
        <v>193</v>
      </c>
      <c r="B22" s="61"/>
      <c r="C22" s="62">
        <v>20000</v>
      </c>
      <c r="D22" s="62">
        <v>1827</v>
      </c>
      <c r="E22" s="62">
        <v>2000</v>
      </c>
      <c r="F22" s="62">
        <v>1965.2856300000001</v>
      </c>
      <c r="G22" s="62">
        <v>0</v>
      </c>
      <c r="H22" s="59">
        <f t="shared" si="0"/>
        <v>0</v>
      </c>
    </row>
    <row r="23" spans="1:8" ht="20.25" customHeight="1" x14ac:dyDescent="0.2">
      <c r="A23" t="s">
        <v>324</v>
      </c>
      <c r="B23" t="s">
        <v>373</v>
      </c>
      <c r="C23" s="59">
        <v>4100</v>
      </c>
      <c r="D23" s="59">
        <v>0</v>
      </c>
      <c r="E23" s="59">
        <v>4100</v>
      </c>
      <c r="F23" s="59">
        <v>0</v>
      </c>
      <c r="G23" s="59">
        <v>0</v>
      </c>
      <c r="H23" s="59">
        <f t="shared" si="0"/>
        <v>0</v>
      </c>
    </row>
    <row r="24" spans="1:8" ht="20.25" customHeight="1" x14ac:dyDescent="0.2">
      <c r="A24" s="61" t="s">
        <v>428</v>
      </c>
      <c r="B24" s="61"/>
      <c r="C24" s="62">
        <v>4100</v>
      </c>
      <c r="D24" s="62">
        <v>0</v>
      </c>
      <c r="E24" s="62">
        <v>4100</v>
      </c>
      <c r="F24" s="62">
        <v>0</v>
      </c>
      <c r="G24" s="62">
        <v>0</v>
      </c>
      <c r="H24" s="59">
        <f t="shared" si="0"/>
        <v>0</v>
      </c>
    </row>
    <row r="25" spans="1:8" ht="20.25" customHeight="1" x14ac:dyDescent="0.2">
      <c r="A25" t="s">
        <v>150</v>
      </c>
      <c r="B25" t="s">
        <v>140</v>
      </c>
      <c r="C25" s="59">
        <v>10000</v>
      </c>
      <c r="D25" s="59">
        <v>0</v>
      </c>
      <c r="E25" s="59">
        <v>0</v>
      </c>
      <c r="F25" s="59">
        <v>0</v>
      </c>
      <c r="G25" s="59">
        <v>0</v>
      </c>
      <c r="H25" s="59">
        <f t="shared" si="0"/>
        <v>0</v>
      </c>
    </row>
    <row r="26" spans="1:8" ht="20.25" customHeight="1" x14ac:dyDescent="0.2">
      <c r="A26" s="61" t="s">
        <v>429</v>
      </c>
      <c r="B26" s="61"/>
      <c r="C26" s="62">
        <v>10000</v>
      </c>
      <c r="D26" s="62">
        <v>0</v>
      </c>
      <c r="E26" s="62">
        <v>0</v>
      </c>
      <c r="F26" s="62">
        <v>0</v>
      </c>
      <c r="G26" s="62">
        <v>0</v>
      </c>
      <c r="H26" s="59">
        <f t="shared" si="0"/>
        <v>0</v>
      </c>
    </row>
    <row r="27" spans="1:8" ht="20.25" customHeight="1" x14ac:dyDescent="0.2">
      <c r="A27" t="s">
        <v>88</v>
      </c>
      <c r="B27" t="s">
        <v>110</v>
      </c>
      <c r="C27" s="59">
        <v>15000</v>
      </c>
      <c r="D27" s="59">
        <v>0</v>
      </c>
      <c r="E27" s="59">
        <v>15000</v>
      </c>
      <c r="F27" s="59">
        <v>18649.949999999997</v>
      </c>
      <c r="G27" s="59">
        <v>0</v>
      </c>
      <c r="H27" s="59">
        <f t="shared" si="0"/>
        <v>0</v>
      </c>
    </row>
    <row r="28" spans="1:8" ht="20.25" customHeight="1" x14ac:dyDescent="0.2">
      <c r="A28" s="61" t="s">
        <v>194</v>
      </c>
      <c r="B28" s="61"/>
      <c r="C28" s="62">
        <v>15000</v>
      </c>
      <c r="D28" s="62">
        <v>0</v>
      </c>
      <c r="E28" s="62">
        <v>15000</v>
      </c>
      <c r="F28" s="62">
        <v>18649.949999999997</v>
      </c>
      <c r="G28" s="62">
        <v>0</v>
      </c>
      <c r="H28" s="59">
        <f t="shared" si="0"/>
        <v>0</v>
      </c>
    </row>
    <row r="29" spans="1:8" ht="20.25" customHeight="1" x14ac:dyDescent="0.2">
      <c r="A29" t="s">
        <v>96</v>
      </c>
      <c r="C29" s="59">
        <v>481862</v>
      </c>
      <c r="D29" s="59">
        <v>252242.55</v>
      </c>
      <c r="E29" s="59">
        <v>295924</v>
      </c>
      <c r="F29" s="59">
        <v>267035.9597675</v>
      </c>
      <c r="G29" s="59">
        <v>0</v>
      </c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0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10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E12" sqref="E12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136</v>
      </c>
    </row>
    <row r="2" spans="1:11" x14ac:dyDescent="0.2">
      <c r="A2" s="57" t="s">
        <v>29</v>
      </c>
      <c r="B2" t="s">
        <v>155</v>
      </c>
      <c r="D2">
        <v>12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174</v>
      </c>
      <c r="G4" t="s">
        <v>158</v>
      </c>
      <c r="H4" t="s">
        <v>143</v>
      </c>
    </row>
    <row r="5" spans="1:11" ht="20.25" customHeight="1" x14ac:dyDescent="0.2">
      <c r="A5" t="s">
        <v>254</v>
      </c>
      <c r="B5" t="s">
        <v>252</v>
      </c>
      <c r="C5" s="59">
        <v>5000</v>
      </c>
      <c r="D5" s="59">
        <v>5250</v>
      </c>
      <c r="E5" s="59">
        <v>5000</v>
      </c>
      <c r="F5" s="59">
        <v>3702.0499999999997</v>
      </c>
      <c r="G5" s="59">
        <v>0</v>
      </c>
      <c r="H5" s="59">
        <v>3702.0499999999997</v>
      </c>
      <c r="I5" s="59"/>
    </row>
    <row r="6" spans="1:11" ht="20.25" customHeight="1" x14ac:dyDescent="0.2">
      <c r="A6" s="61" t="s">
        <v>319</v>
      </c>
      <c r="B6" s="61"/>
      <c r="C6" s="62">
        <v>5000</v>
      </c>
      <c r="D6" s="62">
        <v>5250</v>
      </c>
      <c r="E6" s="62">
        <v>5000</v>
      </c>
      <c r="F6" s="62">
        <v>3702.0499999999997</v>
      </c>
      <c r="G6" s="62">
        <v>0</v>
      </c>
      <c r="H6" s="62">
        <v>3702.0499999999997</v>
      </c>
    </row>
    <row r="7" spans="1:11" ht="20.25" customHeight="1" x14ac:dyDescent="0.2">
      <c r="A7" t="s">
        <v>134</v>
      </c>
      <c r="B7" t="s">
        <v>222</v>
      </c>
      <c r="C7" s="59">
        <v>15000</v>
      </c>
      <c r="D7" s="59">
        <v>15750</v>
      </c>
      <c r="E7" s="59">
        <v>15000</v>
      </c>
      <c r="F7" s="59">
        <v>13201.65</v>
      </c>
      <c r="G7" s="59">
        <v>6301</v>
      </c>
      <c r="H7" s="59">
        <v>6900.65</v>
      </c>
      <c r="I7" s="59"/>
      <c r="J7" s="59"/>
      <c r="K7" s="59"/>
    </row>
    <row r="8" spans="1:11" ht="20.25" customHeight="1" x14ac:dyDescent="0.2">
      <c r="A8" s="61" t="s">
        <v>271</v>
      </c>
      <c r="B8" s="61"/>
      <c r="C8" s="62">
        <v>15000</v>
      </c>
      <c r="D8" s="62">
        <v>15750</v>
      </c>
      <c r="E8" s="62">
        <v>15000</v>
      </c>
      <c r="F8" s="62">
        <v>13201.65</v>
      </c>
      <c r="G8" s="62">
        <v>6301</v>
      </c>
      <c r="H8" s="62">
        <v>6900.65</v>
      </c>
      <c r="J8" s="59"/>
      <c r="K8" s="59"/>
    </row>
    <row r="9" spans="1:11" ht="20.25" customHeight="1" x14ac:dyDescent="0.2">
      <c r="A9" t="s">
        <v>176</v>
      </c>
      <c r="B9" t="s">
        <v>73</v>
      </c>
      <c r="C9" s="59">
        <v>572000</v>
      </c>
      <c r="D9" s="59">
        <v>600600</v>
      </c>
      <c r="E9" s="59">
        <v>572000</v>
      </c>
      <c r="F9" s="59">
        <v>503422.92</v>
      </c>
      <c r="G9" s="59">
        <v>17840</v>
      </c>
      <c r="H9" s="59">
        <v>485582.92</v>
      </c>
      <c r="I9" s="59"/>
    </row>
    <row r="10" spans="1:11" ht="20.25" customHeight="1" x14ac:dyDescent="0.2">
      <c r="A10" s="61" t="s">
        <v>243</v>
      </c>
      <c r="B10" s="61"/>
      <c r="C10" s="62">
        <v>572000</v>
      </c>
      <c r="D10" s="62">
        <v>600600</v>
      </c>
      <c r="E10" s="62">
        <v>572000</v>
      </c>
      <c r="F10" s="62">
        <v>503422.92</v>
      </c>
      <c r="G10" s="62">
        <v>17840</v>
      </c>
      <c r="H10" s="62">
        <v>485582.92</v>
      </c>
    </row>
    <row r="11" spans="1:11" ht="20.25" customHeight="1" x14ac:dyDescent="0.2">
      <c r="A11" t="s">
        <v>172</v>
      </c>
      <c r="B11" t="s">
        <v>214</v>
      </c>
      <c r="C11" s="59">
        <v>20000</v>
      </c>
      <c r="D11" s="59">
        <v>21000</v>
      </c>
      <c r="E11" s="59">
        <v>20000</v>
      </c>
      <c r="F11" s="59">
        <v>18719.800000000003</v>
      </c>
      <c r="G11" s="59">
        <v>0</v>
      </c>
      <c r="H11" s="59">
        <v>18719.800000000003</v>
      </c>
      <c r="I11" s="59"/>
    </row>
    <row r="12" spans="1:11" ht="20.25" customHeight="1" x14ac:dyDescent="0.2">
      <c r="B12" t="s">
        <v>257</v>
      </c>
      <c r="C12" s="59">
        <v>40000</v>
      </c>
      <c r="D12" s="59">
        <v>42000</v>
      </c>
      <c r="E12" s="59">
        <v>40000</v>
      </c>
      <c r="F12" s="59">
        <v>35204.400000000001</v>
      </c>
      <c r="G12" s="59">
        <v>0</v>
      </c>
      <c r="H12" s="59">
        <v>35204.400000000001</v>
      </c>
      <c r="I12" s="59"/>
    </row>
    <row r="13" spans="1:11" ht="20.25" customHeight="1" x14ac:dyDescent="0.2">
      <c r="B13" t="s">
        <v>316</v>
      </c>
      <c r="C13" s="59">
        <v>60000</v>
      </c>
      <c r="D13" s="59">
        <v>63000</v>
      </c>
      <c r="E13" s="59">
        <v>60000</v>
      </c>
      <c r="F13" s="59">
        <v>49453.8</v>
      </c>
      <c r="G13" s="59">
        <v>0</v>
      </c>
      <c r="H13" s="59">
        <v>49453.8</v>
      </c>
    </row>
    <row r="14" spans="1:11" ht="20.25" customHeight="1" x14ac:dyDescent="0.2">
      <c r="A14" s="61" t="s">
        <v>244</v>
      </c>
      <c r="B14" s="61"/>
      <c r="C14" s="62">
        <v>120000</v>
      </c>
      <c r="D14" s="62">
        <v>126000</v>
      </c>
      <c r="E14" s="62">
        <v>120000</v>
      </c>
      <c r="F14" s="62">
        <v>103378</v>
      </c>
      <c r="G14" s="62">
        <v>0</v>
      </c>
      <c r="H14" s="62">
        <v>103378</v>
      </c>
      <c r="I14" s="59"/>
    </row>
    <row r="15" spans="1:11" ht="20.25" customHeight="1" x14ac:dyDescent="0.2">
      <c r="A15" t="s">
        <v>227</v>
      </c>
      <c r="B15" t="s">
        <v>317</v>
      </c>
      <c r="C15" s="59">
        <v>15000</v>
      </c>
      <c r="D15" s="59">
        <v>15750</v>
      </c>
      <c r="E15" s="59">
        <v>15000</v>
      </c>
      <c r="F15" s="59">
        <v>11525.250000000002</v>
      </c>
      <c r="G15" s="59">
        <v>11525.250000000002</v>
      </c>
      <c r="H15" s="59">
        <v>0</v>
      </c>
    </row>
    <row r="16" spans="1:11" ht="20.25" customHeight="1" x14ac:dyDescent="0.2">
      <c r="A16" s="61" t="s">
        <v>268</v>
      </c>
      <c r="B16" s="61"/>
      <c r="C16" s="62">
        <v>15000</v>
      </c>
      <c r="D16" s="62">
        <v>15750</v>
      </c>
      <c r="E16" s="62">
        <v>15000</v>
      </c>
      <c r="F16" s="62">
        <v>11525.250000000002</v>
      </c>
      <c r="G16" s="62">
        <v>11525.250000000002</v>
      </c>
      <c r="H16" s="62">
        <v>0</v>
      </c>
      <c r="I16" s="59"/>
    </row>
    <row r="17" spans="1:9" ht="20.25" customHeight="1" x14ac:dyDescent="0.2">
      <c r="A17" t="s">
        <v>141</v>
      </c>
      <c r="B17" s="72" t="s">
        <v>175</v>
      </c>
      <c r="C17" s="71">
        <v>20000</v>
      </c>
      <c r="D17" s="71">
        <v>0</v>
      </c>
      <c r="E17" s="71">
        <v>20000</v>
      </c>
      <c r="F17" s="71">
        <v>17602.2</v>
      </c>
      <c r="G17" s="71">
        <v>0</v>
      </c>
      <c r="H17" s="71">
        <v>17602.2</v>
      </c>
      <c r="I17" s="59"/>
    </row>
    <row r="18" spans="1:9" ht="20.25" customHeight="1" x14ac:dyDescent="0.2">
      <c r="A18" s="61" t="s">
        <v>269</v>
      </c>
      <c r="B18" s="61"/>
      <c r="C18" s="62">
        <v>20000</v>
      </c>
      <c r="D18" s="62">
        <v>0</v>
      </c>
      <c r="E18" s="62">
        <v>20000</v>
      </c>
      <c r="F18" s="62">
        <v>17602.2</v>
      </c>
      <c r="G18" s="62">
        <v>0</v>
      </c>
      <c r="H18" s="62">
        <v>17602.2</v>
      </c>
      <c r="I18" s="59"/>
    </row>
    <row r="19" spans="1:9" ht="20.25" customHeight="1" x14ac:dyDescent="0.2">
      <c r="A19" t="s">
        <v>81</v>
      </c>
      <c r="B19" t="s">
        <v>142</v>
      </c>
      <c r="C19" s="59">
        <v>55000</v>
      </c>
      <c r="D19" s="59">
        <v>57750</v>
      </c>
      <c r="E19" s="59">
        <v>55000</v>
      </c>
      <c r="F19" s="59">
        <v>57626.250000000007</v>
      </c>
      <c r="G19" s="59">
        <v>0</v>
      </c>
      <c r="H19" s="59">
        <v>57626.250000000007</v>
      </c>
      <c r="I19" s="59"/>
    </row>
    <row r="20" spans="1:9" ht="20.25" customHeight="1" x14ac:dyDescent="0.2">
      <c r="A20" s="61" t="s">
        <v>245</v>
      </c>
      <c r="B20" s="61"/>
      <c r="C20" s="62">
        <v>55000</v>
      </c>
      <c r="D20" s="62">
        <v>57750</v>
      </c>
      <c r="E20" s="62">
        <v>55000</v>
      </c>
      <c r="F20" s="62">
        <v>57626.250000000007</v>
      </c>
      <c r="G20" s="62">
        <v>0</v>
      </c>
      <c r="H20" s="62">
        <v>57626.250000000007</v>
      </c>
      <c r="I20" s="59"/>
    </row>
    <row r="21" spans="1:9" ht="20.25" customHeight="1" x14ac:dyDescent="0.2">
      <c r="A21" t="s">
        <v>80</v>
      </c>
      <c r="B21" t="s">
        <v>97</v>
      </c>
      <c r="C21" s="59">
        <v>20000</v>
      </c>
      <c r="D21" s="59">
        <v>21000</v>
      </c>
      <c r="E21" s="59">
        <v>20000</v>
      </c>
      <c r="F21" s="59">
        <v>21513.800000000003</v>
      </c>
      <c r="G21" s="59">
        <v>0</v>
      </c>
      <c r="H21" s="59">
        <v>21513.800000000003</v>
      </c>
      <c r="I21" s="59"/>
    </row>
    <row r="22" spans="1:9" ht="20.25" customHeight="1" x14ac:dyDescent="0.2">
      <c r="B22" t="s">
        <v>142</v>
      </c>
      <c r="C22" s="59">
        <v>100000</v>
      </c>
      <c r="D22" s="59">
        <v>105000</v>
      </c>
      <c r="E22" s="59">
        <v>100000</v>
      </c>
      <c r="F22" s="59">
        <v>104775.00000000001</v>
      </c>
      <c r="G22" s="59">
        <v>0</v>
      </c>
      <c r="H22" s="59">
        <v>104775.00000000001</v>
      </c>
      <c r="I22" s="59"/>
    </row>
    <row r="23" spans="1:9" ht="20.25" customHeight="1" x14ac:dyDescent="0.2">
      <c r="B23" t="s">
        <v>79</v>
      </c>
      <c r="C23" s="59">
        <v>20000</v>
      </c>
      <c r="D23" s="59">
        <v>21000</v>
      </c>
      <c r="E23" s="59">
        <v>20000</v>
      </c>
      <c r="F23" s="59">
        <v>22072.6</v>
      </c>
      <c r="G23" s="59">
        <v>0</v>
      </c>
      <c r="H23" s="59">
        <v>22072.6</v>
      </c>
      <c r="I23" s="59"/>
    </row>
    <row r="24" spans="1:9" ht="20.25" customHeight="1" x14ac:dyDescent="0.2">
      <c r="B24" t="s">
        <v>305</v>
      </c>
      <c r="C24" s="59">
        <v>100000</v>
      </c>
      <c r="D24" s="59">
        <v>105000</v>
      </c>
      <c r="E24" s="59">
        <v>100000</v>
      </c>
      <c r="F24" s="59">
        <v>110363</v>
      </c>
      <c r="G24" s="59">
        <v>0</v>
      </c>
      <c r="H24" s="59">
        <v>110363</v>
      </c>
      <c r="I24" s="59"/>
    </row>
    <row r="25" spans="1:9" ht="20.25" customHeight="1" x14ac:dyDescent="0.2">
      <c r="A25" s="61" t="s">
        <v>157</v>
      </c>
      <c r="B25" s="61"/>
      <c r="C25" s="62">
        <v>240000</v>
      </c>
      <c r="D25" s="62">
        <v>252000</v>
      </c>
      <c r="E25" s="62">
        <v>240000</v>
      </c>
      <c r="F25" s="62">
        <v>258724.40000000002</v>
      </c>
      <c r="G25" s="62">
        <v>0</v>
      </c>
      <c r="H25" s="62">
        <v>258724.40000000002</v>
      </c>
      <c r="I25" s="59"/>
    </row>
    <row r="26" spans="1:9" ht="20.25" customHeight="1" x14ac:dyDescent="0.2">
      <c r="A26" t="s">
        <v>306</v>
      </c>
      <c r="B26" t="s">
        <v>305</v>
      </c>
      <c r="C26" s="59">
        <v>100000</v>
      </c>
      <c r="D26" s="59">
        <v>105000</v>
      </c>
      <c r="E26" s="59">
        <v>100000</v>
      </c>
      <c r="F26" s="59">
        <v>113157.00000000001</v>
      </c>
      <c r="G26" s="59">
        <v>0</v>
      </c>
      <c r="H26" s="59">
        <v>113157.00000000001</v>
      </c>
      <c r="I26" s="59"/>
    </row>
    <row r="27" spans="1:9" ht="20.25" customHeight="1" x14ac:dyDescent="0.2">
      <c r="A27" s="61" t="s">
        <v>320</v>
      </c>
      <c r="B27" s="61"/>
      <c r="C27" s="62">
        <v>100000</v>
      </c>
      <c r="D27" s="62">
        <v>105000</v>
      </c>
      <c r="E27" s="62">
        <v>100000</v>
      </c>
      <c r="F27" s="62">
        <v>113157.00000000001</v>
      </c>
      <c r="G27" s="62">
        <v>0</v>
      </c>
      <c r="H27" s="62">
        <v>113157.00000000001</v>
      </c>
      <c r="I27" s="59"/>
    </row>
    <row r="28" spans="1:9" ht="20.25" customHeight="1" x14ac:dyDescent="0.2">
      <c r="A28" t="s">
        <v>121</v>
      </c>
      <c r="B28" t="s">
        <v>110</v>
      </c>
      <c r="C28" s="59">
        <v>10000</v>
      </c>
      <c r="D28" s="59">
        <v>10500</v>
      </c>
      <c r="E28" s="59">
        <v>10000</v>
      </c>
      <c r="F28" s="59">
        <v>10756.900000000001</v>
      </c>
      <c r="G28" s="59">
        <v>10756.900000000001</v>
      </c>
      <c r="H28" s="59">
        <v>0</v>
      </c>
      <c r="I28" s="59"/>
    </row>
    <row r="29" spans="1:9" ht="20.25" customHeight="1" x14ac:dyDescent="0.2">
      <c r="B29" t="s">
        <v>112</v>
      </c>
      <c r="C29" s="59">
        <v>300000</v>
      </c>
      <c r="D29" s="59">
        <v>315000</v>
      </c>
      <c r="E29" s="59">
        <v>300000</v>
      </c>
      <c r="F29" s="59">
        <v>322707</v>
      </c>
      <c r="G29" s="59">
        <v>0</v>
      </c>
      <c r="H29" s="59">
        <v>322707</v>
      </c>
      <c r="I29" s="59"/>
    </row>
    <row r="30" spans="1:9" ht="20.25" customHeight="1" x14ac:dyDescent="0.2">
      <c r="B30" t="s">
        <v>318</v>
      </c>
      <c r="C30" s="59">
        <v>20000</v>
      </c>
      <c r="D30" s="59">
        <v>21000</v>
      </c>
      <c r="E30" s="59">
        <v>20000</v>
      </c>
      <c r="F30" s="59">
        <v>21513.800000000003</v>
      </c>
      <c r="G30" s="59">
        <v>0</v>
      </c>
      <c r="H30" s="59">
        <v>21513.800000000003</v>
      </c>
    </row>
    <row r="31" spans="1:9" ht="20.25" customHeight="1" x14ac:dyDescent="0.2">
      <c r="A31" s="61" t="s">
        <v>193</v>
      </c>
      <c r="B31" s="61"/>
      <c r="C31" s="62">
        <v>330000</v>
      </c>
      <c r="D31" s="62">
        <v>346500</v>
      </c>
      <c r="E31" s="62">
        <v>330000</v>
      </c>
      <c r="F31" s="62">
        <v>354977.7</v>
      </c>
      <c r="G31" s="62">
        <v>10756.900000000001</v>
      </c>
      <c r="H31" s="62">
        <v>344220.8</v>
      </c>
      <c r="I31" s="59"/>
    </row>
    <row r="32" spans="1:9" ht="20.25" customHeight="1" x14ac:dyDescent="0.2">
      <c r="A32" t="s">
        <v>131</v>
      </c>
      <c r="B32" s="72" t="s">
        <v>175</v>
      </c>
      <c r="C32" s="71">
        <v>30000</v>
      </c>
      <c r="D32" s="71">
        <v>0</v>
      </c>
      <c r="E32" s="71">
        <v>30000</v>
      </c>
      <c r="F32" s="71">
        <v>33108.9</v>
      </c>
      <c r="G32" s="71">
        <v>4212</v>
      </c>
      <c r="H32" s="71">
        <v>28896.9</v>
      </c>
    </row>
    <row r="33" spans="1:9" ht="20.25" customHeight="1" x14ac:dyDescent="0.2">
      <c r="B33" t="s">
        <v>214</v>
      </c>
      <c r="C33" s="59">
        <v>10000</v>
      </c>
      <c r="D33" s="59">
        <v>10500</v>
      </c>
      <c r="E33" s="59">
        <v>10000</v>
      </c>
      <c r="F33" s="59">
        <v>9918.7000000000007</v>
      </c>
      <c r="G33" s="59">
        <v>9918.7000000000007</v>
      </c>
      <c r="H33" s="59">
        <v>0</v>
      </c>
      <c r="I33" s="59"/>
    </row>
    <row r="34" spans="1:9" ht="20.25" customHeight="1" x14ac:dyDescent="0.2">
      <c r="A34" s="61" t="s">
        <v>270</v>
      </c>
      <c r="B34" s="61"/>
      <c r="C34" s="62">
        <v>40000</v>
      </c>
      <c r="D34" s="62">
        <v>10500</v>
      </c>
      <c r="E34" s="62">
        <v>40000</v>
      </c>
      <c r="F34" s="62">
        <v>43027.600000000006</v>
      </c>
      <c r="G34" s="62">
        <v>14130.7</v>
      </c>
      <c r="H34" s="62">
        <v>28896.9</v>
      </c>
    </row>
    <row r="35" spans="1:9" ht="20.25" customHeight="1" x14ac:dyDescent="0.2">
      <c r="A35" t="s">
        <v>83</v>
      </c>
      <c r="B35" t="s">
        <v>229</v>
      </c>
      <c r="C35" s="59">
        <v>40000</v>
      </c>
      <c r="D35" s="59">
        <v>42000</v>
      </c>
      <c r="E35" s="59">
        <v>40000</v>
      </c>
      <c r="F35" s="59">
        <v>39674.800000000003</v>
      </c>
      <c r="G35" s="59">
        <v>0</v>
      </c>
      <c r="H35" s="59">
        <v>39674.800000000003</v>
      </c>
    </row>
    <row r="36" spans="1:9" ht="20.25" customHeight="1" x14ac:dyDescent="0.2">
      <c r="B36" t="s">
        <v>235</v>
      </c>
      <c r="C36" s="59">
        <v>30000</v>
      </c>
      <c r="D36" s="59">
        <v>31500</v>
      </c>
      <c r="E36" s="59">
        <v>30000</v>
      </c>
      <c r="F36" s="59">
        <v>29756.100000000002</v>
      </c>
      <c r="G36" s="59">
        <v>29756.100000000002</v>
      </c>
      <c r="H36" s="59">
        <v>0</v>
      </c>
    </row>
    <row r="37" spans="1:9" ht="20.25" customHeight="1" x14ac:dyDescent="0.2">
      <c r="A37" s="61" t="s">
        <v>246</v>
      </c>
      <c r="B37" s="61"/>
      <c r="C37" s="62">
        <v>70000</v>
      </c>
      <c r="D37" s="62">
        <v>73500</v>
      </c>
      <c r="E37" s="62">
        <v>70000</v>
      </c>
      <c r="F37" s="62">
        <v>69430.900000000009</v>
      </c>
      <c r="G37" s="62">
        <v>29756.100000000002</v>
      </c>
      <c r="H37" s="62">
        <v>39674.800000000003</v>
      </c>
    </row>
    <row r="38" spans="1:9" ht="20.25" customHeight="1" x14ac:dyDescent="0.2">
      <c r="A38" t="s">
        <v>84</v>
      </c>
      <c r="B38" t="s">
        <v>186</v>
      </c>
      <c r="C38" s="59">
        <v>8000</v>
      </c>
      <c r="D38" s="59">
        <v>8400</v>
      </c>
      <c r="E38" s="59">
        <v>8000</v>
      </c>
      <c r="F38" s="59">
        <v>9499.6</v>
      </c>
      <c r="G38" s="59">
        <v>0</v>
      </c>
      <c r="H38" s="59">
        <v>9499.6</v>
      </c>
    </row>
    <row r="39" spans="1:9" ht="20.25" customHeight="1" x14ac:dyDescent="0.2">
      <c r="A39" s="61" t="s">
        <v>199</v>
      </c>
      <c r="B39" s="61"/>
      <c r="C39" s="62">
        <v>8000</v>
      </c>
      <c r="D39" s="62">
        <v>8400</v>
      </c>
      <c r="E39" s="62">
        <v>8000</v>
      </c>
      <c r="F39" s="62">
        <v>9499.6</v>
      </c>
      <c r="G39" s="62">
        <v>0</v>
      </c>
      <c r="H39" s="62">
        <v>9499.6</v>
      </c>
    </row>
    <row r="40" spans="1:9" ht="20.25" customHeight="1" x14ac:dyDescent="0.2">
      <c r="A40" t="s">
        <v>206</v>
      </c>
      <c r="B40" t="s">
        <v>110</v>
      </c>
      <c r="C40" s="59">
        <v>10000</v>
      </c>
      <c r="D40" s="59">
        <v>0</v>
      </c>
      <c r="E40" s="59">
        <v>10000</v>
      </c>
      <c r="F40" s="59">
        <v>12433.3</v>
      </c>
      <c r="G40" s="59">
        <v>12433.3</v>
      </c>
      <c r="H40" s="59">
        <v>0</v>
      </c>
    </row>
    <row r="41" spans="1:9" ht="20.25" customHeight="1" x14ac:dyDescent="0.2">
      <c r="A41" s="61" t="s">
        <v>210</v>
      </c>
      <c r="B41" s="61"/>
      <c r="C41" s="62">
        <v>10000</v>
      </c>
      <c r="D41" s="62">
        <v>0</v>
      </c>
      <c r="E41" s="62">
        <v>10000</v>
      </c>
      <c r="F41" s="62">
        <v>12433.3</v>
      </c>
      <c r="G41" s="62">
        <v>12433.3</v>
      </c>
      <c r="H41" s="62">
        <v>0</v>
      </c>
    </row>
    <row r="42" spans="1:9" ht="20.25" customHeight="1" x14ac:dyDescent="0.2">
      <c r="A42" t="s">
        <v>88</v>
      </c>
      <c r="B42" t="s">
        <v>110</v>
      </c>
      <c r="C42" s="59">
        <v>20000</v>
      </c>
      <c r="D42" s="59">
        <v>21000</v>
      </c>
      <c r="E42" s="59">
        <v>20000</v>
      </c>
      <c r="F42" s="59">
        <v>24866.6</v>
      </c>
      <c r="G42" s="59">
        <v>0</v>
      </c>
      <c r="H42" s="59">
        <v>24866.6</v>
      </c>
    </row>
    <row r="43" spans="1:9" ht="20.25" customHeight="1" x14ac:dyDescent="0.2">
      <c r="A43" s="61" t="s">
        <v>194</v>
      </c>
      <c r="B43" s="61"/>
      <c r="C43" s="62">
        <v>20000</v>
      </c>
      <c r="D43" s="62">
        <v>21000</v>
      </c>
      <c r="E43" s="62">
        <v>20000</v>
      </c>
      <c r="F43" s="62">
        <v>24866.6</v>
      </c>
      <c r="G43" s="62">
        <v>0</v>
      </c>
      <c r="H43" s="62">
        <v>24866.6</v>
      </c>
    </row>
    <row r="44" spans="1:9" ht="20.25" customHeight="1" x14ac:dyDescent="0.2">
      <c r="A44" t="s">
        <v>128</v>
      </c>
      <c r="B44" t="s">
        <v>110</v>
      </c>
      <c r="C44" s="59">
        <v>5000</v>
      </c>
      <c r="D44" s="59">
        <v>0</v>
      </c>
      <c r="E44" s="59">
        <v>5000</v>
      </c>
      <c r="F44" s="59">
        <v>6775.4500000000007</v>
      </c>
      <c r="G44" s="59">
        <v>7020</v>
      </c>
      <c r="H44" s="59">
        <v>0</v>
      </c>
    </row>
    <row r="45" spans="1:9" ht="20.25" customHeight="1" x14ac:dyDescent="0.2">
      <c r="B45" t="s">
        <v>151</v>
      </c>
      <c r="C45" s="59">
        <v>50000</v>
      </c>
      <c r="D45" s="59">
        <v>52500</v>
      </c>
      <c r="E45" s="59">
        <v>50000</v>
      </c>
      <c r="F45" s="59">
        <v>59372.5</v>
      </c>
      <c r="G45" s="59">
        <v>0</v>
      </c>
      <c r="H45" s="59">
        <v>59372.5</v>
      </c>
    </row>
    <row r="46" spans="1:9" ht="20.25" customHeight="1" x14ac:dyDescent="0.2">
      <c r="A46" s="61" t="s">
        <v>247</v>
      </c>
      <c r="B46" s="61"/>
      <c r="C46" s="62">
        <v>55000</v>
      </c>
      <c r="D46" s="62">
        <v>52500</v>
      </c>
      <c r="E46" s="62">
        <v>55000</v>
      </c>
      <c r="F46" s="62">
        <v>66147.95</v>
      </c>
      <c r="G46" s="62">
        <v>7020</v>
      </c>
      <c r="H46" s="62">
        <v>59372.5</v>
      </c>
    </row>
    <row r="47" spans="1:9" ht="20.25" customHeight="1" x14ac:dyDescent="0.2">
      <c r="A47" t="s">
        <v>181</v>
      </c>
      <c r="B47" s="72" t="s">
        <v>229</v>
      </c>
      <c r="C47" s="71">
        <v>10000</v>
      </c>
      <c r="D47" s="71">
        <v>10500</v>
      </c>
      <c r="E47" s="71">
        <v>10000</v>
      </c>
      <c r="F47" s="71">
        <v>9918.7000000000007</v>
      </c>
      <c r="G47" s="71">
        <v>0</v>
      </c>
      <c r="H47" s="71">
        <v>9918.7000000000007</v>
      </c>
    </row>
    <row r="48" spans="1:9" ht="20.25" customHeight="1" x14ac:dyDescent="0.2">
      <c r="A48" s="61" t="s">
        <v>295</v>
      </c>
      <c r="B48" s="61"/>
      <c r="C48" s="62">
        <v>10000</v>
      </c>
      <c r="D48" s="62">
        <v>10500</v>
      </c>
      <c r="E48" s="62">
        <v>10000</v>
      </c>
      <c r="F48" s="62">
        <v>9918.7000000000007</v>
      </c>
      <c r="G48" s="62">
        <v>0</v>
      </c>
      <c r="H48" s="62">
        <v>9918.7000000000007</v>
      </c>
    </row>
    <row r="49" spans="1:8" ht="20.25" customHeight="1" x14ac:dyDescent="0.2">
      <c r="A49" t="s">
        <v>96</v>
      </c>
      <c r="C49" s="59">
        <v>1685000</v>
      </c>
      <c r="D49" s="59">
        <v>1701000</v>
      </c>
      <c r="E49" s="59">
        <v>1685000</v>
      </c>
      <c r="F49" s="59">
        <v>1672642.0700000003</v>
      </c>
      <c r="G49" s="59">
        <v>109763.25000000001</v>
      </c>
      <c r="H49" s="59">
        <v>1563123.37</v>
      </c>
    </row>
    <row r="50" spans="1:8" ht="20.25" customHeight="1" x14ac:dyDescent="0.2">
      <c r="C50"/>
    </row>
    <row r="51" spans="1:8" ht="20.25" customHeight="1" x14ac:dyDescent="0.2">
      <c r="C51"/>
    </row>
    <row r="52" spans="1:8" ht="20.25" customHeight="1" x14ac:dyDescent="0.2">
      <c r="C52"/>
    </row>
    <row r="53" spans="1:8" ht="20.25" customHeight="1" x14ac:dyDescent="0.2">
      <c r="C53"/>
    </row>
    <row r="54" spans="1:8" ht="20.25" customHeight="1" x14ac:dyDescent="0.2">
      <c r="C54"/>
    </row>
    <row r="55" spans="1:8" ht="20.25" customHeight="1" x14ac:dyDescent="0.2">
      <c r="C55"/>
    </row>
    <row r="56" spans="1:8" ht="20.25" customHeight="1" x14ac:dyDescent="0.2">
      <c r="C56"/>
    </row>
    <row r="57" spans="1:8" ht="20.25" customHeight="1" x14ac:dyDescent="0.2">
      <c r="C57"/>
    </row>
    <row r="58" spans="1:8" ht="20.25" customHeight="1" x14ac:dyDescent="0.2">
      <c r="C58"/>
    </row>
    <row r="59" spans="1:8" ht="20.25" customHeight="1" x14ac:dyDescent="0.2">
      <c r="C59"/>
    </row>
    <row r="60" spans="1:8" ht="20.25" customHeight="1" x14ac:dyDescent="0.2">
      <c r="C60"/>
    </row>
    <row r="61" spans="1:8" ht="20.25" customHeight="1" x14ac:dyDescent="0.2">
      <c r="C61"/>
    </row>
    <row r="62" spans="1:8" ht="20.25" customHeight="1" x14ac:dyDescent="0.2">
      <c r="C62"/>
    </row>
    <row r="63" spans="1:8" ht="20.25" customHeight="1" x14ac:dyDescent="0.2">
      <c r="C63"/>
    </row>
    <row r="64" spans="1:8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10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43" zoomScale="85" zoomScaleNormal="85" workbookViewId="0">
      <selection activeCell="E50" sqref="E50"/>
    </sheetView>
  </sheetViews>
  <sheetFormatPr defaultRowHeight="14.25" x14ac:dyDescent="0.2"/>
  <cols>
    <col min="1" max="1" width="35.375" customWidth="1"/>
    <col min="2" max="2" width="24.3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155</v>
      </c>
    </row>
    <row r="2" spans="1:17" x14ac:dyDescent="0.2">
      <c r="A2" s="57" t="s">
        <v>29</v>
      </c>
      <c r="B2" t="s">
        <v>155</v>
      </c>
      <c r="D2">
        <v>12</v>
      </c>
      <c r="I2" t="s">
        <v>217</v>
      </c>
      <c r="J2" t="s">
        <v>223</v>
      </c>
      <c r="K2" t="s">
        <v>216</v>
      </c>
      <c r="P2" t="s">
        <v>218</v>
      </c>
    </row>
    <row r="4" spans="1:17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158</v>
      </c>
      <c r="G4" t="s">
        <v>174</v>
      </c>
      <c r="H4" t="s">
        <v>143</v>
      </c>
    </row>
    <row r="5" spans="1:17" ht="20.25" customHeight="1" x14ac:dyDescent="0.2">
      <c r="A5" t="s">
        <v>287</v>
      </c>
      <c r="B5" t="s">
        <v>444</v>
      </c>
      <c r="C5" s="59">
        <v>8000</v>
      </c>
      <c r="D5" s="59">
        <v>0</v>
      </c>
      <c r="E5" s="59">
        <v>8000</v>
      </c>
      <c r="F5" s="59">
        <v>5252.72</v>
      </c>
      <c r="G5" s="59">
        <v>5252.72</v>
      </c>
      <c r="H5" s="59">
        <v>0</v>
      </c>
      <c r="I5" s="59">
        <f>H5</f>
        <v>0</v>
      </c>
    </row>
    <row r="6" spans="1:17" ht="20.25" customHeight="1" x14ac:dyDescent="0.2">
      <c r="B6" t="s">
        <v>404</v>
      </c>
      <c r="C6" s="59">
        <v>10000</v>
      </c>
      <c r="D6" s="59">
        <v>10500</v>
      </c>
      <c r="E6" s="59">
        <v>10000</v>
      </c>
      <c r="F6" s="59">
        <v>6565.9000000000005</v>
      </c>
      <c r="G6" s="59">
        <v>6565.9000000000005</v>
      </c>
      <c r="H6" s="59">
        <v>0</v>
      </c>
      <c r="I6" s="59"/>
    </row>
    <row r="7" spans="1:17" ht="20.25" customHeight="1" x14ac:dyDescent="0.2">
      <c r="A7" s="61" t="s">
        <v>547</v>
      </c>
      <c r="B7" s="61"/>
      <c r="C7" s="62">
        <v>18000</v>
      </c>
      <c r="D7" s="62">
        <v>10500</v>
      </c>
      <c r="E7" s="62">
        <v>18000</v>
      </c>
      <c r="F7" s="62">
        <v>11818.62</v>
      </c>
      <c r="G7" s="62">
        <v>11818.62</v>
      </c>
      <c r="H7" s="62">
        <v>0</v>
      </c>
      <c r="I7" s="59">
        <f t="shared" ref="I7:I68" si="0">H7</f>
        <v>0</v>
      </c>
      <c r="J7" s="59"/>
    </row>
    <row r="8" spans="1:17" ht="20.25" customHeight="1" x14ac:dyDescent="0.2">
      <c r="A8" t="s">
        <v>134</v>
      </c>
      <c r="B8" t="s">
        <v>482</v>
      </c>
      <c r="C8" s="59">
        <v>5000</v>
      </c>
      <c r="D8" s="59">
        <v>5250</v>
      </c>
      <c r="E8" s="59">
        <v>5000</v>
      </c>
      <c r="F8" s="59">
        <v>3702.0499999999997</v>
      </c>
      <c r="G8" s="59">
        <v>3702.0499999999997</v>
      </c>
      <c r="H8" s="59">
        <v>0</v>
      </c>
      <c r="I8" s="59">
        <f t="shared" si="0"/>
        <v>0</v>
      </c>
      <c r="J8" s="59"/>
    </row>
    <row r="9" spans="1:17" ht="20.25" customHeight="1" x14ac:dyDescent="0.2">
      <c r="A9" s="61" t="s">
        <v>271</v>
      </c>
      <c r="B9" s="61"/>
      <c r="C9" s="62">
        <v>5000</v>
      </c>
      <c r="D9" s="62">
        <v>5250</v>
      </c>
      <c r="E9" s="62">
        <v>5000</v>
      </c>
      <c r="F9" s="62">
        <v>3702.0499999999997</v>
      </c>
      <c r="G9" s="62">
        <v>3702.0499999999997</v>
      </c>
      <c r="H9" s="62">
        <v>0</v>
      </c>
      <c r="I9" s="59">
        <f t="shared" si="0"/>
        <v>0</v>
      </c>
    </row>
    <row r="10" spans="1:17" ht="20.25" customHeight="1" x14ac:dyDescent="0.2">
      <c r="A10" t="s">
        <v>138</v>
      </c>
      <c r="B10" t="s">
        <v>407</v>
      </c>
      <c r="C10" s="59">
        <v>10000</v>
      </c>
      <c r="D10" s="59">
        <v>10500</v>
      </c>
      <c r="E10" s="59">
        <v>10000</v>
      </c>
      <c r="F10" s="59">
        <v>8801.1</v>
      </c>
      <c r="G10" s="59">
        <v>8801.1</v>
      </c>
      <c r="H10" s="59">
        <v>0</v>
      </c>
      <c r="I10" s="59">
        <f t="shared" si="0"/>
        <v>0</v>
      </c>
    </row>
    <row r="11" spans="1:17" ht="20.25" customHeight="1" x14ac:dyDescent="0.2">
      <c r="A11" s="61" t="s">
        <v>548</v>
      </c>
      <c r="B11" s="61"/>
      <c r="C11" s="62">
        <v>10000</v>
      </c>
      <c r="D11" s="62">
        <v>10500</v>
      </c>
      <c r="E11" s="62">
        <v>10000</v>
      </c>
      <c r="F11" s="62">
        <v>8801.1</v>
      </c>
      <c r="G11" s="62">
        <v>8801.1</v>
      </c>
      <c r="H11" s="62">
        <v>0</v>
      </c>
      <c r="I11" s="59"/>
    </row>
    <row r="12" spans="1:17" ht="20.25" customHeight="1" x14ac:dyDescent="0.2">
      <c r="A12" t="s">
        <v>176</v>
      </c>
      <c r="B12" t="s">
        <v>73</v>
      </c>
      <c r="C12" s="59">
        <v>285000</v>
      </c>
      <c r="D12" s="59">
        <v>133145.25</v>
      </c>
      <c r="E12" s="59">
        <v>190077</v>
      </c>
      <c r="F12" s="59">
        <v>25173.685047500003</v>
      </c>
      <c r="G12" s="59">
        <v>166689.78504749993</v>
      </c>
      <c r="H12" s="59">
        <v>141516.09999999998</v>
      </c>
      <c r="I12" s="59">
        <f t="shared" si="0"/>
        <v>141516.09999999998</v>
      </c>
    </row>
    <row r="13" spans="1:17" ht="20.25" customHeight="1" x14ac:dyDescent="0.2">
      <c r="A13" s="61" t="s">
        <v>243</v>
      </c>
      <c r="B13" s="61"/>
      <c r="C13" s="62">
        <v>285000</v>
      </c>
      <c r="D13" s="62">
        <v>133145.25</v>
      </c>
      <c r="E13" s="62">
        <v>190077</v>
      </c>
      <c r="F13" s="62">
        <v>25173.685047500003</v>
      </c>
      <c r="G13" s="62">
        <v>166689.78504749993</v>
      </c>
      <c r="H13" s="62">
        <v>141516.09999999998</v>
      </c>
      <c r="I13" s="59"/>
    </row>
    <row r="14" spans="1:17" ht="20.25" customHeight="1" x14ac:dyDescent="0.2">
      <c r="A14" t="s">
        <v>113</v>
      </c>
      <c r="B14" t="s">
        <v>142</v>
      </c>
      <c r="C14" s="59">
        <v>5040</v>
      </c>
      <c r="D14" s="59">
        <v>5292</v>
      </c>
      <c r="E14" s="59">
        <v>5040</v>
      </c>
      <c r="F14" s="59">
        <v>2000</v>
      </c>
      <c r="G14" s="59">
        <v>4999.0247999999992</v>
      </c>
      <c r="H14" s="59">
        <v>2999.0247999999992</v>
      </c>
      <c r="I14" s="59">
        <f t="shared" si="0"/>
        <v>2999.0247999999992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s="61" t="s">
        <v>321</v>
      </c>
      <c r="B15" s="61"/>
      <c r="C15" s="62">
        <v>5040</v>
      </c>
      <c r="D15" s="62">
        <v>5292</v>
      </c>
      <c r="E15" s="62">
        <v>5040</v>
      </c>
      <c r="F15" s="62">
        <v>2000</v>
      </c>
      <c r="G15" s="62">
        <v>4999.0247999999992</v>
      </c>
      <c r="H15" s="62">
        <v>2999.0247999999992</v>
      </c>
      <c r="I15" s="59"/>
    </row>
    <row r="16" spans="1:17" ht="20.25" customHeight="1" x14ac:dyDescent="0.2">
      <c r="A16" t="s">
        <v>172</v>
      </c>
      <c r="B16" t="s">
        <v>137</v>
      </c>
      <c r="C16" s="59">
        <v>140000</v>
      </c>
      <c r="D16" s="59">
        <v>147000</v>
      </c>
      <c r="E16" s="59">
        <v>140000</v>
      </c>
      <c r="F16" s="59">
        <v>26190</v>
      </c>
      <c r="G16" s="59">
        <v>123215.4</v>
      </c>
      <c r="H16" s="59">
        <v>97025.4</v>
      </c>
      <c r="I16" s="59">
        <f t="shared" si="0"/>
        <v>97025.4</v>
      </c>
    </row>
    <row r="17" spans="1:17" ht="20.25" customHeight="1" x14ac:dyDescent="0.2">
      <c r="B17" t="s">
        <v>316</v>
      </c>
      <c r="C17" s="59">
        <v>40000</v>
      </c>
      <c r="D17" s="59">
        <v>42000</v>
      </c>
      <c r="E17" s="59">
        <v>40000</v>
      </c>
      <c r="F17" s="59">
        <v>32969.200000000004</v>
      </c>
      <c r="G17" s="59">
        <v>32969.200000000004</v>
      </c>
      <c r="H17" s="59">
        <v>0</v>
      </c>
      <c r="I17" s="59">
        <f t="shared" si="0"/>
        <v>0</v>
      </c>
    </row>
    <row r="18" spans="1:17" ht="20.25" customHeight="1" x14ac:dyDescent="0.2">
      <c r="B18" t="s">
        <v>257</v>
      </c>
      <c r="C18" s="59">
        <v>25000</v>
      </c>
      <c r="D18" s="59">
        <v>26250</v>
      </c>
      <c r="E18" s="59">
        <v>25000</v>
      </c>
      <c r="F18" s="59">
        <v>22002.75</v>
      </c>
      <c r="G18" s="59">
        <v>22002.75</v>
      </c>
      <c r="H18" s="59">
        <v>0</v>
      </c>
      <c r="I18" s="59">
        <f t="shared" si="0"/>
        <v>0</v>
      </c>
      <c r="K18" s="59"/>
      <c r="L18" s="59"/>
      <c r="M18" s="59"/>
    </row>
    <row r="19" spans="1:17" ht="20.25" customHeight="1" x14ac:dyDescent="0.2">
      <c r="B19" t="s">
        <v>523</v>
      </c>
      <c r="C19" s="59">
        <v>10000</v>
      </c>
      <c r="D19" s="59">
        <v>10500</v>
      </c>
      <c r="E19" s="59">
        <v>10000</v>
      </c>
      <c r="F19" s="59">
        <v>8801.1</v>
      </c>
      <c r="G19" s="59">
        <v>8801.1</v>
      </c>
      <c r="H19" s="59">
        <v>0</v>
      </c>
      <c r="I19" s="59">
        <f t="shared" si="0"/>
        <v>0</v>
      </c>
      <c r="K19" s="59"/>
      <c r="L19" s="59"/>
      <c r="M19" s="59"/>
    </row>
    <row r="20" spans="1:17" ht="20.25" customHeight="1" x14ac:dyDescent="0.2">
      <c r="A20" s="61" t="s">
        <v>244</v>
      </c>
      <c r="B20" s="61"/>
      <c r="C20" s="62">
        <v>215000</v>
      </c>
      <c r="D20" s="62">
        <v>225750</v>
      </c>
      <c r="E20" s="62">
        <v>215000</v>
      </c>
      <c r="F20" s="62">
        <v>89963.050000000017</v>
      </c>
      <c r="G20" s="62">
        <v>186988.45</v>
      </c>
      <c r="H20" s="62">
        <v>97025.4</v>
      </c>
      <c r="I20" s="59">
        <f t="shared" si="0"/>
        <v>97025.4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227</v>
      </c>
      <c r="B21" t="s">
        <v>317</v>
      </c>
      <c r="C21" s="59">
        <v>10000</v>
      </c>
      <c r="D21" s="59">
        <v>10500</v>
      </c>
      <c r="E21" s="59">
        <v>10000</v>
      </c>
      <c r="F21" s="59">
        <v>7683.5000000000009</v>
      </c>
      <c r="G21" s="59">
        <v>7683.5000000000009</v>
      </c>
      <c r="H21" s="59">
        <v>0</v>
      </c>
      <c r="I21" s="59"/>
      <c r="K21" s="59"/>
      <c r="L21" s="59"/>
      <c r="M21" s="59"/>
      <c r="Q21" s="60"/>
    </row>
    <row r="22" spans="1:17" ht="20.25" customHeight="1" x14ac:dyDescent="0.2">
      <c r="A22" s="61" t="s">
        <v>268</v>
      </c>
      <c r="B22" s="61"/>
      <c r="C22" s="62">
        <v>10000</v>
      </c>
      <c r="D22" s="62">
        <v>10500</v>
      </c>
      <c r="E22" s="62">
        <v>10000</v>
      </c>
      <c r="F22" s="62">
        <v>7683.5000000000009</v>
      </c>
      <c r="G22" s="62">
        <v>7683.5000000000009</v>
      </c>
      <c r="H22" s="62">
        <v>0</v>
      </c>
      <c r="I22" s="59">
        <f t="shared" si="0"/>
        <v>0</v>
      </c>
      <c r="K22" s="59"/>
      <c r="L22" s="59"/>
      <c r="M22" s="59"/>
    </row>
    <row r="23" spans="1:17" ht="20.25" customHeight="1" x14ac:dyDescent="0.2">
      <c r="A23" t="s">
        <v>141</v>
      </c>
      <c r="B23" t="s">
        <v>175</v>
      </c>
      <c r="C23" s="59">
        <v>10000</v>
      </c>
      <c r="D23" s="59">
        <v>0</v>
      </c>
      <c r="E23" s="59">
        <v>10000</v>
      </c>
      <c r="F23" s="59">
        <v>8801.1</v>
      </c>
      <c r="G23" s="59">
        <v>8801.1</v>
      </c>
      <c r="H23" s="59">
        <v>0</v>
      </c>
      <c r="I23" s="59"/>
      <c r="J23" s="63"/>
      <c r="K23" s="68"/>
      <c r="L23" s="68"/>
      <c r="M23" s="68"/>
      <c r="P23" s="60"/>
    </row>
    <row r="24" spans="1:17" ht="20.25" customHeight="1" x14ac:dyDescent="0.2">
      <c r="A24" s="61" t="s">
        <v>269</v>
      </c>
      <c r="B24" s="61"/>
      <c r="C24" s="62">
        <v>10000</v>
      </c>
      <c r="D24" s="62">
        <v>0</v>
      </c>
      <c r="E24" s="62">
        <v>10000</v>
      </c>
      <c r="F24" s="62">
        <v>8801.1</v>
      </c>
      <c r="G24" s="62">
        <v>8801.1</v>
      </c>
      <c r="H24" s="62">
        <v>0</v>
      </c>
      <c r="I24" s="59">
        <f t="shared" si="0"/>
        <v>0</v>
      </c>
    </row>
    <row r="25" spans="1:17" ht="20.25" customHeight="1" x14ac:dyDescent="0.2">
      <c r="A25" t="s">
        <v>531</v>
      </c>
      <c r="B25" t="s">
        <v>523</v>
      </c>
      <c r="C25" s="59">
        <v>5000</v>
      </c>
      <c r="D25" s="59">
        <v>5250</v>
      </c>
      <c r="E25" s="59">
        <v>5000</v>
      </c>
      <c r="F25" s="59">
        <v>5378.4500000000007</v>
      </c>
      <c r="G25" s="59">
        <v>5378.4500000000007</v>
      </c>
      <c r="H25" s="59">
        <v>0</v>
      </c>
      <c r="I25" s="59"/>
    </row>
    <row r="26" spans="1:17" ht="20.25" customHeight="1" x14ac:dyDescent="0.2">
      <c r="A26" s="61" t="s">
        <v>549</v>
      </c>
      <c r="B26" s="61"/>
      <c r="C26" s="62">
        <v>5000</v>
      </c>
      <c r="D26" s="62">
        <v>5250</v>
      </c>
      <c r="E26" s="62">
        <v>5000</v>
      </c>
      <c r="F26" s="62">
        <v>5378.4500000000007</v>
      </c>
      <c r="G26" s="62">
        <v>5378.4500000000007</v>
      </c>
      <c r="H26" s="62">
        <v>0</v>
      </c>
      <c r="I26" s="59">
        <f t="shared" si="0"/>
        <v>0</v>
      </c>
    </row>
    <row r="27" spans="1:17" ht="20.25" customHeight="1" x14ac:dyDescent="0.2">
      <c r="A27" t="s">
        <v>81</v>
      </c>
      <c r="B27" t="s">
        <v>85</v>
      </c>
      <c r="C27" s="59">
        <v>210000</v>
      </c>
      <c r="D27" s="59">
        <v>145509</v>
      </c>
      <c r="E27" s="59">
        <v>190000</v>
      </c>
      <c r="F27" s="59">
        <v>151897.10921000002</v>
      </c>
      <c r="G27" s="59">
        <v>151897.10921000002</v>
      </c>
      <c r="H27" s="59">
        <v>0</v>
      </c>
      <c r="I27" s="59"/>
    </row>
    <row r="28" spans="1:17" ht="20.25" customHeight="1" x14ac:dyDescent="0.2">
      <c r="B28" t="s">
        <v>142</v>
      </c>
      <c r="C28" s="59">
        <v>227120</v>
      </c>
      <c r="D28" s="59">
        <v>210000</v>
      </c>
      <c r="E28" s="59">
        <v>201680</v>
      </c>
      <c r="F28" s="59">
        <v>18343</v>
      </c>
      <c r="G28" s="59">
        <v>209550</v>
      </c>
      <c r="H28" s="59">
        <v>191207</v>
      </c>
      <c r="I28" s="59">
        <f t="shared" si="0"/>
        <v>191207</v>
      </c>
    </row>
    <row r="29" spans="1:17" ht="20.25" customHeight="1" x14ac:dyDescent="0.2">
      <c r="A29" s="61" t="s">
        <v>245</v>
      </c>
      <c r="B29" s="61"/>
      <c r="C29" s="62">
        <v>437120</v>
      </c>
      <c r="D29" s="62">
        <v>355509</v>
      </c>
      <c r="E29" s="62">
        <v>391680</v>
      </c>
      <c r="F29" s="62">
        <v>170240.10921000002</v>
      </c>
      <c r="G29" s="62">
        <v>361447.10921000002</v>
      </c>
      <c r="H29" s="62">
        <v>191207</v>
      </c>
      <c r="I29" s="59">
        <f t="shared" si="0"/>
        <v>191207</v>
      </c>
    </row>
    <row r="30" spans="1:17" ht="20.25" customHeight="1" x14ac:dyDescent="0.2">
      <c r="A30" t="s">
        <v>80</v>
      </c>
      <c r="B30" t="s">
        <v>142</v>
      </c>
      <c r="C30" s="59">
        <v>126109</v>
      </c>
      <c r="D30" s="59">
        <v>132414.45000000001</v>
      </c>
      <c r="E30" s="59">
        <v>126109</v>
      </c>
      <c r="F30" s="59">
        <v>0</v>
      </c>
      <c r="G30" s="59">
        <v>131977.17445000002</v>
      </c>
      <c r="H30" s="59">
        <v>131977.17445000002</v>
      </c>
      <c r="I30" s="59">
        <f t="shared" si="0"/>
        <v>131977.17445000002</v>
      </c>
    </row>
    <row r="31" spans="1:17" ht="20.25" customHeight="1" x14ac:dyDescent="0.2">
      <c r="B31" t="s">
        <v>108</v>
      </c>
      <c r="C31" s="59">
        <v>30000</v>
      </c>
      <c r="D31" s="59">
        <v>27300</v>
      </c>
      <c r="E31" s="59">
        <v>26000</v>
      </c>
      <c r="F31" s="59">
        <v>3490</v>
      </c>
      <c r="G31" s="59">
        <v>28694.379999999997</v>
      </c>
      <c r="H31" s="59">
        <v>25204.379999999997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300</v>
      </c>
      <c r="C32" s="59">
        <v>100000</v>
      </c>
      <c r="D32" s="59">
        <v>47250</v>
      </c>
      <c r="E32" s="59">
        <v>45000</v>
      </c>
      <c r="F32" s="59">
        <v>20000</v>
      </c>
      <c r="G32" s="59">
        <v>48406.05000000001</v>
      </c>
      <c r="H32" s="59">
        <v>28406.050000000007</v>
      </c>
      <c r="I32" s="59">
        <f t="shared" si="0"/>
        <v>28406.050000000007</v>
      </c>
      <c r="K32" s="68"/>
      <c r="L32" s="68"/>
      <c r="M32" s="68"/>
    </row>
    <row r="33" spans="1:16" ht="20.25" customHeight="1" x14ac:dyDescent="0.2">
      <c r="A33" s="61" t="s">
        <v>157</v>
      </c>
      <c r="B33" s="61"/>
      <c r="C33" s="62">
        <v>256109</v>
      </c>
      <c r="D33" s="62">
        <v>206964.45</v>
      </c>
      <c r="E33" s="62">
        <v>197109</v>
      </c>
      <c r="F33" s="62">
        <v>23490</v>
      </c>
      <c r="G33" s="62">
        <v>209077.60445000004</v>
      </c>
      <c r="H33" s="62">
        <v>185587.60445000004</v>
      </c>
      <c r="I33" s="59">
        <f t="shared" si="0"/>
        <v>185587.60445000004</v>
      </c>
      <c r="K33" s="68"/>
      <c r="L33" s="68"/>
      <c r="M33" s="68"/>
    </row>
    <row r="34" spans="1:16" ht="20.25" customHeight="1" x14ac:dyDescent="0.2">
      <c r="A34" t="s">
        <v>306</v>
      </c>
      <c r="B34" t="s">
        <v>97</v>
      </c>
      <c r="C34" s="59">
        <v>30000</v>
      </c>
      <c r="D34" s="59">
        <v>0</v>
      </c>
      <c r="E34" s="59">
        <v>24000</v>
      </c>
      <c r="F34" s="59">
        <v>25816.560000000001</v>
      </c>
      <c r="G34" s="59">
        <v>25816.560000000001</v>
      </c>
      <c r="H34" s="59">
        <v>0</v>
      </c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A35" s="61" t="s">
        <v>320</v>
      </c>
      <c r="B35" s="61"/>
      <c r="C35" s="62">
        <v>30000</v>
      </c>
      <c r="D35" s="62">
        <v>0</v>
      </c>
      <c r="E35" s="62">
        <v>24000</v>
      </c>
      <c r="F35" s="62">
        <v>25816.560000000001</v>
      </c>
      <c r="G35" s="62">
        <v>25816.560000000001</v>
      </c>
      <c r="H35" s="62">
        <v>0</v>
      </c>
      <c r="I35" s="59">
        <f t="shared" si="0"/>
        <v>0</v>
      </c>
    </row>
    <row r="36" spans="1:16" ht="20.25" customHeight="1" x14ac:dyDescent="0.2">
      <c r="A36" t="s">
        <v>121</v>
      </c>
      <c r="B36" t="s">
        <v>108</v>
      </c>
      <c r="C36" s="59">
        <v>7000</v>
      </c>
      <c r="D36" s="59">
        <v>4200</v>
      </c>
      <c r="E36" s="59">
        <v>4000</v>
      </c>
      <c r="F36" s="59">
        <v>0</v>
      </c>
      <c r="G36" s="59">
        <v>4414.5199999999995</v>
      </c>
      <c r="H36" s="59">
        <v>4414.5199999999995</v>
      </c>
      <c r="I36" s="59">
        <f t="shared" si="0"/>
        <v>4414.5199999999995</v>
      </c>
    </row>
    <row r="37" spans="1:16" ht="20.25" customHeight="1" x14ac:dyDescent="0.2">
      <c r="B37" t="s">
        <v>79</v>
      </c>
      <c r="C37" s="59">
        <v>11500</v>
      </c>
      <c r="D37" s="59">
        <v>12075</v>
      </c>
      <c r="E37" s="59">
        <v>11500</v>
      </c>
      <c r="F37" s="59">
        <v>13166.725</v>
      </c>
      <c r="G37" s="59">
        <v>13166.725</v>
      </c>
      <c r="H37" s="59">
        <v>0</v>
      </c>
      <c r="I37" s="59">
        <f t="shared" si="0"/>
        <v>0</v>
      </c>
    </row>
    <row r="38" spans="1:16" ht="20.25" customHeight="1" x14ac:dyDescent="0.2">
      <c r="B38" t="s">
        <v>112</v>
      </c>
      <c r="C38" s="59">
        <v>35000</v>
      </c>
      <c r="D38" s="59">
        <v>36750</v>
      </c>
      <c r="E38" s="59">
        <v>35000</v>
      </c>
      <c r="F38" s="59">
        <v>37649.150000000009</v>
      </c>
      <c r="G38" s="59">
        <v>37649.150000000009</v>
      </c>
      <c r="H38" s="59">
        <v>0</v>
      </c>
      <c r="I38" s="59">
        <f t="shared" si="0"/>
        <v>0</v>
      </c>
    </row>
    <row r="39" spans="1:16" ht="20.25" customHeight="1" x14ac:dyDescent="0.2">
      <c r="B39" t="s">
        <v>325</v>
      </c>
      <c r="C39" s="59">
        <v>5000</v>
      </c>
      <c r="D39" s="59">
        <v>0</v>
      </c>
      <c r="E39" s="59">
        <v>0</v>
      </c>
      <c r="F39" s="59">
        <v>0</v>
      </c>
      <c r="G39" s="59">
        <v>0</v>
      </c>
      <c r="H39" s="59">
        <v>0</v>
      </c>
      <c r="I39" s="59">
        <f t="shared" si="0"/>
        <v>0</v>
      </c>
      <c r="J39" s="59"/>
    </row>
    <row r="40" spans="1:16" ht="20.25" customHeight="1" x14ac:dyDescent="0.2">
      <c r="B40" t="s">
        <v>411</v>
      </c>
      <c r="C40" s="59">
        <v>30000</v>
      </c>
      <c r="D40" s="59">
        <v>31500</v>
      </c>
      <c r="E40" s="59">
        <v>30000</v>
      </c>
      <c r="F40" s="59">
        <v>32270.700000000004</v>
      </c>
      <c r="G40" s="59">
        <v>32270.700000000004</v>
      </c>
      <c r="H40" s="59">
        <v>0</v>
      </c>
      <c r="I40" s="59">
        <f t="shared" si="0"/>
        <v>0</v>
      </c>
    </row>
    <row r="41" spans="1:16" ht="20.25" customHeight="1" x14ac:dyDescent="0.2">
      <c r="A41" s="61" t="s">
        <v>193</v>
      </c>
      <c r="B41" s="61"/>
      <c r="C41" s="62">
        <v>88500</v>
      </c>
      <c r="D41" s="62">
        <v>84525</v>
      </c>
      <c r="E41" s="62">
        <v>80500</v>
      </c>
      <c r="F41" s="62">
        <v>83086.575000000012</v>
      </c>
      <c r="G41" s="62">
        <v>87501.095000000001</v>
      </c>
      <c r="H41" s="62">
        <v>4414.5199999999995</v>
      </c>
      <c r="I41" s="59"/>
    </row>
    <row r="42" spans="1:16" ht="20.25" customHeight="1" x14ac:dyDescent="0.2">
      <c r="A42" t="s">
        <v>131</v>
      </c>
      <c r="B42" t="s">
        <v>175</v>
      </c>
      <c r="C42" s="59">
        <v>15000</v>
      </c>
      <c r="D42" s="59">
        <v>0</v>
      </c>
      <c r="E42" s="59">
        <v>15000</v>
      </c>
      <c r="F42" s="59">
        <v>16554.45</v>
      </c>
      <c r="G42" s="59">
        <v>16554.45</v>
      </c>
      <c r="H42" s="59">
        <v>0</v>
      </c>
      <c r="I42" s="59">
        <f t="shared" si="0"/>
        <v>0</v>
      </c>
    </row>
    <row r="43" spans="1:16" ht="20.25" customHeight="1" x14ac:dyDescent="0.2">
      <c r="B43" t="s">
        <v>214</v>
      </c>
      <c r="C43" s="59">
        <v>20000</v>
      </c>
      <c r="D43" s="59">
        <v>21000</v>
      </c>
      <c r="E43" s="59">
        <v>20000</v>
      </c>
      <c r="F43" s="59">
        <v>19837.400000000001</v>
      </c>
      <c r="G43" s="59">
        <v>19837.400000000001</v>
      </c>
      <c r="H43" s="59">
        <v>0</v>
      </c>
      <c r="I43" s="59"/>
    </row>
    <row r="44" spans="1:16" ht="20.25" customHeight="1" x14ac:dyDescent="0.2">
      <c r="A44" s="61" t="s">
        <v>270</v>
      </c>
      <c r="B44" s="61"/>
      <c r="C44" s="62">
        <v>35000</v>
      </c>
      <c r="D44" s="62">
        <v>21000</v>
      </c>
      <c r="E44" s="62">
        <v>35000</v>
      </c>
      <c r="F44" s="62">
        <v>36391.850000000006</v>
      </c>
      <c r="G44" s="62">
        <v>36391.850000000006</v>
      </c>
      <c r="H44" s="62">
        <v>0</v>
      </c>
      <c r="I44" s="59">
        <f t="shared" si="0"/>
        <v>0</v>
      </c>
    </row>
    <row r="45" spans="1:16" ht="20.25" customHeight="1" x14ac:dyDescent="0.2">
      <c r="A45" t="s">
        <v>99</v>
      </c>
      <c r="B45" t="s">
        <v>93</v>
      </c>
      <c r="C45" s="59">
        <v>100000</v>
      </c>
      <c r="D45" s="59">
        <v>81612.3</v>
      </c>
      <c r="E45" s="59">
        <v>77726</v>
      </c>
      <c r="F45" s="59">
        <v>51004.58094</v>
      </c>
      <c r="G45" s="59">
        <v>83609.080940000014</v>
      </c>
      <c r="H45" s="59">
        <v>32604.500000000007</v>
      </c>
      <c r="I45" s="59">
        <f t="shared" si="0"/>
        <v>32604.500000000007</v>
      </c>
    </row>
    <row r="46" spans="1:16" ht="20.25" customHeight="1" x14ac:dyDescent="0.2">
      <c r="A46" s="61" t="s">
        <v>263</v>
      </c>
      <c r="B46" s="61"/>
      <c r="C46" s="62">
        <v>100000</v>
      </c>
      <c r="D46" s="62">
        <v>81612.3</v>
      </c>
      <c r="E46" s="62">
        <v>77726</v>
      </c>
      <c r="F46" s="62">
        <v>51004.58094</v>
      </c>
      <c r="G46" s="62">
        <v>83609.080940000014</v>
      </c>
      <c r="H46" s="62">
        <v>32604.500000000007</v>
      </c>
      <c r="I46" s="69"/>
      <c r="J46" s="69">
        <v>74000</v>
      </c>
    </row>
    <row r="47" spans="1:16" ht="20.25" customHeight="1" x14ac:dyDescent="0.2">
      <c r="A47" t="s">
        <v>83</v>
      </c>
      <c r="B47" t="s">
        <v>229</v>
      </c>
      <c r="C47" s="59">
        <v>30000</v>
      </c>
      <c r="D47" s="59">
        <v>31500</v>
      </c>
      <c r="E47" s="59">
        <v>30000</v>
      </c>
      <c r="F47" s="59">
        <v>26403</v>
      </c>
      <c r="G47" s="59">
        <v>29756.100000000002</v>
      </c>
      <c r="H47" s="59">
        <v>3353.1000000000022</v>
      </c>
      <c r="I47" s="59">
        <f t="shared" si="0"/>
        <v>3353.1000000000022</v>
      </c>
    </row>
    <row r="48" spans="1:16" ht="20.25" customHeight="1" x14ac:dyDescent="0.2">
      <c r="B48" t="s">
        <v>235</v>
      </c>
      <c r="C48" s="59">
        <v>30000</v>
      </c>
      <c r="D48" s="59">
        <v>31500</v>
      </c>
      <c r="E48" s="59">
        <v>30000</v>
      </c>
      <c r="F48" s="59">
        <v>0</v>
      </c>
      <c r="G48" s="59">
        <v>29756.100000000002</v>
      </c>
      <c r="H48" s="59">
        <v>29756.100000000002</v>
      </c>
      <c r="I48" s="59">
        <f t="shared" si="0"/>
        <v>29756.100000000002</v>
      </c>
    </row>
    <row r="49" spans="1:16" ht="20.25" customHeight="1" x14ac:dyDescent="0.2">
      <c r="B49" t="s">
        <v>407</v>
      </c>
      <c r="C49" s="59">
        <v>15000</v>
      </c>
      <c r="D49" s="59">
        <v>15750</v>
      </c>
      <c r="E49" s="59">
        <v>15000</v>
      </c>
      <c r="F49" s="59">
        <v>16554.449999999997</v>
      </c>
      <c r="G49" s="59">
        <v>16554.449999999997</v>
      </c>
      <c r="H49" s="59">
        <v>0</v>
      </c>
      <c r="I49" s="69"/>
      <c r="J49" s="70"/>
    </row>
    <row r="50" spans="1:16" ht="20.25" customHeight="1" x14ac:dyDescent="0.2">
      <c r="A50" s="61" t="s">
        <v>246</v>
      </c>
      <c r="B50" s="61"/>
      <c r="C50" s="62">
        <v>75000</v>
      </c>
      <c r="D50" s="62">
        <v>78750</v>
      </c>
      <c r="E50" s="62">
        <v>75000</v>
      </c>
      <c r="F50" s="62">
        <v>42957.45</v>
      </c>
      <c r="G50" s="62">
        <v>76066.649999999994</v>
      </c>
      <c r="H50" s="62">
        <v>33109.200000000004</v>
      </c>
      <c r="I50" s="59"/>
    </row>
    <row r="51" spans="1:16" ht="20.25" customHeight="1" x14ac:dyDescent="0.2">
      <c r="A51" t="s">
        <v>84</v>
      </c>
      <c r="B51" t="s">
        <v>186</v>
      </c>
      <c r="C51" s="59">
        <v>8000</v>
      </c>
      <c r="D51" s="59">
        <v>8400</v>
      </c>
      <c r="E51" s="59">
        <v>8000</v>
      </c>
      <c r="F51" s="59">
        <v>1765</v>
      </c>
      <c r="G51" s="59">
        <v>9499.6</v>
      </c>
      <c r="H51" s="59">
        <v>7734.6</v>
      </c>
      <c r="I51" s="59">
        <f t="shared" si="0"/>
        <v>7734.6</v>
      </c>
      <c r="J51" s="59"/>
      <c r="M51">
        <v>102.14</v>
      </c>
    </row>
    <row r="52" spans="1:16" ht="20.25" customHeight="1" x14ac:dyDescent="0.2">
      <c r="A52" s="61" t="s">
        <v>199</v>
      </c>
      <c r="B52" s="61"/>
      <c r="C52" s="62">
        <v>8000</v>
      </c>
      <c r="D52" s="62">
        <v>8400</v>
      </c>
      <c r="E52" s="62">
        <v>8000</v>
      </c>
      <c r="F52" s="62">
        <v>1765</v>
      </c>
      <c r="G52" s="62">
        <v>9499.6</v>
      </c>
      <c r="H52" s="62">
        <v>7734.6</v>
      </c>
      <c r="I52" s="59">
        <f t="shared" si="0"/>
        <v>7734.6</v>
      </c>
      <c r="M52">
        <v>3300</v>
      </c>
    </row>
    <row r="53" spans="1:16" ht="20.25" customHeight="1" x14ac:dyDescent="0.2">
      <c r="A53" t="s">
        <v>150</v>
      </c>
      <c r="B53" t="s">
        <v>140</v>
      </c>
      <c r="C53" s="59">
        <v>10000</v>
      </c>
      <c r="D53" s="59">
        <v>0</v>
      </c>
      <c r="E53" s="59">
        <v>0</v>
      </c>
      <c r="F53" s="59">
        <v>0</v>
      </c>
      <c r="G53" s="59">
        <v>0</v>
      </c>
      <c r="H53" s="59">
        <v>0</v>
      </c>
      <c r="I53" s="59"/>
      <c r="M53">
        <f>+M52/M51</f>
        <v>32.308596044644602</v>
      </c>
    </row>
    <row r="54" spans="1:16" ht="20.25" customHeight="1" x14ac:dyDescent="0.2">
      <c r="B54" t="s">
        <v>516</v>
      </c>
      <c r="C54" s="59">
        <v>10000</v>
      </c>
      <c r="D54" s="59">
        <v>10500</v>
      </c>
      <c r="E54" s="59">
        <v>10000</v>
      </c>
      <c r="F54" s="59">
        <v>7202</v>
      </c>
      <c r="G54" s="59">
        <v>12433.3</v>
      </c>
      <c r="H54" s="59">
        <v>5231.2999999999993</v>
      </c>
      <c r="I54" s="59">
        <f t="shared" si="0"/>
        <v>5231.2999999999993</v>
      </c>
    </row>
    <row r="55" spans="1:16" ht="20.25" customHeight="1" x14ac:dyDescent="0.2">
      <c r="A55" s="61" t="s">
        <v>429</v>
      </c>
      <c r="B55" s="61"/>
      <c r="C55" s="62">
        <v>20000</v>
      </c>
      <c r="D55" s="62">
        <v>10500</v>
      </c>
      <c r="E55" s="62">
        <v>10000</v>
      </c>
      <c r="F55" s="62">
        <v>7202</v>
      </c>
      <c r="G55" s="62">
        <v>12433.3</v>
      </c>
      <c r="H55" s="62">
        <v>5231.2999999999993</v>
      </c>
      <c r="I55" s="59">
        <f t="shared" si="0"/>
        <v>5231.2999999999993</v>
      </c>
      <c r="J55" s="59"/>
      <c r="K55" s="68"/>
      <c r="L55" s="68"/>
      <c r="M55" s="68">
        <v>114.47</v>
      </c>
    </row>
    <row r="56" spans="1:16" ht="20.25" customHeight="1" x14ac:dyDescent="0.2">
      <c r="A56" t="s">
        <v>88</v>
      </c>
      <c r="B56" t="s">
        <v>110</v>
      </c>
      <c r="C56" s="59">
        <v>35000</v>
      </c>
      <c r="D56" s="59">
        <v>4299.75</v>
      </c>
      <c r="E56" s="59">
        <v>16172</v>
      </c>
      <c r="F56" s="59">
        <v>13019.840927499999</v>
      </c>
      <c r="G56" s="59">
        <v>13019.840927499999</v>
      </c>
      <c r="H56" s="59">
        <v>0</v>
      </c>
      <c r="I56" s="69">
        <f>H56-J56</f>
        <v>-166000</v>
      </c>
      <c r="J56" s="69">
        <v>166000</v>
      </c>
      <c r="M56">
        <f>+M55*32.2</f>
        <v>3685.9340000000002</v>
      </c>
    </row>
    <row r="57" spans="1:16" ht="20.25" customHeight="1" x14ac:dyDescent="0.2">
      <c r="A57" s="61" t="s">
        <v>194</v>
      </c>
      <c r="B57" s="61"/>
      <c r="C57" s="62">
        <v>35000</v>
      </c>
      <c r="D57" s="62">
        <v>4299.75</v>
      </c>
      <c r="E57" s="62">
        <v>16172</v>
      </c>
      <c r="F57" s="62">
        <v>13019.840927499999</v>
      </c>
      <c r="G57" s="62">
        <v>13019.840927499999</v>
      </c>
      <c r="H57" s="62">
        <v>0</v>
      </c>
      <c r="I57" s="59"/>
      <c r="J57" s="59"/>
      <c r="K57" s="68"/>
      <c r="L57" s="68"/>
      <c r="M57" s="68">
        <f>+M56-3300</f>
        <v>385.9340000000002</v>
      </c>
      <c r="P57" s="60"/>
    </row>
    <row r="58" spans="1:16" ht="20.25" customHeight="1" x14ac:dyDescent="0.2">
      <c r="A58" t="s">
        <v>128</v>
      </c>
      <c r="B58" t="s">
        <v>151</v>
      </c>
      <c r="C58" s="59">
        <v>84000</v>
      </c>
      <c r="D58" s="59">
        <v>73584</v>
      </c>
      <c r="E58" s="59">
        <v>71000</v>
      </c>
      <c r="F58" s="59">
        <v>21480</v>
      </c>
      <c r="G58" s="59">
        <v>84408.695800000001</v>
      </c>
      <c r="H58" s="59">
        <v>62928.695800000001</v>
      </c>
      <c r="I58" s="59">
        <f t="shared" si="0"/>
        <v>62928.695800000001</v>
      </c>
    </row>
    <row r="59" spans="1:16" ht="20.25" customHeight="1" x14ac:dyDescent="0.2">
      <c r="A59" s="61" t="s">
        <v>247</v>
      </c>
      <c r="B59" s="61"/>
      <c r="C59" s="62">
        <v>84000</v>
      </c>
      <c r="D59" s="62">
        <v>73584</v>
      </c>
      <c r="E59" s="62">
        <v>71000</v>
      </c>
      <c r="F59" s="62">
        <v>21480</v>
      </c>
      <c r="G59" s="62">
        <v>84408.695800000001</v>
      </c>
      <c r="H59" s="62">
        <v>62928.695800000001</v>
      </c>
      <c r="I59" s="59">
        <f t="shared" si="0"/>
        <v>62928.695800000001</v>
      </c>
      <c r="J59" s="59"/>
    </row>
    <row r="60" spans="1:16" ht="20.25" customHeight="1" x14ac:dyDescent="0.2">
      <c r="A60" t="s">
        <v>181</v>
      </c>
      <c r="B60" t="s">
        <v>515</v>
      </c>
      <c r="C60" s="59">
        <v>10000</v>
      </c>
      <c r="D60" s="59">
        <v>10500</v>
      </c>
      <c r="E60" s="59">
        <v>10000</v>
      </c>
      <c r="F60" s="59">
        <v>0</v>
      </c>
      <c r="G60" s="59">
        <v>9918.7000000000007</v>
      </c>
      <c r="H60" s="59">
        <v>9918.7000000000007</v>
      </c>
      <c r="I60" s="59">
        <f t="shared" si="0"/>
        <v>9918.7000000000007</v>
      </c>
    </row>
    <row r="61" spans="1:16" ht="20.25" customHeight="1" x14ac:dyDescent="0.2">
      <c r="A61" s="61" t="s">
        <v>295</v>
      </c>
      <c r="B61" s="61"/>
      <c r="C61" s="62">
        <v>10000</v>
      </c>
      <c r="D61" s="62">
        <v>10500</v>
      </c>
      <c r="E61" s="62">
        <v>10000</v>
      </c>
      <c r="F61" s="62">
        <v>0</v>
      </c>
      <c r="G61" s="62">
        <v>9918.7000000000007</v>
      </c>
      <c r="H61" s="62">
        <v>9918.7000000000007</v>
      </c>
      <c r="I61" s="59">
        <f t="shared" si="0"/>
        <v>9918.7000000000007</v>
      </c>
    </row>
    <row r="62" spans="1:16" ht="20.25" customHeight="1" x14ac:dyDescent="0.2">
      <c r="A62" t="s">
        <v>96</v>
      </c>
      <c r="C62" s="59">
        <v>1741769</v>
      </c>
      <c r="D62" s="59">
        <v>1341831.75</v>
      </c>
      <c r="E62" s="59">
        <v>1464304</v>
      </c>
      <c r="F62" s="59">
        <v>639775.52112500009</v>
      </c>
      <c r="G62" s="59">
        <v>1414052.1661750001</v>
      </c>
      <c r="H62" s="59">
        <v>774276.64505000005</v>
      </c>
      <c r="I62" s="59">
        <f t="shared" si="0"/>
        <v>774276.64505000005</v>
      </c>
    </row>
    <row r="63" spans="1:16" ht="20.25" customHeight="1" x14ac:dyDescent="0.2">
      <c r="C63"/>
      <c r="I63" s="59"/>
    </row>
    <row r="64" spans="1:16" ht="20.25" customHeight="1" x14ac:dyDescent="0.2">
      <c r="C64"/>
      <c r="I64" s="59">
        <f t="shared" si="0"/>
        <v>0</v>
      </c>
    </row>
    <row r="65" spans="3:11" ht="20.25" customHeight="1" x14ac:dyDescent="0.2">
      <c r="C65" s="58">
        <v>330899</v>
      </c>
      <c r="I65" s="59">
        <f t="shared" si="0"/>
        <v>0</v>
      </c>
    </row>
    <row r="66" spans="3:11" ht="20.25" customHeight="1" x14ac:dyDescent="0.2">
      <c r="I66" s="59">
        <f t="shared" si="0"/>
        <v>0</v>
      </c>
    </row>
    <row r="67" spans="3:11" ht="20.25" customHeight="1" x14ac:dyDescent="0.2">
      <c r="I67" s="59"/>
    </row>
    <row r="68" spans="3:11" ht="20.25" customHeight="1" x14ac:dyDescent="0.2">
      <c r="I68" s="59">
        <f t="shared" si="0"/>
        <v>0</v>
      </c>
    </row>
    <row r="69" spans="3:11" ht="20.25" customHeight="1" x14ac:dyDescent="0.2">
      <c r="I69" s="59"/>
    </row>
    <row r="70" spans="3:11" ht="20.25" customHeight="1" x14ac:dyDescent="0.2">
      <c r="C70" s="58">
        <f>+GETPIVOTDATA("ผลรวม ของ จำนวนส่ง",$A$4)+C65</f>
        <v>2072668</v>
      </c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1916982.2103500008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1916982.2103500008</v>
      </c>
      <c r="J79">
        <v>16</v>
      </c>
      <c r="K79" s="58">
        <f>+I79*0.9779</f>
        <v>1874616.9035012657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119811.38814687505</v>
      </c>
      <c r="K81" s="58">
        <f>+K79*85</f>
        <v>159342436.79760757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159342.43679760757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9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168</v>
      </c>
      <c r="B122">
        <v>20700</v>
      </c>
      <c r="C122" s="58">
        <v>424374</v>
      </c>
    </row>
    <row r="123" spans="1:9" x14ac:dyDescent="0.2">
      <c r="A123" s="64" t="s">
        <v>168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9" x14ac:dyDescent="0.2">
      <c r="C127" s="65">
        <f>+C50+C121</f>
        <v>2050256</v>
      </c>
      <c r="D127" s="60">
        <f>+D121-D50</f>
        <v>1841250</v>
      </c>
      <c r="E127" s="60">
        <f>+E121-E50</f>
        <v>1845000</v>
      </c>
      <c r="F127" s="60">
        <f>+F121-F50</f>
        <v>782189.55</v>
      </c>
      <c r="G127" s="59">
        <f>+G121-G50</f>
        <v>1363933.35</v>
      </c>
    </row>
    <row r="128" spans="1:9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4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F22" sqref="F22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155</v>
      </c>
    </row>
    <row r="3" spans="1:12" x14ac:dyDescent="0.2">
      <c r="A3" s="57" t="s">
        <v>29</v>
      </c>
      <c r="B3" t="s">
        <v>155</v>
      </c>
    </row>
    <row r="4" spans="1:12" x14ac:dyDescent="0.2">
      <c r="A4" s="57" t="s">
        <v>42</v>
      </c>
      <c r="B4" t="s">
        <v>173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154</v>
      </c>
      <c r="C6" t="s">
        <v>163</v>
      </c>
      <c r="D6" t="s">
        <v>156</v>
      </c>
      <c r="E6" t="s">
        <v>174</v>
      </c>
      <c r="F6" t="s">
        <v>158</v>
      </c>
      <c r="G6" t="s">
        <v>143</v>
      </c>
    </row>
    <row r="7" spans="1:12" ht="20.25" customHeight="1" x14ac:dyDescent="0.2">
      <c r="A7" t="s">
        <v>287</v>
      </c>
      <c r="B7" s="59">
        <v>18000</v>
      </c>
      <c r="C7" s="59">
        <v>10500</v>
      </c>
      <c r="D7" s="59">
        <v>18000</v>
      </c>
      <c r="E7" s="59">
        <v>11818.62</v>
      </c>
      <c r="F7" s="59">
        <v>11818.62</v>
      </c>
      <c r="G7" s="59">
        <v>0</v>
      </c>
    </row>
    <row r="8" spans="1:12" ht="20.25" customHeight="1" x14ac:dyDescent="0.2">
      <c r="A8" t="s">
        <v>134</v>
      </c>
      <c r="B8" s="59">
        <v>5000</v>
      </c>
      <c r="C8" s="59">
        <v>5250</v>
      </c>
      <c r="D8" s="59">
        <v>5000</v>
      </c>
      <c r="E8" s="59">
        <v>3702.0499999999997</v>
      </c>
      <c r="F8" s="59">
        <v>3702.0499999999997</v>
      </c>
      <c r="G8" s="59">
        <v>0</v>
      </c>
    </row>
    <row r="9" spans="1:12" ht="20.25" customHeight="1" x14ac:dyDescent="0.2">
      <c r="A9" t="s">
        <v>138</v>
      </c>
      <c r="B9" s="59">
        <v>10000</v>
      </c>
      <c r="C9" s="59">
        <v>10500</v>
      </c>
      <c r="D9" s="59">
        <v>10000</v>
      </c>
      <c r="E9" s="59">
        <v>8801.1</v>
      </c>
      <c r="F9" s="59">
        <v>8801.1</v>
      </c>
      <c r="G9" s="59">
        <v>0</v>
      </c>
    </row>
    <row r="10" spans="1:12" ht="20.25" customHeight="1" x14ac:dyDescent="0.2">
      <c r="A10" t="s">
        <v>176</v>
      </c>
      <c r="B10" s="59">
        <v>285000</v>
      </c>
      <c r="C10" s="59">
        <v>133145.25</v>
      </c>
      <c r="D10" s="59">
        <v>190077</v>
      </c>
      <c r="E10" s="59">
        <v>166689.78504749993</v>
      </c>
      <c r="F10" s="59">
        <v>25173.685047500003</v>
      </c>
      <c r="G10" s="59">
        <v>141516.09999999998</v>
      </c>
    </row>
    <row r="11" spans="1:12" ht="20.25" customHeight="1" x14ac:dyDescent="0.2">
      <c r="A11" t="s">
        <v>113</v>
      </c>
      <c r="B11" s="59">
        <v>5040</v>
      </c>
      <c r="C11" s="59">
        <v>5292</v>
      </c>
      <c r="D11" s="59">
        <v>5040</v>
      </c>
      <c r="E11" s="59">
        <v>4999.0247999999992</v>
      </c>
      <c r="F11" s="59">
        <v>2000</v>
      </c>
      <c r="G11" s="59">
        <v>2999.0247999999992</v>
      </c>
      <c r="L11">
        <f>76*2500</f>
        <v>190000</v>
      </c>
    </row>
    <row r="12" spans="1:12" ht="20.25" customHeight="1" x14ac:dyDescent="0.2">
      <c r="A12" t="s">
        <v>172</v>
      </c>
      <c r="B12" s="59">
        <v>75000</v>
      </c>
      <c r="C12" s="59">
        <v>78750</v>
      </c>
      <c r="D12" s="59">
        <v>75000</v>
      </c>
      <c r="E12" s="59">
        <v>63773.05</v>
      </c>
      <c r="F12" s="59">
        <v>63773.05</v>
      </c>
      <c r="G12" s="59">
        <v>0</v>
      </c>
    </row>
    <row r="13" spans="1:12" ht="20.25" customHeight="1" x14ac:dyDescent="0.2">
      <c r="A13" t="s">
        <v>227</v>
      </c>
      <c r="B13" s="59">
        <v>10000</v>
      </c>
      <c r="C13" s="59">
        <v>10500</v>
      </c>
      <c r="D13" s="59">
        <v>10000</v>
      </c>
      <c r="E13" s="59">
        <v>7683.5000000000009</v>
      </c>
      <c r="F13" s="59">
        <v>7683.5000000000009</v>
      </c>
      <c r="G13" s="59">
        <v>0</v>
      </c>
    </row>
    <row r="14" spans="1:12" ht="20.25" customHeight="1" x14ac:dyDescent="0.2">
      <c r="A14" t="s">
        <v>141</v>
      </c>
      <c r="B14" s="59">
        <v>10000</v>
      </c>
      <c r="C14" s="59">
        <v>0</v>
      </c>
      <c r="D14" s="59">
        <v>10000</v>
      </c>
      <c r="E14" s="59">
        <v>8801.1</v>
      </c>
      <c r="F14" s="59">
        <v>8801.1</v>
      </c>
      <c r="G14" s="59">
        <v>0</v>
      </c>
    </row>
    <row r="15" spans="1:12" ht="20.25" customHeight="1" x14ac:dyDescent="0.2">
      <c r="A15" t="s">
        <v>531</v>
      </c>
      <c r="B15" s="59">
        <v>5000</v>
      </c>
      <c r="C15" s="59">
        <v>5250</v>
      </c>
      <c r="D15" s="59">
        <v>5000</v>
      </c>
      <c r="E15" s="59">
        <v>5378.4500000000007</v>
      </c>
      <c r="F15" s="59">
        <v>5378.4500000000007</v>
      </c>
      <c r="G15" s="59">
        <v>0</v>
      </c>
    </row>
    <row r="16" spans="1:12" ht="20.25" customHeight="1" x14ac:dyDescent="0.2">
      <c r="A16" t="s">
        <v>81</v>
      </c>
      <c r="B16" s="59">
        <v>267120</v>
      </c>
      <c r="C16" s="59">
        <v>177009</v>
      </c>
      <c r="D16" s="59">
        <v>221680</v>
      </c>
      <c r="E16" s="59">
        <v>183329.60921000002</v>
      </c>
      <c r="F16" s="59">
        <v>170240.10921000002</v>
      </c>
      <c r="G16" s="59">
        <v>13089.500000000004</v>
      </c>
    </row>
    <row r="17" spans="1:7" ht="20.25" customHeight="1" x14ac:dyDescent="0.2">
      <c r="A17" t="s">
        <v>80</v>
      </c>
      <c r="B17" s="59">
        <v>156109</v>
      </c>
      <c r="C17" s="59">
        <v>101964.45</v>
      </c>
      <c r="D17" s="59">
        <v>97109</v>
      </c>
      <c r="E17" s="59">
        <v>104302.60445000003</v>
      </c>
      <c r="F17" s="59">
        <v>23490</v>
      </c>
      <c r="G17" s="59">
        <v>80812.604450000013</v>
      </c>
    </row>
    <row r="18" spans="1:7" ht="20.25" customHeight="1" x14ac:dyDescent="0.2">
      <c r="A18" t="s">
        <v>306</v>
      </c>
      <c r="B18" s="59">
        <v>30000</v>
      </c>
      <c r="C18" s="59">
        <v>0</v>
      </c>
      <c r="D18" s="59">
        <v>24000</v>
      </c>
      <c r="E18" s="59">
        <v>25816.560000000001</v>
      </c>
      <c r="F18" s="59">
        <v>25816.560000000001</v>
      </c>
      <c r="G18" s="59">
        <v>0</v>
      </c>
    </row>
    <row r="19" spans="1:7" ht="20.25" customHeight="1" x14ac:dyDescent="0.2">
      <c r="A19" t="s">
        <v>121</v>
      </c>
      <c r="B19" s="59">
        <v>88500</v>
      </c>
      <c r="C19" s="59">
        <v>84525</v>
      </c>
      <c r="D19" s="59">
        <v>80500</v>
      </c>
      <c r="E19" s="59">
        <v>87501.095000000001</v>
      </c>
      <c r="F19" s="59">
        <v>83086.575000000012</v>
      </c>
      <c r="G19" s="59">
        <v>4414.5199999999995</v>
      </c>
    </row>
    <row r="20" spans="1:7" ht="20.25" customHeight="1" x14ac:dyDescent="0.2">
      <c r="A20" t="s">
        <v>131</v>
      </c>
      <c r="B20" s="59">
        <v>35000</v>
      </c>
      <c r="C20" s="59">
        <v>21000</v>
      </c>
      <c r="D20" s="59">
        <v>35000</v>
      </c>
      <c r="E20" s="59">
        <v>36391.850000000006</v>
      </c>
      <c r="F20" s="59">
        <v>36391.850000000006</v>
      </c>
      <c r="G20" s="59">
        <v>0</v>
      </c>
    </row>
    <row r="21" spans="1:7" ht="20.25" customHeight="1" x14ac:dyDescent="0.2">
      <c r="A21" t="s">
        <v>99</v>
      </c>
      <c r="B21" s="59">
        <v>100000</v>
      </c>
      <c r="C21" s="59">
        <v>81612.3</v>
      </c>
      <c r="D21" s="59">
        <v>77726</v>
      </c>
      <c r="E21" s="59">
        <v>83609.080940000014</v>
      </c>
      <c r="F21" s="59">
        <v>51004.58094</v>
      </c>
      <c r="G21" s="59">
        <v>32604.500000000007</v>
      </c>
    </row>
    <row r="22" spans="1:7" ht="20.25" customHeight="1" x14ac:dyDescent="0.2">
      <c r="A22" t="s">
        <v>83</v>
      </c>
      <c r="B22" s="59">
        <v>15000</v>
      </c>
      <c r="C22" s="59">
        <v>15750</v>
      </c>
      <c r="D22" s="59">
        <v>15000</v>
      </c>
      <c r="E22" s="59">
        <v>16554.449999999997</v>
      </c>
      <c r="F22" s="59">
        <v>16554.449999999997</v>
      </c>
      <c r="G22" s="59">
        <v>0</v>
      </c>
    </row>
    <row r="23" spans="1:7" ht="20.25" customHeight="1" x14ac:dyDescent="0.2">
      <c r="A23" t="s">
        <v>150</v>
      </c>
      <c r="B23" s="59">
        <v>20000</v>
      </c>
      <c r="C23" s="59">
        <v>10500</v>
      </c>
      <c r="D23" s="59">
        <v>10000</v>
      </c>
      <c r="E23" s="59">
        <v>12433.3</v>
      </c>
      <c r="F23" s="59">
        <v>7202</v>
      </c>
      <c r="G23" s="59">
        <v>5231.2999999999993</v>
      </c>
    </row>
    <row r="24" spans="1:7" ht="20.25" customHeight="1" x14ac:dyDescent="0.2">
      <c r="A24" t="s">
        <v>88</v>
      </c>
      <c r="B24" s="59">
        <v>35000</v>
      </c>
      <c r="C24" s="59">
        <v>4299.75</v>
      </c>
      <c r="D24" s="59">
        <v>16172</v>
      </c>
      <c r="E24" s="59">
        <v>13019.840927499999</v>
      </c>
      <c r="F24" s="59">
        <v>13019.840927499999</v>
      </c>
      <c r="G24" s="59">
        <v>0</v>
      </c>
    </row>
    <row r="25" spans="1:7" ht="20.25" customHeight="1" x14ac:dyDescent="0.2">
      <c r="A25" t="s">
        <v>128</v>
      </c>
      <c r="B25" s="59">
        <v>84000</v>
      </c>
      <c r="C25" s="59">
        <v>73584</v>
      </c>
      <c r="D25" s="59">
        <v>71000</v>
      </c>
      <c r="E25" s="59">
        <v>84408.695800000001</v>
      </c>
      <c r="F25" s="59">
        <v>21480</v>
      </c>
      <c r="G25" s="59">
        <v>62928.695800000001</v>
      </c>
    </row>
    <row r="26" spans="1:7" ht="20.25" customHeight="1" x14ac:dyDescent="0.2">
      <c r="A26" t="s">
        <v>181</v>
      </c>
      <c r="B26" s="59">
        <v>10000</v>
      </c>
      <c r="C26" s="59">
        <v>10500</v>
      </c>
      <c r="D26" s="59">
        <v>10000</v>
      </c>
      <c r="E26" s="59">
        <v>9918.7000000000007</v>
      </c>
      <c r="F26" s="59">
        <v>0</v>
      </c>
      <c r="G26" s="59">
        <v>9918.7000000000007</v>
      </c>
    </row>
    <row r="27" spans="1:7" ht="20.25" customHeight="1" x14ac:dyDescent="0.2">
      <c r="A27" t="s">
        <v>96</v>
      </c>
      <c r="B27" s="59">
        <v>1263769</v>
      </c>
      <c r="C27" s="59">
        <v>839931.75</v>
      </c>
      <c r="D27" s="59">
        <v>986304</v>
      </c>
      <c r="E27" s="59">
        <v>938932.46617499995</v>
      </c>
      <c r="F27" s="59">
        <v>585417.52112500009</v>
      </c>
      <c r="G27" s="59">
        <v>353514.94504999998</v>
      </c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237</v>
      </c>
      <c r="B37" s="58">
        <v>1287052</v>
      </c>
      <c r="C37"/>
      <c r="G37" s="59"/>
    </row>
    <row r="38" spans="1:9" ht="20.25" customHeight="1" x14ac:dyDescent="0.2">
      <c r="A38" t="s">
        <v>182</v>
      </c>
      <c r="B38" s="65">
        <f>++B22+B37</f>
        <v>1302052</v>
      </c>
      <c r="C38"/>
      <c r="G38" s="59"/>
    </row>
    <row r="39" spans="1:9" ht="20.25" customHeight="1" x14ac:dyDescent="0.2">
      <c r="A39" t="s">
        <v>136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187</v>
      </c>
      <c r="B41" s="59">
        <f>+B22+B37+B39+B29</f>
        <v>1302052</v>
      </c>
      <c r="C41" s="59">
        <f t="shared" ref="C41:G41" si="0">+C22+C37+C39+C29</f>
        <v>15750</v>
      </c>
      <c r="D41" s="59">
        <f>+D22+D37+D39+D29</f>
        <v>15000</v>
      </c>
      <c r="E41" s="59">
        <f t="shared" si="0"/>
        <v>16554.449999999997</v>
      </c>
      <c r="F41" s="59">
        <f t="shared" si="0"/>
        <v>16554.449999999997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-1697948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1666.6666666666667</v>
      </c>
      <c r="G46" s="59"/>
    </row>
    <row r="47" spans="1:9" ht="20.25" customHeight="1" x14ac:dyDescent="0.2">
      <c r="B47" s="65"/>
      <c r="C47" s="59">
        <f>+C41/I43</f>
        <v>1750</v>
      </c>
      <c r="D47" s="59">
        <f>+D41/I43</f>
        <v>1666.6666666666667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1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0" zoomScale="85" zoomScaleNormal="85" workbookViewId="0">
      <selection activeCell="C18" sqref="C18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155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158</v>
      </c>
      <c r="G4" t="s">
        <v>143</v>
      </c>
      <c r="I4" t="s">
        <v>223</v>
      </c>
    </row>
    <row r="5" spans="1:11" ht="20.25" customHeight="1" x14ac:dyDescent="0.2">
      <c r="A5" t="s">
        <v>176</v>
      </c>
      <c r="B5" t="s">
        <v>73</v>
      </c>
      <c r="C5" s="59">
        <v>5000</v>
      </c>
      <c r="D5" s="59">
        <v>0</v>
      </c>
      <c r="E5" s="59">
        <v>5000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243</v>
      </c>
      <c r="B6" s="61"/>
      <c r="C6" s="62">
        <v>5000</v>
      </c>
      <c r="D6" s="62">
        <v>0</v>
      </c>
      <c r="E6" s="62">
        <v>5000</v>
      </c>
      <c r="F6" s="62">
        <v>0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113</v>
      </c>
      <c r="B7" t="s">
        <v>142</v>
      </c>
      <c r="C7" s="59">
        <v>503</v>
      </c>
      <c r="D7" s="59">
        <v>0</v>
      </c>
      <c r="E7" s="59">
        <v>503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321</v>
      </c>
      <c r="B8" s="61"/>
      <c r="C8" s="62">
        <v>503</v>
      </c>
      <c r="D8" s="62">
        <v>0</v>
      </c>
      <c r="E8" s="62">
        <v>503</v>
      </c>
      <c r="F8" s="62">
        <v>0</v>
      </c>
      <c r="G8" s="62">
        <v>0</v>
      </c>
      <c r="H8" s="59"/>
    </row>
    <row r="9" spans="1:11" ht="20.25" customHeight="1" x14ac:dyDescent="0.2">
      <c r="A9" t="s">
        <v>80</v>
      </c>
      <c r="B9" t="s">
        <v>142</v>
      </c>
      <c r="C9" s="59">
        <v>13286</v>
      </c>
      <c r="D9" s="59">
        <v>0</v>
      </c>
      <c r="E9" s="59">
        <v>13219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108</v>
      </c>
      <c r="C10" s="59">
        <v>5000</v>
      </c>
      <c r="D10" s="59">
        <v>5250</v>
      </c>
      <c r="E10" s="59">
        <v>5000</v>
      </c>
      <c r="F10" s="59">
        <v>0</v>
      </c>
      <c r="G10" s="59">
        <v>5518.15</v>
      </c>
      <c r="H10" s="59">
        <f t="shared" si="0"/>
        <v>5518.15</v>
      </c>
    </row>
    <row r="11" spans="1:11" ht="20.25" customHeight="1" x14ac:dyDescent="0.2">
      <c r="B11" t="s">
        <v>79</v>
      </c>
      <c r="C11" s="59">
        <v>23000</v>
      </c>
      <c r="D11" s="59">
        <v>24150</v>
      </c>
      <c r="E11" s="59">
        <v>23000</v>
      </c>
      <c r="F11" s="59">
        <v>0</v>
      </c>
      <c r="G11" s="59">
        <v>25551.13</v>
      </c>
      <c r="H11" s="59"/>
    </row>
    <row r="12" spans="1:11" ht="20.25" customHeight="1" x14ac:dyDescent="0.2">
      <c r="A12" s="61" t="s">
        <v>157</v>
      </c>
      <c r="B12" s="61"/>
      <c r="C12" s="62">
        <v>41286</v>
      </c>
      <c r="D12" s="62">
        <v>29400</v>
      </c>
      <c r="E12" s="62">
        <v>41219</v>
      </c>
      <c r="F12" s="62">
        <v>0</v>
      </c>
      <c r="G12" s="62">
        <v>31069.279999999999</v>
      </c>
      <c r="H12" s="59">
        <f t="shared" si="0"/>
        <v>31069.279999999999</v>
      </c>
      <c r="I12" s="66"/>
    </row>
    <row r="13" spans="1:11" ht="20.25" customHeight="1" x14ac:dyDescent="0.2">
      <c r="A13" t="s">
        <v>121</v>
      </c>
      <c r="B13" t="s">
        <v>110</v>
      </c>
      <c r="C13" s="59">
        <v>40000</v>
      </c>
      <c r="D13" s="59">
        <v>42000</v>
      </c>
      <c r="E13" s="59">
        <v>40000</v>
      </c>
      <c r="F13" s="59">
        <v>43027.600000000006</v>
      </c>
      <c r="G13" s="59">
        <v>0</v>
      </c>
      <c r="H13" s="59">
        <f t="shared" si="0"/>
        <v>0</v>
      </c>
    </row>
    <row r="14" spans="1:11" ht="20.25" customHeight="1" x14ac:dyDescent="0.2">
      <c r="B14" t="s">
        <v>108</v>
      </c>
      <c r="C14" s="59">
        <v>7000</v>
      </c>
      <c r="D14" s="59">
        <v>7350</v>
      </c>
      <c r="E14" s="59">
        <v>7000</v>
      </c>
      <c r="F14" s="59">
        <v>7725.41</v>
      </c>
      <c r="G14" s="59">
        <v>0</v>
      </c>
      <c r="H14" s="59">
        <f t="shared" si="0"/>
        <v>0</v>
      </c>
    </row>
    <row r="15" spans="1:11" ht="20.25" customHeight="1" x14ac:dyDescent="0.2">
      <c r="B15" t="s">
        <v>79</v>
      </c>
      <c r="C15" s="59">
        <v>5000</v>
      </c>
      <c r="D15" s="59">
        <v>5250</v>
      </c>
      <c r="E15" s="59">
        <v>5000</v>
      </c>
      <c r="F15" s="59">
        <v>0</v>
      </c>
      <c r="G15" s="59">
        <v>5518.15</v>
      </c>
      <c r="H15" s="59"/>
      <c r="I15" s="63"/>
      <c r="J15" s="63"/>
      <c r="K15" s="60"/>
    </row>
    <row r="16" spans="1:11" ht="20.25" customHeight="1" x14ac:dyDescent="0.2">
      <c r="A16" s="61" t="s">
        <v>193</v>
      </c>
      <c r="B16" s="61"/>
      <c r="C16" s="62">
        <v>52000</v>
      </c>
      <c r="D16" s="62">
        <v>54600</v>
      </c>
      <c r="E16" s="62">
        <v>52000</v>
      </c>
      <c r="F16" s="62">
        <v>50753.010000000009</v>
      </c>
      <c r="G16" s="62">
        <v>5518.15</v>
      </c>
      <c r="H16" s="59">
        <f t="shared" si="0"/>
        <v>5518.15</v>
      </c>
    </row>
    <row r="17" spans="1:8" ht="20.25" customHeight="1" x14ac:dyDescent="0.2">
      <c r="A17" t="s">
        <v>99</v>
      </c>
      <c r="B17" t="s">
        <v>93</v>
      </c>
      <c r="C17" s="59">
        <v>436278</v>
      </c>
      <c r="D17" s="59">
        <v>458091.9</v>
      </c>
      <c r="E17" s="59">
        <v>436278</v>
      </c>
      <c r="F17" s="59">
        <v>0</v>
      </c>
      <c r="G17" s="59">
        <v>469299.88182000007</v>
      </c>
      <c r="H17" s="59"/>
    </row>
    <row r="18" spans="1:8" ht="20.25" customHeight="1" x14ac:dyDescent="0.2">
      <c r="A18" s="61" t="s">
        <v>263</v>
      </c>
      <c r="B18" s="61"/>
      <c r="C18" s="62">
        <v>436278</v>
      </c>
      <c r="D18" s="62">
        <v>458091.9</v>
      </c>
      <c r="E18" s="62">
        <v>436278</v>
      </c>
      <c r="F18" s="62">
        <v>0</v>
      </c>
      <c r="G18" s="62">
        <v>469299.88182000007</v>
      </c>
      <c r="H18" s="59">
        <f t="shared" si="0"/>
        <v>469299.88182000007</v>
      </c>
    </row>
    <row r="19" spans="1:8" ht="20.25" customHeight="1" x14ac:dyDescent="0.2">
      <c r="A19" t="s">
        <v>224</v>
      </c>
      <c r="B19" t="s">
        <v>112</v>
      </c>
      <c r="C19" s="59">
        <v>1000</v>
      </c>
      <c r="D19" s="59">
        <v>0</v>
      </c>
      <c r="E19" s="59">
        <v>1000</v>
      </c>
      <c r="F19" s="59">
        <v>1159.5100000000002</v>
      </c>
      <c r="G19" s="59">
        <v>0</v>
      </c>
      <c r="H19" s="59">
        <f t="shared" si="0"/>
        <v>0</v>
      </c>
    </row>
    <row r="20" spans="1:8" ht="20.25" customHeight="1" x14ac:dyDescent="0.2">
      <c r="A20" s="61" t="s">
        <v>251</v>
      </c>
      <c r="B20" s="61"/>
      <c r="C20" s="62">
        <v>1000</v>
      </c>
      <c r="D20" s="62">
        <v>0</v>
      </c>
      <c r="E20" s="62">
        <v>1000</v>
      </c>
      <c r="F20" s="62">
        <v>1159.5100000000002</v>
      </c>
      <c r="G20" s="62">
        <v>0</v>
      </c>
      <c r="H20" s="59">
        <f t="shared" si="0"/>
        <v>0</v>
      </c>
    </row>
    <row r="21" spans="1:8" ht="20.25" customHeight="1" x14ac:dyDescent="0.2">
      <c r="A21" t="s">
        <v>96</v>
      </c>
      <c r="C21" s="59">
        <v>536067</v>
      </c>
      <c r="D21" s="59">
        <v>542091.9</v>
      </c>
      <c r="E21" s="59">
        <v>536000</v>
      </c>
      <c r="F21" s="59">
        <v>51912.520000000011</v>
      </c>
      <c r="G21" s="59">
        <v>505887.31182000006</v>
      </c>
      <c r="H21" s="59">
        <f t="shared" si="0"/>
        <v>505887.31182000006</v>
      </c>
    </row>
    <row r="22" spans="1:8" ht="20.25" customHeight="1" x14ac:dyDescent="0.2">
      <c r="C22"/>
      <c r="H22" s="59"/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/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/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/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/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/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1017292.7736400001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164</v>
      </c>
      <c r="E119" t="s">
        <v>165</v>
      </c>
      <c r="F119" t="s">
        <v>161</v>
      </c>
      <c r="G119" t="s">
        <v>166</v>
      </c>
      <c r="I119" t="s">
        <v>170</v>
      </c>
    </row>
    <row r="120" spans="1:10" x14ac:dyDescent="0.2">
      <c r="B120" s="64" t="s">
        <v>160</v>
      </c>
      <c r="C120" t="s">
        <v>159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G9" sqref="G9"/>
    </sheetView>
  </sheetViews>
  <sheetFormatPr defaultRowHeight="14.25" x14ac:dyDescent="0.2"/>
  <cols>
    <col min="1" max="1" width="35.375" customWidth="1"/>
    <col min="2" max="2" width="20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136</v>
      </c>
    </row>
    <row r="2" spans="1:11" x14ac:dyDescent="0.2">
      <c r="A2" s="57" t="s">
        <v>29</v>
      </c>
      <c r="B2" t="s">
        <v>155</v>
      </c>
      <c r="D2">
        <v>12</v>
      </c>
    </row>
    <row r="4" spans="1:11" x14ac:dyDescent="0.2">
      <c r="A4" s="57" t="s">
        <v>23</v>
      </c>
      <c r="B4" s="57" t="s">
        <v>42</v>
      </c>
      <c r="C4" t="s">
        <v>154</v>
      </c>
      <c r="D4" t="s">
        <v>163</v>
      </c>
      <c r="E4" t="s">
        <v>156</v>
      </c>
      <c r="F4" t="s">
        <v>158</v>
      </c>
      <c r="G4" t="s">
        <v>174</v>
      </c>
      <c r="H4" t="s">
        <v>143</v>
      </c>
    </row>
    <row r="5" spans="1:11" ht="20.25" customHeight="1" x14ac:dyDescent="0.2">
      <c r="A5" t="s">
        <v>176</v>
      </c>
      <c r="B5" t="s">
        <v>73</v>
      </c>
      <c r="C5" s="59">
        <v>250000</v>
      </c>
      <c r="D5" s="59">
        <v>262500</v>
      </c>
      <c r="E5" s="59">
        <v>250000</v>
      </c>
      <c r="F5" s="59">
        <v>0</v>
      </c>
      <c r="G5" s="59">
        <v>233997.50000000003</v>
      </c>
      <c r="H5" s="59">
        <v>233997.50000000003</v>
      </c>
      <c r="I5" s="59"/>
    </row>
    <row r="6" spans="1:11" ht="20.25" customHeight="1" x14ac:dyDescent="0.2">
      <c r="A6" s="61" t="s">
        <v>243</v>
      </c>
      <c r="B6" s="61"/>
      <c r="C6" s="62">
        <v>250000</v>
      </c>
      <c r="D6" s="62">
        <v>262500</v>
      </c>
      <c r="E6" s="62">
        <v>250000</v>
      </c>
      <c r="F6" s="62">
        <v>0</v>
      </c>
      <c r="G6" s="62">
        <v>233997.50000000003</v>
      </c>
      <c r="H6" s="62">
        <v>233997.50000000003</v>
      </c>
    </row>
    <row r="7" spans="1:11" ht="20.25" customHeight="1" x14ac:dyDescent="0.2">
      <c r="A7" t="s">
        <v>172</v>
      </c>
      <c r="B7" t="s">
        <v>137</v>
      </c>
      <c r="C7" s="59">
        <v>140000</v>
      </c>
      <c r="D7" s="59">
        <v>147000</v>
      </c>
      <c r="E7" s="59">
        <v>140000</v>
      </c>
      <c r="F7" s="59">
        <v>56115</v>
      </c>
      <c r="G7" s="59">
        <v>123215.4</v>
      </c>
      <c r="H7" s="59">
        <v>67100.399999999994</v>
      </c>
      <c r="I7" s="59"/>
      <c r="J7" s="59"/>
      <c r="K7" s="59"/>
    </row>
    <row r="8" spans="1:11" ht="20.25" customHeight="1" x14ac:dyDescent="0.2">
      <c r="B8" t="s">
        <v>214</v>
      </c>
      <c r="C8" s="59">
        <v>20000</v>
      </c>
      <c r="D8" s="59">
        <v>20755.350000000002</v>
      </c>
      <c r="E8" s="59">
        <v>19767</v>
      </c>
      <c r="F8" s="59">
        <v>18501.714330000003</v>
      </c>
      <c r="G8" s="59">
        <v>18501.714330000003</v>
      </c>
      <c r="H8" s="59">
        <v>0</v>
      </c>
      <c r="J8" s="59"/>
      <c r="K8" s="59"/>
    </row>
    <row r="9" spans="1:11" ht="20.25" customHeight="1" x14ac:dyDescent="0.2">
      <c r="B9" t="s">
        <v>257</v>
      </c>
      <c r="C9" s="59">
        <v>40000</v>
      </c>
      <c r="D9" s="59">
        <v>42000</v>
      </c>
      <c r="E9" s="59">
        <v>40000</v>
      </c>
      <c r="F9" s="59">
        <v>0</v>
      </c>
      <c r="G9" s="59">
        <v>35204.400000000001</v>
      </c>
      <c r="H9" s="59">
        <v>35204.400000000001</v>
      </c>
      <c r="I9" s="59"/>
    </row>
    <row r="10" spans="1:11" ht="20.25" customHeight="1" x14ac:dyDescent="0.2">
      <c r="A10" s="61" t="s">
        <v>244</v>
      </c>
      <c r="B10" s="61"/>
      <c r="C10" s="62">
        <v>200000</v>
      </c>
      <c r="D10" s="62">
        <v>209755.35</v>
      </c>
      <c r="E10" s="62">
        <v>199767</v>
      </c>
      <c r="F10" s="62">
        <v>74616.714330000003</v>
      </c>
      <c r="G10" s="62">
        <v>176921.51433000001</v>
      </c>
      <c r="H10" s="62">
        <v>102304.79999999999</v>
      </c>
    </row>
    <row r="11" spans="1:11" ht="20.25" customHeight="1" x14ac:dyDescent="0.2">
      <c r="A11" t="s">
        <v>81</v>
      </c>
      <c r="B11" t="s">
        <v>142</v>
      </c>
      <c r="C11" s="59">
        <v>250000</v>
      </c>
      <c r="D11" s="59">
        <v>262500</v>
      </c>
      <c r="E11" s="59">
        <v>250000</v>
      </c>
      <c r="F11" s="59">
        <v>0</v>
      </c>
      <c r="G11" s="59">
        <v>261937.50000000003</v>
      </c>
      <c r="H11" s="59">
        <v>261937.50000000003</v>
      </c>
      <c r="I11" s="59"/>
    </row>
    <row r="12" spans="1:11" ht="20.25" customHeight="1" x14ac:dyDescent="0.2">
      <c r="A12" s="61" t="s">
        <v>245</v>
      </c>
      <c r="B12" s="61"/>
      <c r="C12" s="62">
        <v>250000</v>
      </c>
      <c r="D12" s="62">
        <v>262500</v>
      </c>
      <c r="E12" s="62">
        <v>250000</v>
      </c>
      <c r="F12" s="62">
        <v>0</v>
      </c>
      <c r="G12" s="62">
        <v>261937.50000000003</v>
      </c>
      <c r="H12" s="62">
        <v>261937.50000000003</v>
      </c>
      <c r="I12" s="59"/>
    </row>
    <row r="13" spans="1:11" ht="20.25" customHeight="1" x14ac:dyDescent="0.2">
      <c r="A13" t="s">
        <v>80</v>
      </c>
      <c r="B13" t="s">
        <v>97</v>
      </c>
      <c r="C13" s="59">
        <v>20000</v>
      </c>
      <c r="D13" s="59">
        <v>21000</v>
      </c>
      <c r="E13" s="59">
        <v>20000</v>
      </c>
      <c r="F13" s="59">
        <v>0</v>
      </c>
      <c r="G13" s="59">
        <v>21513.800000000003</v>
      </c>
      <c r="H13" s="59">
        <v>21513.800000000003</v>
      </c>
    </row>
    <row r="14" spans="1:11" ht="20.25" customHeight="1" x14ac:dyDescent="0.2">
      <c r="B14" t="s">
        <v>142</v>
      </c>
      <c r="C14" s="59">
        <v>100000</v>
      </c>
      <c r="D14" s="59">
        <v>105000</v>
      </c>
      <c r="E14" s="59">
        <v>100000</v>
      </c>
      <c r="F14" s="59">
        <v>56666</v>
      </c>
      <c r="G14" s="59">
        <v>104775.00000000001</v>
      </c>
      <c r="H14" s="59">
        <v>48109.000000000015</v>
      </c>
      <c r="I14" s="59"/>
    </row>
    <row r="15" spans="1:11" ht="20.25" customHeight="1" x14ac:dyDescent="0.2">
      <c r="B15" t="s">
        <v>79</v>
      </c>
      <c r="C15" s="59">
        <v>20000</v>
      </c>
      <c r="D15" s="59">
        <v>21000</v>
      </c>
      <c r="E15" s="59">
        <v>20000</v>
      </c>
      <c r="F15" s="59">
        <v>0</v>
      </c>
      <c r="G15" s="59">
        <v>22072.6</v>
      </c>
      <c r="H15" s="59">
        <v>22072.6</v>
      </c>
    </row>
    <row r="16" spans="1:11" ht="20.25" customHeight="1" x14ac:dyDescent="0.2">
      <c r="A16" s="61" t="s">
        <v>157</v>
      </c>
      <c r="B16" s="61"/>
      <c r="C16" s="62">
        <v>140000</v>
      </c>
      <c r="D16" s="62">
        <v>147000</v>
      </c>
      <c r="E16" s="62">
        <v>140000</v>
      </c>
      <c r="F16" s="62">
        <v>56666</v>
      </c>
      <c r="G16" s="62">
        <v>148361.40000000002</v>
      </c>
      <c r="H16" s="62">
        <v>91695.400000000023</v>
      </c>
      <c r="I16" s="59"/>
    </row>
    <row r="17" spans="1:9" ht="20.25" customHeight="1" x14ac:dyDescent="0.2">
      <c r="A17" t="s">
        <v>121</v>
      </c>
      <c r="B17" t="s">
        <v>112</v>
      </c>
      <c r="C17" s="59">
        <v>300000</v>
      </c>
      <c r="D17" s="59">
        <v>315000</v>
      </c>
      <c r="E17" s="59">
        <v>300000</v>
      </c>
      <c r="F17" s="59">
        <v>159370</v>
      </c>
      <c r="G17" s="59">
        <v>322707</v>
      </c>
      <c r="H17" s="59">
        <v>163337</v>
      </c>
      <c r="I17" s="59"/>
    </row>
    <row r="18" spans="1:9" ht="20.25" customHeight="1" x14ac:dyDescent="0.2">
      <c r="B18" t="s">
        <v>411</v>
      </c>
      <c r="C18" s="59">
        <v>40000</v>
      </c>
      <c r="D18" s="59">
        <v>42000</v>
      </c>
      <c r="E18" s="59">
        <v>40000</v>
      </c>
      <c r="F18" s="59">
        <v>43027.600000000006</v>
      </c>
      <c r="G18" s="59">
        <v>43027.600000000006</v>
      </c>
      <c r="H18" s="59">
        <v>0</v>
      </c>
      <c r="I18" s="59"/>
    </row>
    <row r="19" spans="1:9" ht="20.25" customHeight="1" x14ac:dyDescent="0.2">
      <c r="A19" s="61" t="s">
        <v>193</v>
      </c>
      <c r="B19" s="61"/>
      <c r="C19" s="62">
        <v>340000</v>
      </c>
      <c r="D19" s="62">
        <v>357000</v>
      </c>
      <c r="E19" s="62">
        <v>340000</v>
      </c>
      <c r="F19" s="62">
        <v>202397.6</v>
      </c>
      <c r="G19" s="62">
        <v>365734.6</v>
      </c>
      <c r="H19" s="62">
        <v>163337</v>
      </c>
    </row>
    <row r="20" spans="1:9" ht="20.25" customHeight="1" x14ac:dyDescent="0.2">
      <c r="A20" t="s">
        <v>96</v>
      </c>
      <c r="C20" s="59">
        <v>1180000</v>
      </c>
      <c r="D20" s="59">
        <v>1238755.3500000001</v>
      </c>
      <c r="E20" s="59">
        <v>1179767</v>
      </c>
      <c r="F20" s="59">
        <v>333680.31432999996</v>
      </c>
      <c r="G20" s="59">
        <v>1186952.5143300002</v>
      </c>
      <c r="H20" s="59">
        <v>853272.20000000007</v>
      </c>
      <c r="I20" s="59"/>
    </row>
    <row r="21" spans="1:9" ht="20.25" customHeight="1" x14ac:dyDescent="0.2">
      <c r="C21"/>
    </row>
    <row r="22" spans="1:9" ht="20.25" customHeight="1" x14ac:dyDescent="0.2">
      <c r="C22"/>
      <c r="I22" s="59"/>
    </row>
    <row r="23" spans="1:9" ht="20.25" customHeight="1" x14ac:dyDescent="0.2">
      <c r="C23"/>
      <c r="I23" s="59"/>
    </row>
    <row r="24" spans="1:9" ht="20.25" customHeight="1" x14ac:dyDescent="0.2">
      <c r="C24"/>
      <c r="I24" s="59"/>
    </row>
    <row r="25" spans="1:9" ht="20.25" customHeight="1" x14ac:dyDescent="0.2">
      <c r="C25"/>
    </row>
    <row r="26" spans="1:9" ht="20.25" customHeight="1" x14ac:dyDescent="0.2">
      <c r="C26"/>
      <c r="I26" s="59"/>
    </row>
    <row r="27" spans="1:9" ht="20.25" customHeight="1" x14ac:dyDescent="0.2">
      <c r="C27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853272.20000000007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170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168</v>
      </c>
      <c r="B122">
        <v>20700</v>
      </c>
      <c r="C122" s="58">
        <v>424374</v>
      </c>
    </row>
    <row r="123" spans="1:10" x14ac:dyDescent="0.2">
      <c r="A123" s="64" t="s">
        <v>168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167</v>
      </c>
      <c r="D126" t="s">
        <v>171</v>
      </c>
      <c r="E126" t="s">
        <v>171</v>
      </c>
      <c r="F126" t="s">
        <v>169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162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4B3E-91D8-47B3-8D3F-FA32688589B9}">
  <sheetPr>
    <tabColor rgb="FF92D050"/>
  </sheetPr>
  <dimension ref="A3:T16"/>
  <sheetViews>
    <sheetView workbookViewId="0">
      <selection activeCell="J26" sqref="J26"/>
    </sheetView>
  </sheetViews>
  <sheetFormatPr defaultRowHeight="12.75" x14ac:dyDescent="0.2"/>
  <cols>
    <col min="1" max="1" width="17.5" style="74" bestFit="1" customWidth="1"/>
    <col min="2" max="8" width="7.375" style="74" bestFit="1" customWidth="1"/>
    <col min="9" max="19" width="8.25" style="74" bestFit="1" customWidth="1"/>
    <col min="20" max="20" width="10.25" style="74" bestFit="1" customWidth="1"/>
    <col min="21" max="23" width="12.125" style="74" bestFit="1" customWidth="1"/>
    <col min="24" max="24" width="13.375" style="74" bestFit="1" customWidth="1"/>
    <col min="25" max="16384" width="9" style="74"/>
  </cols>
  <sheetData>
    <row r="3" spans="1:20" x14ac:dyDescent="0.2">
      <c r="A3" s="73" t="s">
        <v>143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</row>
    <row r="4" spans="1:20" s="78" customFormat="1" x14ac:dyDescent="0.2">
      <c r="A4" s="79" t="s">
        <v>326</v>
      </c>
      <c r="B4" s="79">
        <v>45870</v>
      </c>
      <c r="C4" s="79">
        <v>45871</v>
      </c>
      <c r="D4" s="79">
        <v>45872</v>
      </c>
      <c r="E4" s="79">
        <v>45873</v>
      </c>
      <c r="F4" s="79">
        <v>45875</v>
      </c>
      <c r="G4" s="79">
        <v>45877</v>
      </c>
      <c r="H4" s="79">
        <v>45878</v>
      </c>
      <c r="I4" s="79">
        <v>45879</v>
      </c>
      <c r="J4" s="79">
        <v>45880</v>
      </c>
      <c r="K4" s="79">
        <v>45882</v>
      </c>
      <c r="L4" s="79">
        <v>45883</v>
      </c>
      <c r="M4" s="79">
        <v>45884</v>
      </c>
      <c r="N4" s="79">
        <v>45885</v>
      </c>
      <c r="O4" s="79">
        <v>45887</v>
      </c>
      <c r="P4" s="79">
        <v>45889</v>
      </c>
      <c r="Q4" s="79">
        <v>45890</v>
      </c>
      <c r="R4" s="79">
        <v>45892</v>
      </c>
      <c r="S4" s="79">
        <v>45893</v>
      </c>
      <c r="T4" s="79" t="s">
        <v>96</v>
      </c>
    </row>
    <row r="5" spans="1:20" x14ac:dyDescent="0.2">
      <c r="A5" s="73" t="s">
        <v>287</v>
      </c>
      <c r="B5" s="75"/>
      <c r="C5" s="75"/>
      <c r="D5" s="75"/>
      <c r="E5" s="75"/>
      <c r="F5" s="75"/>
      <c r="G5" s="75">
        <v>2699.7200000000003</v>
      </c>
      <c r="H5" s="75"/>
      <c r="I5" s="75">
        <v>0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>
        <f>SUM(B5:S5)</f>
        <v>2699.7200000000003</v>
      </c>
    </row>
    <row r="6" spans="1:20" x14ac:dyDescent="0.2">
      <c r="A6" s="73" t="s">
        <v>138</v>
      </c>
      <c r="B6" s="75"/>
      <c r="C6" s="75"/>
      <c r="D6" s="75"/>
      <c r="E6" s="75"/>
      <c r="F6" s="75"/>
      <c r="G6" s="75"/>
      <c r="H6" s="75">
        <v>1160.1000000000004</v>
      </c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>
        <f t="shared" ref="T6:T15" si="0">SUM(B6:S6)</f>
        <v>1160.1000000000004</v>
      </c>
    </row>
    <row r="7" spans="1:20" x14ac:dyDescent="0.2">
      <c r="A7" s="73" t="s">
        <v>176</v>
      </c>
      <c r="B7" s="75">
        <v>5001.9000000000015</v>
      </c>
      <c r="C7" s="75">
        <v>28079.700000000004</v>
      </c>
      <c r="D7" s="75">
        <v>37439.600000000006</v>
      </c>
      <c r="E7" s="75">
        <v>14039.850000000002</v>
      </c>
      <c r="F7" s="75"/>
      <c r="G7" s="75"/>
      <c r="H7" s="75">
        <v>19837.400000000001</v>
      </c>
      <c r="I7" s="75"/>
      <c r="J7" s="75">
        <v>14039.850000000002</v>
      </c>
      <c r="K7" s="75"/>
      <c r="L7" s="75">
        <v>23399.750000000004</v>
      </c>
      <c r="M7" s="75"/>
      <c r="N7" s="75">
        <v>23958.550000000003</v>
      </c>
      <c r="O7" s="75">
        <v>23399.750000000004</v>
      </c>
      <c r="P7" s="75"/>
      <c r="Q7" s="75">
        <v>23399.750000000004</v>
      </c>
      <c r="R7" s="75">
        <v>23958.550000000003</v>
      </c>
      <c r="S7" s="75">
        <v>37439.600000000006</v>
      </c>
      <c r="T7" s="75">
        <f t="shared" si="0"/>
        <v>273994.25</v>
      </c>
    </row>
    <row r="8" spans="1:20" x14ac:dyDescent="0.2">
      <c r="A8" s="73" t="s">
        <v>172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>
        <v>32969.200000000004</v>
      </c>
      <c r="N8" s="75"/>
      <c r="O8" s="75"/>
      <c r="P8" s="75"/>
      <c r="Q8" s="75"/>
      <c r="R8" s="75"/>
      <c r="S8" s="75"/>
      <c r="T8" s="75">
        <f t="shared" si="0"/>
        <v>32969.200000000004</v>
      </c>
    </row>
    <row r="9" spans="1:20" x14ac:dyDescent="0.2">
      <c r="A9" s="73" t="s">
        <v>81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>
        <v>61976.090000000011</v>
      </c>
      <c r="N9" s="75"/>
      <c r="O9" s="75"/>
      <c r="P9" s="75">
        <v>26892.250000000004</v>
      </c>
      <c r="Q9" s="75"/>
      <c r="R9" s="75"/>
      <c r="S9" s="75"/>
      <c r="T9" s="75">
        <f t="shared" si="0"/>
        <v>88868.340000000011</v>
      </c>
    </row>
    <row r="10" spans="1:20" x14ac:dyDescent="0.2">
      <c r="A10" s="73" t="s">
        <v>80</v>
      </c>
      <c r="B10" s="75"/>
      <c r="C10" s="75">
        <v>0</v>
      </c>
      <c r="D10" s="75"/>
      <c r="E10" s="75"/>
      <c r="F10" s="75"/>
      <c r="G10" s="75"/>
      <c r="H10" s="75"/>
      <c r="I10" s="75"/>
      <c r="J10" s="75"/>
      <c r="K10" s="75"/>
      <c r="L10" s="75"/>
      <c r="M10" s="75">
        <v>0</v>
      </c>
      <c r="N10" s="75"/>
      <c r="O10" s="75"/>
      <c r="P10" s="75">
        <v>2497.4500000000007</v>
      </c>
      <c r="Q10" s="75"/>
      <c r="R10" s="75"/>
      <c r="S10" s="75"/>
      <c r="T10" s="75">
        <f t="shared" si="0"/>
        <v>2497.4500000000007</v>
      </c>
    </row>
    <row r="11" spans="1:20" x14ac:dyDescent="0.2">
      <c r="A11" s="73" t="s">
        <v>121</v>
      </c>
      <c r="B11" s="75"/>
      <c r="C11" s="75"/>
      <c r="D11" s="75">
        <v>0</v>
      </c>
      <c r="E11" s="75"/>
      <c r="F11" s="75">
        <v>0</v>
      </c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>
        <f t="shared" si="0"/>
        <v>0</v>
      </c>
    </row>
    <row r="12" spans="1:20" x14ac:dyDescent="0.2">
      <c r="A12" s="73" t="s">
        <v>99</v>
      </c>
      <c r="B12" s="75"/>
      <c r="C12" s="75"/>
      <c r="D12" s="75"/>
      <c r="E12" s="75"/>
      <c r="F12" s="75"/>
      <c r="G12" s="75"/>
      <c r="H12" s="75">
        <v>0</v>
      </c>
      <c r="I12" s="75"/>
      <c r="J12" s="75"/>
      <c r="K12" s="75">
        <v>47828.500000000007</v>
      </c>
      <c r="L12" s="75"/>
      <c r="M12" s="75"/>
      <c r="N12" s="75"/>
      <c r="O12" s="75"/>
      <c r="P12" s="75"/>
      <c r="Q12" s="75"/>
      <c r="R12" s="75"/>
      <c r="S12" s="75"/>
      <c r="T12" s="75">
        <f t="shared" si="0"/>
        <v>47828.500000000007</v>
      </c>
    </row>
    <row r="13" spans="1:20" x14ac:dyDescent="0.2">
      <c r="A13" s="73" t="s">
        <v>83</v>
      </c>
      <c r="B13" s="75"/>
      <c r="C13" s="75"/>
      <c r="D13" s="75"/>
      <c r="E13" s="75"/>
      <c r="F13" s="75"/>
      <c r="G13" s="75"/>
      <c r="H13" s="75">
        <v>0</v>
      </c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>
        <f t="shared" si="0"/>
        <v>0</v>
      </c>
    </row>
    <row r="14" spans="1:20" x14ac:dyDescent="0.2">
      <c r="A14" s="73" t="s">
        <v>88</v>
      </c>
      <c r="B14" s="75">
        <v>0</v>
      </c>
      <c r="C14" s="75"/>
      <c r="D14" s="75"/>
      <c r="E14" s="75"/>
      <c r="F14" s="75"/>
      <c r="G14" s="75"/>
      <c r="H14" s="75">
        <v>0</v>
      </c>
      <c r="I14" s="75"/>
      <c r="J14" s="75"/>
      <c r="K14" s="75">
        <v>4019.9499999999971</v>
      </c>
      <c r="L14" s="75"/>
      <c r="M14" s="75"/>
      <c r="N14" s="75"/>
      <c r="O14" s="75"/>
      <c r="P14" s="75"/>
      <c r="Q14" s="75"/>
      <c r="R14" s="75"/>
      <c r="S14" s="75"/>
      <c r="T14" s="75">
        <f t="shared" si="0"/>
        <v>4019.9499999999971</v>
      </c>
    </row>
    <row r="15" spans="1:20" x14ac:dyDescent="0.2">
      <c r="A15" s="73" t="s">
        <v>128</v>
      </c>
      <c r="B15" s="75"/>
      <c r="C15" s="75"/>
      <c r="D15" s="75"/>
      <c r="E15" s="75"/>
      <c r="F15" s="75"/>
      <c r="G15" s="75"/>
      <c r="H15" s="75">
        <v>21379.051175000001</v>
      </c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>
        <f t="shared" si="0"/>
        <v>21379.051175000001</v>
      </c>
    </row>
    <row r="16" spans="1:20" x14ac:dyDescent="0.2">
      <c r="A16" s="73" t="s">
        <v>96</v>
      </c>
      <c r="B16" s="75">
        <f>SUM(B5:B15)</f>
        <v>5001.9000000000015</v>
      </c>
      <c r="C16" s="75">
        <f t="shared" ref="C16:T16" si="1">SUM(C5:C15)</f>
        <v>28079.700000000004</v>
      </c>
      <c r="D16" s="75">
        <f t="shared" si="1"/>
        <v>37439.600000000006</v>
      </c>
      <c r="E16" s="75">
        <f t="shared" si="1"/>
        <v>14039.850000000002</v>
      </c>
      <c r="F16" s="75">
        <f t="shared" si="1"/>
        <v>0</v>
      </c>
      <c r="G16" s="75">
        <f t="shared" si="1"/>
        <v>2699.7200000000003</v>
      </c>
      <c r="H16" s="75">
        <f t="shared" si="1"/>
        <v>42376.551175000001</v>
      </c>
      <c r="I16" s="75">
        <f t="shared" si="1"/>
        <v>0</v>
      </c>
      <c r="J16" s="75">
        <f t="shared" si="1"/>
        <v>14039.850000000002</v>
      </c>
      <c r="K16" s="75">
        <f t="shared" si="1"/>
        <v>51848.450000000004</v>
      </c>
      <c r="L16" s="75">
        <f t="shared" si="1"/>
        <v>23399.750000000004</v>
      </c>
      <c r="M16" s="75">
        <f t="shared" si="1"/>
        <v>94945.290000000008</v>
      </c>
      <c r="N16" s="75">
        <f t="shared" si="1"/>
        <v>23958.550000000003</v>
      </c>
      <c r="O16" s="75">
        <f t="shared" si="1"/>
        <v>23399.750000000004</v>
      </c>
      <c r="P16" s="75">
        <f t="shared" si="1"/>
        <v>29389.700000000004</v>
      </c>
      <c r="Q16" s="75">
        <f t="shared" si="1"/>
        <v>23399.750000000004</v>
      </c>
      <c r="R16" s="75">
        <f t="shared" si="1"/>
        <v>23958.550000000003</v>
      </c>
      <c r="S16" s="75">
        <f t="shared" si="1"/>
        <v>37439.600000000006</v>
      </c>
      <c r="T16" s="75">
        <f t="shared" si="1"/>
        <v>475416.56117500004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071F1-8ADD-4C51-86C8-082BB670160B}">
  <sheetPr filterMode="1">
    <tabColor rgb="FFFFFF00"/>
  </sheetPr>
  <dimension ref="A1:BD197"/>
  <sheetViews>
    <sheetView tabSelected="1" topLeftCell="A5" zoomScale="80" zoomScaleNormal="80" workbookViewId="0">
      <selection activeCell="N13" sqref="N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45878</v>
      </c>
      <c r="E3" s="82" t="s">
        <v>52</v>
      </c>
      <c r="F3" s="82"/>
      <c r="G3" s="83">
        <v>9.57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hidden="1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45883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5252.72</v>
      </c>
      <c r="AC6" s="8">
        <v>0</v>
      </c>
      <c r="AD6" s="8">
        <v>5252.72</v>
      </c>
      <c r="AE6" s="8">
        <v>0</v>
      </c>
      <c r="AF6" s="8">
        <v>0</v>
      </c>
      <c r="AG6" s="1" t="s">
        <v>116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 t="s">
        <v>521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hidden="1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10710</v>
      </c>
      <c r="Y7" s="10">
        <v>0</v>
      </c>
      <c r="Z7" s="9" t="s">
        <v>287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hidden="1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5252.72</v>
      </c>
      <c r="AB8" s="8">
        <v>5252.72</v>
      </c>
      <c r="AC8" s="8">
        <v>0</v>
      </c>
      <c r="AD8" s="8">
        <v>5252.72</v>
      </c>
      <c r="AE8" s="8">
        <v>0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hidden="1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hidden="1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hidden="1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hidden="1" customHeight="1" x14ac:dyDescent="0.45">
      <c r="A12" s="3">
        <v>45873</v>
      </c>
      <c r="B12" s="14" t="s">
        <v>493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118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hidden="1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hidden="1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hidden="1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10100</v>
      </c>
      <c r="Y15" s="10">
        <v>0</v>
      </c>
      <c r="Z15" s="9" t="s">
        <v>138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hidden="1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hidden="1" customHeight="1" x14ac:dyDescent="0.45">
      <c r="A17" s="3">
        <v>45875</v>
      </c>
      <c r="B17" s="14" t="s">
        <v>522</v>
      </c>
      <c r="C17" s="9" t="s">
        <v>523</v>
      </c>
      <c r="D17" s="13" t="s">
        <v>524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172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hidden="1" customHeight="1" x14ac:dyDescent="0.45">
      <c r="A18" s="3">
        <v>45875</v>
      </c>
      <c r="B18" s="14" t="s">
        <v>522</v>
      </c>
      <c r="C18" s="9" t="s">
        <v>523</v>
      </c>
      <c r="D18" s="13" t="s">
        <v>525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172</v>
      </c>
      <c r="AA18" s="8">
        <v>4400.55</v>
      </c>
      <c r="AB18" s="8">
        <v>4400.55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hidden="1" customHeight="1" x14ac:dyDescent="0.45">
      <c r="A19" s="3">
        <v>45875</v>
      </c>
      <c r="B19" s="14" t="s">
        <v>526</v>
      </c>
      <c r="C19" s="9" t="s">
        <v>257</v>
      </c>
      <c r="D19" s="13" t="s">
        <v>527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172</v>
      </c>
      <c r="AA19" s="8">
        <v>17602.2</v>
      </c>
      <c r="AB19" s="8">
        <v>17602.2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hidden="1" customHeight="1" x14ac:dyDescent="0.45">
      <c r="A20" s="3">
        <v>45875</v>
      </c>
      <c r="B20" s="14" t="s">
        <v>526</v>
      </c>
      <c r="C20" s="9" t="s">
        <v>257</v>
      </c>
      <c r="D20" s="13" t="s">
        <v>550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172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hidden="1" customHeight="1" x14ac:dyDescent="0.45">
      <c r="A21" s="3">
        <v>45870</v>
      </c>
      <c r="B21" s="14" t="s">
        <v>470</v>
      </c>
      <c r="C21" s="9" t="s">
        <v>316</v>
      </c>
      <c r="D21" s="13" t="s">
        <v>333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124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hidden="1" customHeight="1" x14ac:dyDescent="0.45">
      <c r="A22" s="3" t="s">
        <v>136</v>
      </c>
      <c r="B22" s="14" t="s">
        <v>136</v>
      </c>
      <c r="C22" s="9" t="s">
        <v>137</v>
      </c>
      <c r="D22" s="13" t="s">
        <v>125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172</v>
      </c>
      <c r="AA22" s="8">
        <v>88010.999999999985</v>
      </c>
      <c r="AB22" s="8">
        <v>26190</v>
      </c>
      <c r="AC22" s="8">
        <v>61820.999999999985</v>
      </c>
      <c r="AD22" s="8">
        <v>0</v>
      </c>
      <c r="AE22" s="8">
        <v>0</v>
      </c>
      <c r="AF22" s="8">
        <v>0</v>
      </c>
      <c r="AG22" s="1" t="s">
        <v>117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4489.5783999999994</v>
      </c>
    </row>
    <row r="23" spans="1:56" ht="27.75" hidden="1" customHeight="1" x14ac:dyDescent="0.45">
      <c r="A23" s="3" t="s">
        <v>136</v>
      </c>
      <c r="B23" s="14" t="s">
        <v>136</v>
      </c>
      <c r="C23" s="9" t="s">
        <v>137</v>
      </c>
      <c r="D23" s="13" t="s">
        <v>208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45894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172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2556.6217600000009</v>
      </c>
    </row>
    <row r="24" spans="1:56" ht="27.75" hidden="1" customHeight="1" x14ac:dyDescent="0.45">
      <c r="A24" s="3" t="s">
        <v>136</v>
      </c>
      <c r="B24" s="14" t="s">
        <v>136</v>
      </c>
      <c r="C24" s="9" t="s">
        <v>257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172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1597.8885999999998</v>
      </c>
    </row>
    <row r="25" spans="1:56" ht="27.75" hidden="1" customHeight="1" x14ac:dyDescent="0.45">
      <c r="A25" s="3" t="s">
        <v>136</v>
      </c>
      <c r="B25" s="14" t="s">
        <v>136</v>
      </c>
      <c r="C25" s="9" t="s">
        <v>214</v>
      </c>
      <c r="D25" s="13" t="s">
        <v>215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172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116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1343.6356095653334</v>
      </c>
    </row>
    <row r="26" spans="1:56" ht="27.75" hidden="1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172</v>
      </c>
      <c r="AA26" s="8">
        <v>227492.91433</v>
      </c>
      <c r="AB26" s="8">
        <v>89963.05</v>
      </c>
      <c r="AC26" s="8">
        <v>137529.86433000001</v>
      </c>
      <c r="AD26" s="8">
        <v>0</v>
      </c>
      <c r="AE26" s="8">
        <v>0</v>
      </c>
      <c r="AF26" s="8" t="s">
        <v>58</v>
      </c>
      <c r="AG26" s="1" t="s">
        <v>116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102</v>
      </c>
      <c r="BD26" s="56">
        <v>0</v>
      </c>
    </row>
    <row r="27" spans="1:56" ht="27.75" hidden="1" customHeight="1" x14ac:dyDescent="0.45">
      <c r="A27" s="3">
        <v>45857</v>
      </c>
      <c r="B27" s="14" t="s">
        <v>396</v>
      </c>
      <c r="C27" s="9" t="s">
        <v>73</v>
      </c>
      <c r="D27" s="13" t="s">
        <v>359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45883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386</v>
      </c>
      <c r="AG27" s="1" t="s">
        <v>118</v>
      </c>
      <c r="AH27" s="1" t="s">
        <v>74</v>
      </c>
      <c r="AI27" s="1">
        <v>2</v>
      </c>
      <c r="AJ27" s="3">
        <v>45883</v>
      </c>
      <c r="AK27" s="3">
        <v>0</v>
      </c>
      <c r="AL27" s="3">
        <v>45874</v>
      </c>
      <c r="AM27" s="3">
        <v>45881</v>
      </c>
      <c r="AN27" s="3">
        <v>45882</v>
      </c>
      <c r="AO27" s="3">
        <v>45882</v>
      </c>
      <c r="AP27" s="3">
        <v>45878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hidden="1" customHeight="1" x14ac:dyDescent="0.45">
      <c r="A28" s="3">
        <v>45857</v>
      </c>
      <c r="B28" s="14" t="s">
        <v>396</v>
      </c>
      <c r="C28" s="9" t="s">
        <v>73</v>
      </c>
      <c r="D28" s="13" t="s">
        <v>272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45883</v>
      </c>
      <c r="U28" s="11">
        <v>5000</v>
      </c>
      <c r="V28" s="10">
        <v>5000</v>
      </c>
      <c r="W28" s="10">
        <v>0</v>
      </c>
      <c r="X28" s="10">
        <v>5199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386</v>
      </c>
      <c r="AG28" s="1" t="s">
        <v>118</v>
      </c>
      <c r="AH28" s="1" t="s">
        <v>74</v>
      </c>
      <c r="AI28" s="1">
        <v>2</v>
      </c>
      <c r="AJ28" s="3">
        <v>45883</v>
      </c>
      <c r="AK28" s="3">
        <v>0</v>
      </c>
      <c r="AL28" s="3">
        <v>45874</v>
      </c>
      <c r="AM28" s="3">
        <v>45881</v>
      </c>
      <c r="AN28" s="3">
        <v>45882</v>
      </c>
      <c r="AO28" s="3">
        <v>45882</v>
      </c>
      <c r="AP28" s="3">
        <v>45878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hidden="1" customHeight="1" x14ac:dyDescent="0.45">
      <c r="A29" s="3">
        <v>45857</v>
      </c>
      <c r="B29" s="14" t="s">
        <v>396</v>
      </c>
      <c r="C29" s="9" t="s">
        <v>73</v>
      </c>
      <c r="D29" s="13" t="s">
        <v>400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45883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386</v>
      </c>
      <c r="AG29" s="1" t="s">
        <v>116</v>
      </c>
      <c r="AH29" s="1" t="s">
        <v>74</v>
      </c>
      <c r="AI29" s="1">
        <v>2</v>
      </c>
      <c r="AJ29" s="3">
        <v>45883</v>
      </c>
      <c r="AK29" s="3">
        <v>0</v>
      </c>
      <c r="AL29" s="3">
        <v>45874</v>
      </c>
      <c r="AM29" s="3">
        <v>45881</v>
      </c>
      <c r="AN29" s="3">
        <v>45882</v>
      </c>
      <c r="AO29" s="3">
        <v>45882</v>
      </c>
      <c r="AP29" s="3">
        <v>45878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hidden="1" customHeight="1" x14ac:dyDescent="0.45">
      <c r="A30" s="3">
        <v>45877</v>
      </c>
      <c r="B30" s="14" t="s">
        <v>551</v>
      </c>
      <c r="C30" s="9" t="s">
        <v>73</v>
      </c>
      <c r="D30" s="13" t="s">
        <v>355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552</v>
      </c>
      <c r="T30" s="12">
        <v>45883</v>
      </c>
      <c r="U30" s="11">
        <v>10000</v>
      </c>
      <c r="V30" s="10">
        <v>0</v>
      </c>
      <c r="W30" s="10">
        <v>10000</v>
      </c>
      <c r="X30" s="10">
        <v>10410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116</v>
      </c>
      <c r="AH30" s="1" t="s">
        <v>74</v>
      </c>
      <c r="AI30" s="1">
        <v>2</v>
      </c>
      <c r="AJ30" s="3">
        <v>45883</v>
      </c>
      <c r="AK30" s="3">
        <v>0</v>
      </c>
      <c r="AL30" s="3">
        <v>45874</v>
      </c>
      <c r="AM30" s="3">
        <v>45881</v>
      </c>
      <c r="AN30" s="3">
        <v>45882</v>
      </c>
      <c r="AO30" s="3">
        <v>45882</v>
      </c>
      <c r="AP30" s="3">
        <v>45878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hidden="1" customHeight="1" x14ac:dyDescent="0.45">
      <c r="A31" s="3">
        <v>45857</v>
      </c>
      <c r="B31" s="14" t="s">
        <v>396</v>
      </c>
      <c r="C31" s="9" t="s">
        <v>73</v>
      </c>
      <c r="D31" s="13" t="s">
        <v>197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45885</v>
      </c>
      <c r="U31" s="11">
        <v>10000</v>
      </c>
      <c r="V31" s="10">
        <v>0</v>
      </c>
      <c r="W31" s="10">
        <v>10000</v>
      </c>
      <c r="X31" s="10">
        <v>10300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401</v>
      </c>
      <c r="AG31" s="1" t="s">
        <v>116</v>
      </c>
      <c r="AH31" s="1" t="s">
        <v>74</v>
      </c>
      <c r="AI31" s="1">
        <v>2</v>
      </c>
      <c r="AJ31" s="3">
        <v>45885</v>
      </c>
      <c r="AK31" s="3">
        <v>0</v>
      </c>
      <c r="AL31" s="3">
        <v>45876</v>
      </c>
      <c r="AM31" s="3">
        <v>45883</v>
      </c>
      <c r="AN31" s="3">
        <v>45884</v>
      </c>
      <c r="AO31" s="3">
        <v>45884</v>
      </c>
      <c r="AP31" s="3">
        <v>45880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hidden="1" customHeight="1" x14ac:dyDescent="0.45">
      <c r="A32" s="3">
        <v>45857</v>
      </c>
      <c r="B32" s="14" t="s">
        <v>396</v>
      </c>
      <c r="C32" s="9" t="s">
        <v>73</v>
      </c>
      <c r="D32" s="13" t="s">
        <v>328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45885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401</v>
      </c>
      <c r="AG32" s="1" t="s">
        <v>117</v>
      </c>
      <c r="AH32" s="1" t="s">
        <v>74</v>
      </c>
      <c r="AI32" s="1">
        <v>2</v>
      </c>
      <c r="AJ32" s="3">
        <v>45885</v>
      </c>
      <c r="AK32" s="3">
        <v>0</v>
      </c>
      <c r="AL32" s="3">
        <v>45876</v>
      </c>
      <c r="AM32" s="3">
        <v>45883</v>
      </c>
      <c r="AN32" s="3">
        <v>45884</v>
      </c>
      <c r="AO32" s="3">
        <v>45884</v>
      </c>
      <c r="AP32" s="3">
        <v>45880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hidden="1" customHeight="1" x14ac:dyDescent="0.45">
      <c r="A33" s="3">
        <v>45857</v>
      </c>
      <c r="B33" s="14" t="s">
        <v>396</v>
      </c>
      <c r="C33" s="9" t="s">
        <v>73</v>
      </c>
      <c r="D33" s="13" t="s">
        <v>329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45885</v>
      </c>
      <c r="U33" s="11">
        <v>5000</v>
      </c>
      <c r="V33" s="10">
        <v>5000</v>
      </c>
      <c r="W33" s="10">
        <v>0</v>
      </c>
      <c r="X33" s="10">
        <v>5200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401</v>
      </c>
      <c r="AG33" s="1" t="s">
        <v>117</v>
      </c>
      <c r="AH33" s="1" t="s">
        <v>74</v>
      </c>
      <c r="AI33" s="1">
        <v>2</v>
      </c>
      <c r="AJ33" s="3">
        <v>45885</v>
      </c>
      <c r="AK33" s="3">
        <v>0</v>
      </c>
      <c r="AL33" s="3">
        <v>45876</v>
      </c>
      <c r="AM33" s="3">
        <v>45883</v>
      </c>
      <c r="AN33" s="3">
        <v>45884</v>
      </c>
      <c r="AO33" s="3">
        <v>45884</v>
      </c>
      <c r="AP33" s="3">
        <v>45880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hidden="1" customHeight="1" x14ac:dyDescent="0.45">
      <c r="A34" s="3">
        <v>45857</v>
      </c>
      <c r="B34" s="14" t="s">
        <v>396</v>
      </c>
      <c r="C34" s="9" t="s">
        <v>73</v>
      </c>
      <c r="D34" s="13" t="s">
        <v>355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45885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401</v>
      </c>
      <c r="AG34" s="1" t="s">
        <v>117</v>
      </c>
      <c r="AH34" s="1" t="s">
        <v>74</v>
      </c>
      <c r="AI34" s="1">
        <v>2</v>
      </c>
      <c r="AJ34" s="3">
        <v>45885</v>
      </c>
      <c r="AK34" s="3">
        <v>0</v>
      </c>
      <c r="AL34" s="3">
        <v>45876</v>
      </c>
      <c r="AM34" s="3">
        <v>45883</v>
      </c>
      <c r="AN34" s="3">
        <v>45884</v>
      </c>
      <c r="AO34" s="3">
        <v>45884</v>
      </c>
      <c r="AP34" s="3">
        <v>45880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hidden="1" customHeight="1" x14ac:dyDescent="0.45">
      <c r="A35" s="3">
        <v>45877</v>
      </c>
      <c r="B35" s="14" t="s">
        <v>553</v>
      </c>
      <c r="C35" s="9" t="s">
        <v>73</v>
      </c>
      <c r="D35" s="13" t="s">
        <v>297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552</v>
      </c>
      <c r="T35" s="12">
        <v>45888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>
        <v>0</v>
      </c>
      <c r="AG35" s="1" t="s">
        <v>116</v>
      </c>
      <c r="AH35" s="1" t="s">
        <v>74</v>
      </c>
      <c r="AI35" s="1">
        <v>2</v>
      </c>
      <c r="AJ35" s="3">
        <v>45888</v>
      </c>
      <c r="AK35" s="3">
        <v>0</v>
      </c>
      <c r="AL35" s="3">
        <v>45879</v>
      </c>
      <c r="AM35" s="3">
        <v>45886</v>
      </c>
      <c r="AN35" s="3">
        <v>45887</v>
      </c>
      <c r="AO35" s="3">
        <v>45887</v>
      </c>
      <c r="AP35" s="3">
        <v>45883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hidden="1" customHeight="1" x14ac:dyDescent="0.45">
      <c r="A36" s="3">
        <v>45857</v>
      </c>
      <c r="B36" s="14" t="s">
        <v>396</v>
      </c>
      <c r="C36" s="9" t="s">
        <v>73</v>
      </c>
      <c r="D36" s="13" t="s">
        <v>298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45888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402</v>
      </c>
      <c r="AG36" s="1" t="s">
        <v>117</v>
      </c>
      <c r="AH36" s="1" t="s">
        <v>74</v>
      </c>
      <c r="AI36" s="1">
        <v>2</v>
      </c>
      <c r="AJ36" s="3">
        <v>45888</v>
      </c>
      <c r="AK36" s="3">
        <v>0</v>
      </c>
      <c r="AL36" s="3">
        <v>45879</v>
      </c>
      <c r="AM36" s="3">
        <v>45886</v>
      </c>
      <c r="AN36" s="3">
        <v>45887</v>
      </c>
      <c r="AO36" s="3">
        <v>45887</v>
      </c>
      <c r="AP36" s="3">
        <v>45883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hidden="1" customHeight="1" x14ac:dyDescent="0.45">
      <c r="A37" s="3">
        <v>45857</v>
      </c>
      <c r="B37" s="14" t="s">
        <v>396</v>
      </c>
      <c r="C37" s="9" t="s">
        <v>73</v>
      </c>
      <c r="D37" s="13" t="s">
        <v>330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45888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402</v>
      </c>
      <c r="AG37" s="1" t="s">
        <v>117</v>
      </c>
      <c r="AH37" s="1" t="s">
        <v>74</v>
      </c>
      <c r="AI37" s="1">
        <v>2</v>
      </c>
      <c r="AJ37" s="3">
        <v>45888</v>
      </c>
      <c r="AK37" s="3">
        <v>0</v>
      </c>
      <c r="AL37" s="3">
        <v>45879</v>
      </c>
      <c r="AM37" s="3">
        <v>45886</v>
      </c>
      <c r="AN37" s="3">
        <v>45887</v>
      </c>
      <c r="AO37" s="3">
        <v>45887</v>
      </c>
      <c r="AP37" s="3">
        <v>45883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hidden="1" customHeight="1" x14ac:dyDescent="0.45">
      <c r="A38" s="3">
        <v>45857</v>
      </c>
      <c r="B38" s="14" t="s">
        <v>396</v>
      </c>
      <c r="C38" s="9" t="s">
        <v>73</v>
      </c>
      <c r="D38" s="13" t="s">
        <v>347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45888</v>
      </c>
      <c r="U38" s="11">
        <v>10000</v>
      </c>
      <c r="V38" s="10">
        <v>10000</v>
      </c>
      <c r="W38" s="10">
        <v>0</v>
      </c>
      <c r="X38" s="10">
        <v>11100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402</v>
      </c>
      <c r="AG38" s="1" t="s">
        <v>117</v>
      </c>
      <c r="AH38" s="1" t="s">
        <v>74</v>
      </c>
      <c r="AI38" s="1">
        <v>2</v>
      </c>
      <c r="AJ38" s="3">
        <v>45888</v>
      </c>
      <c r="AK38" s="3">
        <v>0</v>
      </c>
      <c r="AL38" s="3">
        <v>45879</v>
      </c>
      <c r="AM38" s="3">
        <v>45886</v>
      </c>
      <c r="AN38" s="3">
        <v>45887</v>
      </c>
      <c r="AO38" s="3">
        <v>45887</v>
      </c>
      <c r="AP38" s="3">
        <v>45883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hidden="1" customHeight="1" x14ac:dyDescent="0.45">
      <c r="A39" s="3">
        <v>45869</v>
      </c>
      <c r="B39" s="14" t="s">
        <v>454</v>
      </c>
      <c r="C39" s="9" t="s">
        <v>73</v>
      </c>
      <c r="D39" s="13" t="s">
        <v>299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45890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455</v>
      </c>
      <c r="AG39" s="1" t="s">
        <v>117</v>
      </c>
      <c r="AH39" s="1" t="s">
        <v>74</v>
      </c>
      <c r="AI39" s="1">
        <v>2</v>
      </c>
      <c r="AJ39" s="3">
        <v>45890</v>
      </c>
      <c r="AK39" s="3">
        <v>0</v>
      </c>
      <c r="AL39" s="3">
        <v>45881</v>
      </c>
      <c r="AM39" s="3">
        <v>45888</v>
      </c>
      <c r="AN39" s="3">
        <v>45889</v>
      </c>
      <c r="AO39" s="3">
        <v>45889</v>
      </c>
      <c r="AP39" s="3">
        <v>45885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hidden="1" customHeight="1" x14ac:dyDescent="0.45">
      <c r="A40" s="3">
        <v>45869</v>
      </c>
      <c r="B40" s="14" t="s">
        <v>454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45890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455</v>
      </c>
      <c r="AG40" s="1" t="s">
        <v>119</v>
      </c>
      <c r="AH40" s="1" t="s">
        <v>74</v>
      </c>
      <c r="AI40" s="1">
        <v>2</v>
      </c>
      <c r="AJ40" s="3">
        <v>45890</v>
      </c>
      <c r="AK40" s="3">
        <v>0</v>
      </c>
      <c r="AL40" s="3">
        <v>45881</v>
      </c>
      <c r="AM40" s="3">
        <v>45888</v>
      </c>
      <c r="AN40" s="3">
        <v>45889</v>
      </c>
      <c r="AO40" s="3">
        <v>45889</v>
      </c>
      <c r="AP40" s="3">
        <v>45885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hidden="1" customHeight="1" x14ac:dyDescent="0.45">
      <c r="A41" s="3">
        <v>45869</v>
      </c>
      <c r="B41" s="14" t="s">
        <v>454</v>
      </c>
      <c r="C41" s="9" t="s">
        <v>73</v>
      </c>
      <c r="D41" s="13" t="s">
        <v>456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45890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455</v>
      </c>
      <c r="AG41" s="1" t="s">
        <v>117</v>
      </c>
      <c r="AH41" s="1" t="s">
        <v>74</v>
      </c>
      <c r="AI41" s="1">
        <v>2</v>
      </c>
      <c r="AJ41" s="3">
        <v>45890</v>
      </c>
      <c r="AK41" s="3">
        <v>0</v>
      </c>
      <c r="AL41" s="3">
        <v>45881</v>
      </c>
      <c r="AM41" s="3">
        <v>45888</v>
      </c>
      <c r="AN41" s="3">
        <v>45889</v>
      </c>
      <c r="AO41" s="3">
        <v>45889</v>
      </c>
      <c r="AP41" s="3">
        <v>45885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hidden="1" customHeight="1" x14ac:dyDescent="0.45">
      <c r="A42" s="3">
        <v>45869</v>
      </c>
      <c r="B42" s="14" t="s">
        <v>454</v>
      </c>
      <c r="C42" s="9" t="s">
        <v>73</v>
      </c>
      <c r="D42" s="13" t="s">
        <v>367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45890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455</v>
      </c>
      <c r="AG42" s="1" t="s">
        <v>117</v>
      </c>
      <c r="AH42" s="1" t="s">
        <v>74</v>
      </c>
      <c r="AI42" s="1">
        <v>2</v>
      </c>
      <c r="AJ42" s="3">
        <v>45890</v>
      </c>
      <c r="AK42" s="3">
        <v>0</v>
      </c>
      <c r="AL42" s="3">
        <v>45881</v>
      </c>
      <c r="AM42" s="3">
        <v>45888</v>
      </c>
      <c r="AN42" s="3">
        <v>45889</v>
      </c>
      <c r="AO42" s="3">
        <v>45889</v>
      </c>
      <c r="AP42" s="3">
        <v>45885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hidden="1" customHeight="1" x14ac:dyDescent="0.45">
      <c r="A43" s="3">
        <v>45869</v>
      </c>
      <c r="B43" s="14" t="s">
        <v>457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45890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176</v>
      </c>
      <c r="AA43" s="8">
        <v>5238.75</v>
      </c>
      <c r="AB43" s="8">
        <v>5238.75</v>
      </c>
      <c r="AC43" s="8">
        <v>0</v>
      </c>
      <c r="AD43" s="8">
        <v>0</v>
      </c>
      <c r="AE43" s="8">
        <v>0</v>
      </c>
      <c r="AF43" s="8" t="s">
        <v>455</v>
      </c>
      <c r="AG43" s="1" t="s">
        <v>117</v>
      </c>
      <c r="AH43" s="1" t="s">
        <v>74</v>
      </c>
      <c r="AI43" s="1">
        <v>2</v>
      </c>
      <c r="AJ43" s="3">
        <v>45890</v>
      </c>
      <c r="AK43" s="3">
        <v>0</v>
      </c>
      <c r="AL43" s="3">
        <v>45881</v>
      </c>
      <c r="AM43" s="3">
        <v>45888</v>
      </c>
      <c r="AN43" s="3">
        <v>45889</v>
      </c>
      <c r="AO43" s="3">
        <v>45889</v>
      </c>
      <c r="AP43" s="3">
        <v>45885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hidden="1" customHeight="1" x14ac:dyDescent="0.45">
      <c r="A44" s="3">
        <v>45869</v>
      </c>
      <c r="B44" s="14" t="s">
        <v>454</v>
      </c>
      <c r="C44" s="9" t="s">
        <v>73</v>
      </c>
      <c r="D44" s="13" t="s">
        <v>458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45892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459</v>
      </c>
      <c r="AG44" s="1" t="s">
        <v>117</v>
      </c>
      <c r="AH44" s="1" t="s">
        <v>74</v>
      </c>
      <c r="AI44" s="1">
        <v>2</v>
      </c>
      <c r="AJ44" s="3">
        <v>45892</v>
      </c>
      <c r="AK44" s="3">
        <v>0</v>
      </c>
      <c r="AL44" s="3">
        <v>45883</v>
      </c>
      <c r="AM44" s="3">
        <v>45890</v>
      </c>
      <c r="AN44" s="3">
        <v>45891</v>
      </c>
      <c r="AO44" s="3">
        <v>45891</v>
      </c>
      <c r="AP44" s="3">
        <v>45887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hidden="1" customHeight="1" x14ac:dyDescent="0.45">
      <c r="A45" s="3">
        <v>45869</v>
      </c>
      <c r="B45" s="14" t="s">
        <v>454</v>
      </c>
      <c r="C45" s="9" t="s">
        <v>73</v>
      </c>
      <c r="D45" s="13" t="s">
        <v>327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459</v>
      </c>
      <c r="AG45" s="1" t="s">
        <v>117</v>
      </c>
      <c r="AH45" s="1" t="s">
        <v>74</v>
      </c>
      <c r="AI45" s="1">
        <v>2</v>
      </c>
      <c r="AJ45" s="3">
        <v>45892</v>
      </c>
      <c r="AK45" s="3">
        <v>0</v>
      </c>
      <c r="AL45" s="3">
        <v>45883</v>
      </c>
      <c r="AM45" s="3">
        <v>45890</v>
      </c>
      <c r="AN45" s="3">
        <v>45891</v>
      </c>
      <c r="AO45" s="3">
        <v>45891</v>
      </c>
      <c r="AP45" s="3">
        <v>45887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hidden="1" customHeight="1" x14ac:dyDescent="0.45">
      <c r="A46" s="3">
        <v>45869</v>
      </c>
      <c r="B46" s="14" t="s">
        <v>454</v>
      </c>
      <c r="C46" s="9" t="s">
        <v>73</v>
      </c>
      <c r="D46" s="13" t="s">
        <v>329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459</v>
      </c>
      <c r="AG46" s="1" t="s">
        <v>117</v>
      </c>
      <c r="AH46" s="1" t="s">
        <v>74</v>
      </c>
      <c r="AI46" s="1">
        <v>2</v>
      </c>
      <c r="AJ46" s="3">
        <v>45892</v>
      </c>
      <c r="AK46" s="3">
        <v>0</v>
      </c>
      <c r="AL46" s="3">
        <v>45883</v>
      </c>
      <c r="AM46" s="3">
        <v>45890</v>
      </c>
      <c r="AN46" s="3">
        <v>45891</v>
      </c>
      <c r="AO46" s="3">
        <v>45891</v>
      </c>
      <c r="AP46" s="3">
        <v>45887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hidden="1" customHeight="1" x14ac:dyDescent="0.45">
      <c r="A47" s="3">
        <v>45869</v>
      </c>
      <c r="B47" s="14" t="s">
        <v>454</v>
      </c>
      <c r="C47" s="9" t="s">
        <v>73</v>
      </c>
      <c r="D47" s="13" t="s">
        <v>460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459</v>
      </c>
      <c r="AG47" s="1" t="s">
        <v>117</v>
      </c>
      <c r="AH47" s="1" t="s">
        <v>74</v>
      </c>
      <c r="AI47" s="1">
        <v>2</v>
      </c>
      <c r="AJ47" s="3">
        <v>45892</v>
      </c>
      <c r="AK47" s="3">
        <v>0</v>
      </c>
      <c r="AL47" s="3">
        <v>45883</v>
      </c>
      <c r="AM47" s="3">
        <v>45890</v>
      </c>
      <c r="AN47" s="3">
        <v>45891</v>
      </c>
      <c r="AO47" s="3">
        <v>45891</v>
      </c>
      <c r="AP47" s="3">
        <v>45887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hidden="1" customHeight="1" x14ac:dyDescent="0.45">
      <c r="A48" s="3">
        <v>45869</v>
      </c>
      <c r="B48" s="14" t="s">
        <v>454</v>
      </c>
      <c r="C48" s="9" t="s">
        <v>73</v>
      </c>
      <c r="D48" s="13" t="s">
        <v>355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2395</v>
      </c>
      <c r="AC48" s="8">
        <v>2284.9500000000007</v>
      </c>
      <c r="AD48" s="8">
        <v>0</v>
      </c>
      <c r="AE48" s="8">
        <v>0</v>
      </c>
      <c r="AF48" s="8" t="s">
        <v>459</v>
      </c>
      <c r="AG48" s="1" t="s">
        <v>117</v>
      </c>
      <c r="AH48" s="1" t="s">
        <v>74</v>
      </c>
      <c r="AI48" s="1">
        <v>2</v>
      </c>
      <c r="AJ48" s="3">
        <v>45892</v>
      </c>
      <c r="AK48" s="3">
        <v>0</v>
      </c>
      <c r="AL48" s="3">
        <v>45883</v>
      </c>
      <c r="AM48" s="3">
        <v>45890</v>
      </c>
      <c r="AN48" s="3">
        <v>45891</v>
      </c>
      <c r="AO48" s="3">
        <v>45891</v>
      </c>
      <c r="AP48" s="3">
        <v>45887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172.1125893333334</v>
      </c>
    </row>
    <row r="49" spans="1:56" ht="27.75" hidden="1" customHeight="1" x14ac:dyDescent="0.45">
      <c r="A49" s="3">
        <v>45869</v>
      </c>
      <c r="B49" s="14" t="s">
        <v>454</v>
      </c>
      <c r="C49" s="9" t="s">
        <v>73</v>
      </c>
      <c r="D49" s="13" t="s">
        <v>297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176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461</v>
      </c>
      <c r="AG49" s="1" t="s">
        <v>117</v>
      </c>
      <c r="AH49" s="1" t="s">
        <v>74</v>
      </c>
      <c r="AI49" s="1">
        <v>2</v>
      </c>
      <c r="AJ49" s="3">
        <v>45895</v>
      </c>
      <c r="AK49" s="3">
        <v>0</v>
      </c>
      <c r="AL49" s="3">
        <v>45886</v>
      </c>
      <c r="AM49" s="3">
        <v>45893</v>
      </c>
      <c r="AN49" s="3">
        <v>45894</v>
      </c>
      <c r="AO49" s="3">
        <v>45894</v>
      </c>
      <c r="AP49" s="3">
        <v>45890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352.51463377777782</v>
      </c>
    </row>
    <row r="50" spans="1:56" ht="27.75" hidden="1" customHeight="1" x14ac:dyDescent="0.45">
      <c r="A50" s="3">
        <v>45869</v>
      </c>
      <c r="B50" s="14" t="s">
        <v>454</v>
      </c>
      <c r="C50" s="9" t="s">
        <v>73</v>
      </c>
      <c r="D50" s="13" t="s">
        <v>298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45895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461</v>
      </c>
      <c r="AG50" s="1" t="s">
        <v>117</v>
      </c>
      <c r="AH50" s="1" t="s">
        <v>74</v>
      </c>
      <c r="AI50" s="1">
        <v>2</v>
      </c>
      <c r="AJ50" s="3">
        <v>45895</v>
      </c>
      <c r="AK50" s="3">
        <v>0</v>
      </c>
      <c r="AL50" s="3">
        <v>45886</v>
      </c>
      <c r="AM50" s="3">
        <v>45893</v>
      </c>
      <c r="AN50" s="3">
        <v>45894</v>
      </c>
      <c r="AO50" s="3">
        <v>45894</v>
      </c>
      <c r="AP50" s="3">
        <v>45890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hidden="1" customHeight="1" x14ac:dyDescent="0.45">
      <c r="A51" s="3">
        <v>45869</v>
      </c>
      <c r="B51" s="14" t="s">
        <v>454</v>
      </c>
      <c r="C51" s="9" t="s">
        <v>73</v>
      </c>
      <c r="D51" s="13" t="s">
        <v>328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45895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461</v>
      </c>
      <c r="AG51" s="1" t="s">
        <v>117</v>
      </c>
      <c r="AH51" s="1" t="s">
        <v>74</v>
      </c>
      <c r="AI51" s="1">
        <v>2</v>
      </c>
      <c r="AJ51" s="3">
        <v>45895</v>
      </c>
      <c r="AK51" s="3">
        <v>0</v>
      </c>
      <c r="AL51" s="3">
        <v>45886</v>
      </c>
      <c r="AM51" s="3">
        <v>45893</v>
      </c>
      <c r="AN51" s="3">
        <v>45894</v>
      </c>
      <c r="AO51" s="3">
        <v>45894</v>
      </c>
      <c r="AP51" s="3">
        <v>45890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hidden="1" customHeight="1" x14ac:dyDescent="0.45">
      <c r="A52" s="3">
        <v>45869</v>
      </c>
      <c r="B52" s="14" t="s">
        <v>454</v>
      </c>
      <c r="C52" s="9" t="s">
        <v>73</v>
      </c>
      <c r="D52" s="13" t="s">
        <v>330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461</v>
      </c>
      <c r="AG52" s="1" t="s">
        <v>117</v>
      </c>
      <c r="AH52" s="1" t="s">
        <v>74</v>
      </c>
      <c r="AI52" s="1">
        <v>2</v>
      </c>
      <c r="AJ52" s="3">
        <v>45895</v>
      </c>
      <c r="AK52" s="3">
        <v>0</v>
      </c>
      <c r="AL52" s="3">
        <v>45886</v>
      </c>
      <c r="AM52" s="3">
        <v>45893</v>
      </c>
      <c r="AN52" s="3">
        <v>45894</v>
      </c>
      <c r="AO52" s="3">
        <v>45894</v>
      </c>
      <c r="AP52" s="3">
        <v>45890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hidden="1" customHeight="1" x14ac:dyDescent="0.45">
      <c r="A53" s="3">
        <v>45869</v>
      </c>
      <c r="B53" s="14" t="s">
        <v>454</v>
      </c>
      <c r="C53" s="9" t="s">
        <v>73</v>
      </c>
      <c r="D53" s="13">
        <v>997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461</v>
      </c>
      <c r="AG53" s="1" t="s">
        <v>117</v>
      </c>
      <c r="AH53" s="1" t="s">
        <v>74</v>
      </c>
      <c r="AI53" s="1">
        <v>2</v>
      </c>
      <c r="AJ53" s="3">
        <v>45895</v>
      </c>
      <c r="AK53" s="3">
        <v>0</v>
      </c>
      <c r="AL53" s="3">
        <v>45886</v>
      </c>
      <c r="AM53" s="3">
        <v>45893</v>
      </c>
      <c r="AN53" s="3">
        <v>45894</v>
      </c>
      <c r="AO53" s="3">
        <v>45894</v>
      </c>
      <c r="AP53" s="3">
        <v>45890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hidden="1" customHeight="1" x14ac:dyDescent="0.45">
      <c r="A54" s="3">
        <v>45869</v>
      </c>
      <c r="B54" s="14" t="s">
        <v>454</v>
      </c>
      <c r="C54" s="9" t="s">
        <v>73</v>
      </c>
      <c r="D54" s="13" t="s">
        <v>197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45897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462</v>
      </c>
      <c r="AG54" s="1" t="s">
        <v>117</v>
      </c>
      <c r="AH54" s="1" t="s">
        <v>74</v>
      </c>
      <c r="AI54" s="1">
        <v>2</v>
      </c>
      <c r="AJ54" s="3">
        <v>45897</v>
      </c>
      <c r="AK54" s="3">
        <v>0</v>
      </c>
      <c r="AL54" s="3">
        <v>45888</v>
      </c>
      <c r="AM54" s="3">
        <v>45895</v>
      </c>
      <c r="AN54" s="3">
        <v>45896</v>
      </c>
      <c r="AO54" s="3">
        <v>45896</v>
      </c>
      <c r="AP54" s="3">
        <v>45892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hidden="1" customHeight="1" x14ac:dyDescent="0.45">
      <c r="A55" s="3">
        <v>45869</v>
      </c>
      <c r="B55" s="14" t="s">
        <v>454</v>
      </c>
      <c r="C55" s="9" t="s">
        <v>73</v>
      </c>
      <c r="D55" s="13" t="s">
        <v>361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45897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462</v>
      </c>
      <c r="AG55" s="1" t="s">
        <v>119</v>
      </c>
      <c r="AH55" s="1" t="s">
        <v>74</v>
      </c>
      <c r="AI55" s="1">
        <v>2</v>
      </c>
      <c r="AJ55" s="3">
        <v>45897</v>
      </c>
      <c r="AK55" s="3">
        <v>0</v>
      </c>
      <c r="AL55" s="3">
        <v>45888</v>
      </c>
      <c r="AM55" s="3">
        <v>45895</v>
      </c>
      <c r="AN55" s="3">
        <v>45896</v>
      </c>
      <c r="AO55" s="3">
        <v>45896</v>
      </c>
      <c r="AP55" s="3">
        <v>45892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hidden="1" customHeight="1" x14ac:dyDescent="0.45">
      <c r="A56" s="3">
        <v>45869</v>
      </c>
      <c r="B56" s="14" t="s">
        <v>454</v>
      </c>
      <c r="C56" s="9" t="s">
        <v>73</v>
      </c>
      <c r="D56" s="13" t="s">
        <v>331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45897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462</v>
      </c>
      <c r="AG56" s="1" t="s">
        <v>119</v>
      </c>
      <c r="AH56" s="1" t="s">
        <v>74</v>
      </c>
      <c r="AI56" s="1">
        <v>2</v>
      </c>
      <c r="AJ56" s="3">
        <v>45897</v>
      </c>
      <c r="AK56" s="3">
        <v>0</v>
      </c>
      <c r="AL56" s="3">
        <v>45888</v>
      </c>
      <c r="AM56" s="3">
        <v>45895</v>
      </c>
      <c r="AN56" s="3">
        <v>45896</v>
      </c>
      <c r="AO56" s="3">
        <v>45896</v>
      </c>
      <c r="AP56" s="3">
        <v>45892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hidden="1" customHeight="1" x14ac:dyDescent="0.45">
      <c r="A57" s="3">
        <v>45869</v>
      </c>
      <c r="B57" s="14" t="s">
        <v>454</v>
      </c>
      <c r="C57" s="9" t="s">
        <v>73</v>
      </c>
      <c r="D57" s="13" t="s">
        <v>362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45897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462</v>
      </c>
      <c r="AG57" s="1" t="s">
        <v>119</v>
      </c>
      <c r="AH57" s="1" t="s">
        <v>74</v>
      </c>
      <c r="AI57" s="1">
        <v>2</v>
      </c>
      <c r="AJ57" s="3">
        <v>45897</v>
      </c>
      <c r="AK57" s="3">
        <v>0</v>
      </c>
      <c r="AL57" s="3">
        <v>45888</v>
      </c>
      <c r="AM57" s="3">
        <v>45895</v>
      </c>
      <c r="AN57" s="3">
        <v>45896</v>
      </c>
      <c r="AO57" s="3">
        <v>45896</v>
      </c>
      <c r="AP57" s="3">
        <v>45892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hidden="1" customHeight="1" x14ac:dyDescent="0.45">
      <c r="A58" s="3">
        <v>45869</v>
      </c>
      <c r="B58" s="14" t="s">
        <v>457</v>
      </c>
      <c r="C58" s="9" t="s">
        <v>73</v>
      </c>
      <c r="D58" s="13" t="s">
        <v>59</v>
      </c>
      <c r="E58" s="9">
        <v>19</v>
      </c>
      <c r="F58" s="9">
        <v>36</v>
      </c>
      <c r="G58" s="9" t="s">
        <v>60</v>
      </c>
      <c r="H58" s="9">
        <v>0</v>
      </c>
      <c r="I58" s="9">
        <v>75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45897</v>
      </c>
      <c r="U58" s="11">
        <v>5000</v>
      </c>
      <c r="V58" s="10">
        <v>0</v>
      </c>
      <c r="W58" s="10">
        <v>5000</v>
      </c>
      <c r="X58" s="10">
        <v>0</v>
      </c>
      <c r="Y58" s="10">
        <v>0</v>
      </c>
      <c r="Z58" s="9" t="s">
        <v>176</v>
      </c>
      <c r="AA58" s="8">
        <v>5238.75</v>
      </c>
      <c r="AB58" s="8">
        <v>0</v>
      </c>
      <c r="AC58" s="8">
        <v>5238.75</v>
      </c>
      <c r="AD58" s="8">
        <v>0</v>
      </c>
      <c r="AE58" s="8">
        <v>0</v>
      </c>
      <c r="AF58" s="8" t="s">
        <v>462</v>
      </c>
      <c r="AG58" s="1" t="s">
        <v>116</v>
      </c>
      <c r="AH58" s="1" t="s">
        <v>74</v>
      </c>
      <c r="AI58" s="1">
        <v>2</v>
      </c>
      <c r="AJ58" s="3">
        <v>45897</v>
      </c>
      <c r="AK58" s="3">
        <v>0</v>
      </c>
      <c r="AL58" s="3">
        <v>45888</v>
      </c>
      <c r="AM58" s="3">
        <v>45895</v>
      </c>
      <c r="AN58" s="3">
        <v>45896</v>
      </c>
      <c r="AO58" s="3">
        <v>45896</v>
      </c>
      <c r="AP58" s="3">
        <v>45892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394.60593333333333</v>
      </c>
    </row>
    <row r="59" spans="1:56" ht="27.75" hidden="1" customHeight="1" x14ac:dyDescent="0.45">
      <c r="A59" s="3">
        <v>45870</v>
      </c>
      <c r="B59" s="14" t="s">
        <v>471</v>
      </c>
      <c r="C59" s="9" t="s">
        <v>73</v>
      </c>
      <c r="D59" s="13" t="s">
        <v>59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45898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176</v>
      </c>
      <c r="AA59" s="8">
        <v>18719.800000000003</v>
      </c>
      <c r="AB59" s="8">
        <v>0</v>
      </c>
      <c r="AC59" s="8">
        <v>18719.800000000003</v>
      </c>
      <c r="AD59" s="8">
        <v>0</v>
      </c>
      <c r="AE59" s="8">
        <v>0</v>
      </c>
      <c r="AF59" s="8">
        <v>0</v>
      </c>
      <c r="AG59" s="1" t="s">
        <v>117</v>
      </c>
      <c r="AH59" s="1" t="s">
        <v>77</v>
      </c>
      <c r="AI59" s="1">
        <v>1</v>
      </c>
      <c r="AJ59" s="3">
        <v>45898</v>
      </c>
      <c r="AK59" s="3">
        <v>0</v>
      </c>
      <c r="AL59" s="3">
        <v>0</v>
      </c>
      <c r="AM59" s="3">
        <v>0</v>
      </c>
      <c r="AN59" s="3">
        <v>0</v>
      </c>
      <c r="AO59" s="3">
        <v>45897</v>
      </c>
      <c r="AP59" s="3">
        <v>45893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1410.0585351111113</v>
      </c>
    </row>
    <row r="60" spans="1:56" ht="27.75" hidden="1" customHeight="1" x14ac:dyDescent="0.45">
      <c r="A60" s="3">
        <v>45870</v>
      </c>
      <c r="B60" s="14" t="s">
        <v>472</v>
      </c>
      <c r="C60" s="9" t="s">
        <v>73</v>
      </c>
      <c r="D60" s="13" t="s">
        <v>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45898</v>
      </c>
      <c r="U60" s="11">
        <v>20000</v>
      </c>
      <c r="V60" s="10">
        <v>0</v>
      </c>
      <c r="W60" s="10">
        <v>20000</v>
      </c>
      <c r="X60" s="10">
        <v>0</v>
      </c>
      <c r="Y60" s="10">
        <v>0</v>
      </c>
      <c r="Z60" s="9" t="s">
        <v>176</v>
      </c>
      <c r="AA60" s="8">
        <v>18719.800000000003</v>
      </c>
      <c r="AB60" s="8">
        <v>0</v>
      </c>
      <c r="AC60" s="8">
        <v>18719.800000000003</v>
      </c>
      <c r="AD60" s="8">
        <v>0</v>
      </c>
      <c r="AE60" s="8">
        <v>0</v>
      </c>
      <c r="AF60" s="8">
        <v>0</v>
      </c>
      <c r="AG60" s="1" t="s">
        <v>116</v>
      </c>
      <c r="AH60" s="1" t="s">
        <v>77</v>
      </c>
      <c r="AI60" s="1">
        <v>1</v>
      </c>
      <c r="AJ60" s="3">
        <v>45898</v>
      </c>
      <c r="AK60" s="3">
        <v>0</v>
      </c>
      <c r="AL60" s="3">
        <v>0</v>
      </c>
      <c r="AM60" s="3">
        <v>0</v>
      </c>
      <c r="AN60" s="3">
        <v>0</v>
      </c>
      <c r="AO60" s="3">
        <v>45897</v>
      </c>
      <c r="AP60" s="3">
        <v>45893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1410.0585351111113</v>
      </c>
    </row>
    <row r="61" spans="1:56" ht="27.75" hidden="1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176</v>
      </c>
      <c r="AA61" s="8">
        <v>146196.04999999999</v>
      </c>
      <c r="AB61" s="8">
        <v>59113.2</v>
      </c>
      <c r="AC61" s="8">
        <v>87082.85</v>
      </c>
      <c r="AD61" s="8">
        <v>0</v>
      </c>
      <c r="AE61" s="8">
        <v>0</v>
      </c>
      <c r="AF61" s="8" t="s">
        <v>58</v>
      </c>
      <c r="AG61" s="1" t="s">
        <v>117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178</v>
      </c>
      <c r="BD61" s="56">
        <v>0</v>
      </c>
    </row>
    <row r="62" spans="1:56" ht="27.75" hidden="1" customHeight="1" x14ac:dyDescent="0.45">
      <c r="A62" s="3">
        <v>45874</v>
      </c>
      <c r="B62" s="14" t="s">
        <v>494</v>
      </c>
      <c r="C62" s="9" t="s">
        <v>317</v>
      </c>
      <c r="D62" s="13" t="s">
        <v>484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92</v>
      </c>
      <c r="M62" s="10">
        <v>20</v>
      </c>
      <c r="N62" s="9">
        <v>28</v>
      </c>
      <c r="O62" s="9">
        <v>50</v>
      </c>
      <c r="P62" s="10">
        <v>172.69642879999998</v>
      </c>
      <c r="Q62" s="10">
        <v>0</v>
      </c>
      <c r="R62" s="10">
        <v>172.69642879999998</v>
      </c>
      <c r="S62" s="9" t="s">
        <v>124</v>
      </c>
      <c r="T62" s="12">
        <v>45887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227</v>
      </c>
      <c r="AA62" s="8">
        <v>7683.5000000000009</v>
      </c>
      <c r="AB62" s="8">
        <v>7683.5000000000009</v>
      </c>
      <c r="AC62" s="8">
        <v>0</v>
      </c>
      <c r="AD62" s="8">
        <v>0</v>
      </c>
      <c r="AE62" s="8">
        <v>7683.5000000000009</v>
      </c>
      <c r="AF62" s="8">
        <v>0</v>
      </c>
      <c r="AG62" s="1" t="s">
        <v>116</v>
      </c>
      <c r="AH62" s="1" t="s">
        <v>68</v>
      </c>
      <c r="AI62" s="1">
        <v>4</v>
      </c>
      <c r="AJ62" s="3">
        <v>45887</v>
      </c>
      <c r="AK62" s="3">
        <v>45883</v>
      </c>
      <c r="AL62" s="3">
        <v>45877</v>
      </c>
      <c r="AM62" s="3">
        <v>45884</v>
      </c>
      <c r="AN62" s="3">
        <v>45885</v>
      </c>
      <c r="AO62" s="3">
        <v>45885</v>
      </c>
      <c r="AP62" s="3">
        <v>45882</v>
      </c>
      <c r="AQ62" s="3">
        <v>45886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hidden="1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95</v>
      </c>
      <c r="W63" s="10">
        <v>0</v>
      </c>
      <c r="X63" s="10">
        <v>0</v>
      </c>
      <c r="Y63" s="10">
        <v>0</v>
      </c>
      <c r="Z63" s="9" t="s">
        <v>227</v>
      </c>
      <c r="AA63" s="8">
        <v>7683.5000000000009</v>
      </c>
      <c r="AB63" s="8">
        <v>7683.5000000000009</v>
      </c>
      <c r="AC63" s="8">
        <v>0</v>
      </c>
      <c r="AD63" s="8">
        <v>0</v>
      </c>
      <c r="AE63" s="8">
        <v>7683.5000000000009</v>
      </c>
      <c r="AF63" s="8" t="s">
        <v>58</v>
      </c>
      <c r="AG63" s="1" t="s">
        <v>116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228</v>
      </c>
      <c r="BD63" s="56">
        <v>0</v>
      </c>
    </row>
    <row r="64" spans="1:56" ht="27.75" hidden="1" customHeight="1" x14ac:dyDescent="0.45">
      <c r="A64" s="3">
        <v>45874</v>
      </c>
      <c r="B64" s="14" t="s">
        <v>529</v>
      </c>
      <c r="C64" s="9" t="s">
        <v>142</v>
      </c>
      <c r="D64" s="13" t="s">
        <v>485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205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109</v>
      </c>
      <c r="T64" s="12">
        <v>45889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113</v>
      </c>
      <c r="AA64" s="8">
        <v>4999.0247999999992</v>
      </c>
      <c r="AB64" s="8">
        <v>4999.0247999999992</v>
      </c>
      <c r="AC64" s="8">
        <v>0</v>
      </c>
      <c r="AD64" s="8">
        <v>0</v>
      </c>
      <c r="AE64" s="8">
        <v>4999.0247999999992</v>
      </c>
      <c r="AF64" s="8">
        <v>0</v>
      </c>
      <c r="AG64" s="1" t="s">
        <v>116</v>
      </c>
      <c r="AH64" s="1" t="s">
        <v>75</v>
      </c>
      <c r="AI64" s="1">
        <v>4</v>
      </c>
      <c r="AJ64" s="3">
        <v>45889</v>
      </c>
      <c r="AK64" s="3">
        <v>45885</v>
      </c>
      <c r="AL64" s="3">
        <v>45878</v>
      </c>
      <c r="AM64" s="3">
        <v>45886</v>
      </c>
      <c r="AN64" s="3">
        <v>45887</v>
      </c>
      <c r="AO64" s="3">
        <v>45888</v>
      </c>
      <c r="AP64" s="3">
        <v>45884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200</v>
      </c>
      <c r="BD64" s="56">
        <v>0</v>
      </c>
    </row>
    <row r="65" spans="1:56" ht="27.75" hidden="1" customHeight="1" x14ac:dyDescent="0.45">
      <c r="A65" s="3">
        <v>45796</v>
      </c>
      <c r="B65" s="14" t="s">
        <v>280</v>
      </c>
      <c r="C65" s="9" t="s">
        <v>142</v>
      </c>
      <c r="D65" s="13" t="s">
        <v>275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205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109</v>
      </c>
      <c r="T65" s="12" t="s">
        <v>63</v>
      </c>
      <c r="U65" s="11">
        <v>503</v>
      </c>
      <c r="V65" s="10">
        <v>0</v>
      </c>
      <c r="W65" s="10">
        <v>503</v>
      </c>
      <c r="X65" s="10">
        <v>5250</v>
      </c>
      <c r="Y65" s="10">
        <v>0</v>
      </c>
      <c r="Z65" s="9" t="s">
        <v>113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200</v>
      </c>
      <c r="BD65" s="56">
        <v>0</v>
      </c>
    </row>
    <row r="66" spans="1:56" ht="27.75" hidden="1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113</v>
      </c>
      <c r="AA66" s="8">
        <v>4999.0247999999992</v>
      </c>
      <c r="AB66" s="8">
        <v>4999.0247999999992</v>
      </c>
      <c r="AC66" s="8">
        <v>0</v>
      </c>
      <c r="AD66" s="8">
        <v>0</v>
      </c>
      <c r="AE66" s="8">
        <v>4999.0247999999992</v>
      </c>
      <c r="AF66" s="8" t="s">
        <v>58</v>
      </c>
      <c r="AG66" s="1" t="s">
        <v>116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201</v>
      </c>
      <c r="BD66" s="56">
        <v>0</v>
      </c>
    </row>
    <row r="67" spans="1:56" ht="27.75" hidden="1" customHeight="1" x14ac:dyDescent="0.45">
      <c r="A67" s="3">
        <v>45875</v>
      </c>
      <c r="B67" s="14" t="s">
        <v>522</v>
      </c>
      <c r="C67" s="9" t="s">
        <v>523</v>
      </c>
      <c r="D67" s="13" t="s">
        <v>530</v>
      </c>
      <c r="E67" s="9">
        <v>20</v>
      </c>
      <c r="F67" s="9">
        <v>37</v>
      </c>
      <c r="G67" s="9" t="s">
        <v>60</v>
      </c>
      <c r="H67" s="9">
        <v>0</v>
      </c>
      <c r="I67" s="9">
        <v>70</v>
      </c>
      <c r="J67" s="9" t="s">
        <v>57</v>
      </c>
      <c r="K67" s="9">
        <v>5</v>
      </c>
      <c r="L67" s="9" t="s">
        <v>92</v>
      </c>
      <c r="M67" s="10">
        <v>21</v>
      </c>
      <c r="N67" s="9">
        <v>40</v>
      </c>
      <c r="O67" s="9">
        <v>40</v>
      </c>
      <c r="P67" s="10">
        <v>103.61785728</v>
      </c>
      <c r="Q67" s="10">
        <v>0</v>
      </c>
      <c r="R67" s="10">
        <v>103.61785728</v>
      </c>
      <c r="S67" s="9" t="s">
        <v>71</v>
      </c>
      <c r="T67" s="12">
        <v>45890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531</v>
      </c>
      <c r="AA67" s="8">
        <v>5378.4500000000007</v>
      </c>
      <c r="AB67" s="8">
        <v>5378.4500000000007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72</v>
      </c>
      <c r="AI67" s="1">
        <v>3</v>
      </c>
      <c r="AJ67" s="3">
        <v>45890</v>
      </c>
      <c r="AK67" s="3">
        <v>0</v>
      </c>
      <c r="AL67" s="3">
        <v>45880</v>
      </c>
      <c r="AM67" s="3">
        <v>45887</v>
      </c>
      <c r="AN67" s="3">
        <v>45888</v>
      </c>
      <c r="AO67" s="3">
        <v>45888</v>
      </c>
      <c r="AP67" s="3">
        <v>45885</v>
      </c>
      <c r="AQ67" s="3">
        <v>45889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hidden="1" customHeight="1" x14ac:dyDescent="0.45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531</v>
      </c>
      <c r="AA68" s="8">
        <v>5378.4500000000007</v>
      </c>
      <c r="AB68" s="8">
        <v>5378.4500000000007</v>
      </c>
      <c r="AC68" s="8">
        <v>0</v>
      </c>
      <c r="AD68" s="8">
        <v>0</v>
      </c>
      <c r="AE68" s="8">
        <v>0</v>
      </c>
      <c r="AF68" s="8" t="s">
        <v>58</v>
      </c>
      <c r="AG68" s="1" t="s">
        <v>117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0</v>
      </c>
    </row>
    <row r="69" spans="1:56" ht="27.75" hidden="1" customHeight="1" x14ac:dyDescent="0.45">
      <c r="A69" s="3">
        <v>45873</v>
      </c>
      <c r="B69" s="14" t="s">
        <v>497</v>
      </c>
      <c r="C69" s="9" t="s">
        <v>108</v>
      </c>
      <c r="D69" s="13" t="s">
        <v>498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45884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80</v>
      </c>
      <c r="AA69" s="8">
        <v>4414.5199999999995</v>
      </c>
      <c r="AB69" s="8">
        <v>4414.5199999999995</v>
      </c>
      <c r="AC69" s="8">
        <v>0</v>
      </c>
      <c r="AD69" s="8">
        <v>3490</v>
      </c>
      <c r="AE69" s="8">
        <v>924.51999999999953</v>
      </c>
      <c r="AF69" s="8" t="s">
        <v>499</v>
      </c>
      <c r="AG69" s="1" t="s">
        <v>117</v>
      </c>
      <c r="AH69" s="1" t="s">
        <v>75</v>
      </c>
      <c r="AI69" s="1">
        <v>4</v>
      </c>
      <c r="AJ69" s="3">
        <v>45884</v>
      </c>
      <c r="AK69" s="3">
        <v>45880</v>
      </c>
      <c r="AL69" s="3">
        <v>45873</v>
      </c>
      <c r="AM69" s="3">
        <v>45881</v>
      </c>
      <c r="AN69" s="3">
        <v>45882</v>
      </c>
      <c r="AO69" s="3">
        <v>45883</v>
      </c>
      <c r="AP69" s="3">
        <v>45879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hidden="1" customHeight="1" x14ac:dyDescent="0.45">
      <c r="A70" s="3">
        <v>45876</v>
      </c>
      <c r="B70" s="14" t="s">
        <v>555</v>
      </c>
      <c r="C70" s="9" t="s">
        <v>108</v>
      </c>
      <c r="D70" s="13" t="s">
        <v>532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45884</v>
      </c>
      <c r="U70" s="11">
        <v>4000</v>
      </c>
      <c r="V70" s="10">
        <v>0</v>
      </c>
      <c r="W70" s="10">
        <v>4000</v>
      </c>
      <c r="X70" s="10">
        <v>0</v>
      </c>
      <c r="Y70" s="10">
        <v>4200</v>
      </c>
      <c r="Z70" s="9" t="s">
        <v>80</v>
      </c>
      <c r="AA70" s="8">
        <v>4414.5199999999995</v>
      </c>
      <c r="AB70" s="8">
        <v>4414.5199999999995</v>
      </c>
      <c r="AC70" s="8">
        <v>0</v>
      </c>
      <c r="AD70" s="8">
        <v>0</v>
      </c>
      <c r="AE70" s="8">
        <v>4414.5199999999995</v>
      </c>
      <c r="AF70" s="8" t="s">
        <v>499</v>
      </c>
      <c r="AG70" s="1" t="s">
        <v>117</v>
      </c>
      <c r="AH70" s="1" t="s">
        <v>75</v>
      </c>
      <c r="AI70" s="1">
        <v>4</v>
      </c>
      <c r="AJ70" s="3">
        <v>45884</v>
      </c>
      <c r="AK70" s="3">
        <v>45880</v>
      </c>
      <c r="AL70" s="3">
        <v>45873</v>
      </c>
      <c r="AM70" s="3">
        <v>45881</v>
      </c>
      <c r="AN70" s="3">
        <v>45882</v>
      </c>
      <c r="AO70" s="3">
        <v>45883</v>
      </c>
      <c r="AP70" s="3">
        <v>45879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hidden="1" customHeight="1" x14ac:dyDescent="0.45">
      <c r="A71" s="3">
        <v>45873</v>
      </c>
      <c r="B71" s="14" t="s">
        <v>495</v>
      </c>
      <c r="C71" s="9" t="s">
        <v>300</v>
      </c>
      <c r="D71" s="13" t="s">
        <v>487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45884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80</v>
      </c>
      <c r="AA71" s="8">
        <v>21513.800000000003</v>
      </c>
      <c r="AB71" s="8">
        <v>21513.800000000003</v>
      </c>
      <c r="AC71" s="8">
        <v>0</v>
      </c>
      <c r="AD71" s="8">
        <v>0</v>
      </c>
      <c r="AE71" s="8">
        <v>21513.800000000003</v>
      </c>
      <c r="AF71" s="8">
        <v>0</v>
      </c>
      <c r="AG71" s="1" t="s">
        <v>116</v>
      </c>
      <c r="AH71" s="1" t="s">
        <v>75</v>
      </c>
      <c r="AI71" s="1">
        <v>4</v>
      </c>
      <c r="AJ71" s="3">
        <v>45884</v>
      </c>
      <c r="AK71" s="3">
        <v>45880</v>
      </c>
      <c r="AL71" s="3">
        <v>45873</v>
      </c>
      <c r="AM71" s="3">
        <v>45881</v>
      </c>
      <c r="AN71" s="3">
        <v>45882</v>
      </c>
      <c r="AO71" s="3">
        <v>45883</v>
      </c>
      <c r="AP71" s="3">
        <v>45879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hidden="1" customHeight="1" x14ac:dyDescent="0.45">
      <c r="A72" s="3">
        <v>45873</v>
      </c>
      <c r="B72" s="14" t="s">
        <v>496</v>
      </c>
      <c r="C72" s="9" t="s">
        <v>300</v>
      </c>
      <c r="D72" s="13" t="s">
        <v>489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45884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5378.4500000000007</v>
      </c>
      <c r="AB72" s="8">
        <v>5378.4500000000007</v>
      </c>
      <c r="AC72" s="8">
        <v>0</v>
      </c>
      <c r="AD72" s="8">
        <v>0</v>
      </c>
      <c r="AE72" s="8">
        <v>5378.4500000000007</v>
      </c>
      <c r="AF72" s="8">
        <v>0</v>
      </c>
      <c r="AG72" s="1" t="s">
        <v>117</v>
      </c>
      <c r="AH72" s="1" t="s">
        <v>75</v>
      </c>
      <c r="AI72" s="1">
        <v>4</v>
      </c>
      <c r="AJ72" s="3">
        <v>45884</v>
      </c>
      <c r="AK72" s="3">
        <v>45880</v>
      </c>
      <c r="AL72" s="3">
        <v>45873</v>
      </c>
      <c r="AM72" s="3">
        <v>45881</v>
      </c>
      <c r="AN72" s="3">
        <v>45882</v>
      </c>
      <c r="AO72" s="3">
        <v>45883</v>
      </c>
      <c r="AP72" s="3">
        <v>45879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hidden="1" customHeight="1" x14ac:dyDescent="0.45">
      <c r="A73" s="3">
        <v>45874</v>
      </c>
      <c r="B73" s="14" t="s">
        <v>533</v>
      </c>
      <c r="C73" s="9" t="s">
        <v>142</v>
      </c>
      <c r="D73" s="13" t="s">
        <v>239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109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80</v>
      </c>
      <c r="AA73" s="8">
        <v>10477.5</v>
      </c>
      <c r="AB73" s="8">
        <v>10477.5</v>
      </c>
      <c r="AC73" s="8">
        <v>0</v>
      </c>
      <c r="AD73" s="8">
        <v>0</v>
      </c>
      <c r="AE73" s="8">
        <v>10477.5</v>
      </c>
      <c r="AF73" s="8">
        <v>0</v>
      </c>
      <c r="AG73" s="1" t="s">
        <v>116</v>
      </c>
      <c r="AH73" s="1" t="s">
        <v>75</v>
      </c>
      <c r="AI73" s="1">
        <v>4</v>
      </c>
      <c r="AJ73" s="3">
        <v>45887</v>
      </c>
      <c r="AK73" s="3">
        <v>45883</v>
      </c>
      <c r="AL73" s="3">
        <v>45876</v>
      </c>
      <c r="AM73" s="3">
        <v>45884</v>
      </c>
      <c r="AN73" s="3">
        <v>45885</v>
      </c>
      <c r="AO73" s="3">
        <v>45886</v>
      </c>
      <c r="AP73" s="3">
        <v>45882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hidden="1" customHeight="1" x14ac:dyDescent="0.45">
      <c r="A74" s="3">
        <v>45796</v>
      </c>
      <c r="B74" s="14" t="s">
        <v>286</v>
      </c>
      <c r="C74" s="9" t="s">
        <v>142</v>
      </c>
      <c r="D74" s="13" t="s">
        <v>239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109</v>
      </c>
      <c r="T74" s="12">
        <v>45887</v>
      </c>
      <c r="U74" s="11">
        <v>614</v>
      </c>
      <c r="V74" s="10">
        <v>0</v>
      </c>
      <c r="W74" s="10">
        <v>614</v>
      </c>
      <c r="X74" s="10">
        <v>0</v>
      </c>
      <c r="Y74" s="10">
        <v>644.70000000000005</v>
      </c>
      <c r="Z74" s="9" t="s">
        <v>80</v>
      </c>
      <c r="AA74" s="8">
        <v>643.31850000000009</v>
      </c>
      <c r="AB74" s="8">
        <v>643.31850000000009</v>
      </c>
      <c r="AC74" s="8">
        <v>0</v>
      </c>
      <c r="AD74" s="8">
        <v>0</v>
      </c>
      <c r="AE74" s="8">
        <v>643.31850000000009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45887</v>
      </c>
      <c r="AK74" s="3">
        <v>45883</v>
      </c>
      <c r="AL74" s="3">
        <v>45876</v>
      </c>
      <c r="AM74" s="3">
        <v>45884</v>
      </c>
      <c r="AN74" s="3">
        <v>45885</v>
      </c>
      <c r="AO74" s="3">
        <v>45886</v>
      </c>
      <c r="AP74" s="3">
        <v>45882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hidden="1" customHeight="1" x14ac:dyDescent="0.45">
      <c r="A75" s="3">
        <v>45874</v>
      </c>
      <c r="B75" s="14" t="s">
        <v>529</v>
      </c>
      <c r="C75" s="9" t="s">
        <v>142</v>
      </c>
      <c r="D75" s="13" t="s">
        <v>188</v>
      </c>
      <c r="E75" s="9">
        <v>20</v>
      </c>
      <c r="F75" s="9">
        <v>35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45887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80</v>
      </c>
      <c r="AA75" s="8">
        <v>5139.8424000000005</v>
      </c>
      <c r="AB75" s="8">
        <v>5139.8424000000005</v>
      </c>
      <c r="AC75" s="8">
        <v>0</v>
      </c>
      <c r="AD75" s="8">
        <v>0</v>
      </c>
      <c r="AE75" s="8">
        <v>5139.8424000000005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45887</v>
      </c>
      <c r="AK75" s="3">
        <v>45883</v>
      </c>
      <c r="AL75" s="3">
        <v>45876</v>
      </c>
      <c r="AM75" s="3">
        <v>45884</v>
      </c>
      <c r="AN75" s="3">
        <v>45885</v>
      </c>
      <c r="AO75" s="3">
        <v>45886</v>
      </c>
      <c r="AP75" s="3">
        <v>45882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hidden="1" customHeight="1" x14ac:dyDescent="0.45">
      <c r="A76" s="3">
        <v>45827</v>
      </c>
      <c r="B76" s="14" t="s">
        <v>313</v>
      </c>
      <c r="C76" s="9" t="s">
        <v>142</v>
      </c>
      <c r="D76" s="13" t="s">
        <v>188</v>
      </c>
      <c r="E76" s="9">
        <v>20</v>
      </c>
      <c r="F76" s="9">
        <v>35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205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>
        <v>45887</v>
      </c>
      <c r="U76" s="11">
        <v>455</v>
      </c>
      <c r="V76" s="10">
        <v>0</v>
      </c>
      <c r="W76" s="10">
        <v>455</v>
      </c>
      <c r="X76" s="10">
        <v>0</v>
      </c>
      <c r="Y76" s="10">
        <v>477.75</v>
      </c>
      <c r="Z76" s="9" t="s">
        <v>80</v>
      </c>
      <c r="AA76" s="8">
        <v>464.01355000000001</v>
      </c>
      <c r="AB76" s="8">
        <v>464.01355000000001</v>
      </c>
      <c r="AC76" s="8">
        <v>0</v>
      </c>
      <c r="AD76" s="8">
        <v>0</v>
      </c>
      <c r="AE76" s="8">
        <v>464.01355000000001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45887</v>
      </c>
      <c r="AK76" s="3">
        <v>45883</v>
      </c>
      <c r="AL76" s="3">
        <v>45876</v>
      </c>
      <c r="AM76" s="3">
        <v>45884</v>
      </c>
      <c r="AN76" s="3">
        <v>45885</v>
      </c>
      <c r="AO76" s="3">
        <v>45886</v>
      </c>
      <c r="AP76" s="3">
        <v>45882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hidden="1" customHeight="1" x14ac:dyDescent="0.45">
      <c r="A77" s="3">
        <v>45874</v>
      </c>
      <c r="B77" s="14" t="s">
        <v>533</v>
      </c>
      <c r="C77" s="9" t="s">
        <v>142</v>
      </c>
      <c r="D77" s="13" t="s">
        <v>490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109</v>
      </c>
      <c r="T77" s="12">
        <v>45888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80</v>
      </c>
      <c r="AA77" s="8">
        <v>10477.5</v>
      </c>
      <c r="AB77" s="8">
        <v>3044</v>
      </c>
      <c r="AC77" s="8">
        <v>7433.5</v>
      </c>
      <c r="AD77" s="8">
        <v>0</v>
      </c>
      <c r="AE77" s="8">
        <v>10477.5</v>
      </c>
      <c r="AF77" s="8">
        <v>0</v>
      </c>
      <c r="AG77" s="1" t="s">
        <v>116</v>
      </c>
      <c r="AH77" s="1" t="s">
        <v>75</v>
      </c>
      <c r="AI77" s="1">
        <v>4</v>
      </c>
      <c r="AJ77" s="3">
        <v>45888</v>
      </c>
      <c r="AK77" s="3">
        <v>45884</v>
      </c>
      <c r="AL77" s="3">
        <v>45877</v>
      </c>
      <c r="AM77" s="3">
        <v>45885</v>
      </c>
      <c r="AN77" s="3">
        <v>45886</v>
      </c>
      <c r="AO77" s="3">
        <v>45887</v>
      </c>
      <c r="AP77" s="3">
        <v>45883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561.64222222222213</v>
      </c>
    </row>
    <row r="78" spans="1:56" ht="27.75" hidden="1" customHeight="1" x14ac:dyDescent="0.45">
      <c r="A78" s="3">
        <v>45873</v>
      </c>
      <c r="B78" s="14" t="s">
        <v>495</v>
      </c>
      <c r="C78" s="9" t="s">
        <v>300</v>
      </c>
      <c r="D78" s="13" t="s">
        <v>486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45889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10756.900000000001</v>
      </c>
      <c r="AB78" s="8">
        <v>0</v>
      </c>
      <c r="AC78" s="8">
        <v>10756.900000000001</v>
      </c>
      <c r="AD78" s="8">
        <v>0</v>
      </c>
      <c r="AE78" s="8">
        <v>10756.900000000001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45889</v>
      </c>
      <c r="AK78" s="3">
        <v>45885</v>
      </c>
      <c r="AL78" s="3">
        <v>45878</v>
      </c>
      <c r="AM78" s="3">
        <v>45886</v>
      </c>
      <c r="AN78" s="3">
        <v>45887</v>
      </c>
      <c r="AO78" s="3">
        <v>45888</v>
      </c>
      <c r="AP78" s="3">
        <v>45884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812.74355555555564</v>
      </c>
    </row>
    <row r="79" spans="1:56" ht="27.75" hidden="1" customHeight="1" x14ac:dyDescent="0.45">
      <c r="A79" s="3">
        <v>45873</v>
      </c>
      <c r="B79" s="14" t="s">
        <v>496</v>
      </c>
      <c r="C79" s="9" t="s">
        <v>300</v>
      </c>
      <c r="D79" s="13" t="s">
        <v>488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45889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10756.900000000001</v>
      </c>
      <c r="AB79" s="8">
        <v>0</v>
      </c>
      <c r="AC79" s="8">
        <v>10756.900000000001</v>
      </c>
      <c r="AD79" s="8">
        <v>0</v>
      </c>
      <c r="AE79" s="8">
        <v>10756.900000000001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45889</v>
      </c>
      <c r="AK79" s="3">
        <v>45885</v>
      </c>
      <c r="AL79" s="3">
        <v>45878</v>
      </c>
      <c r="AM79" s="3">
        <v>45886</v>
      </c>
      <c r="AN79" s="3">
        <v>45887</v>
      </c>
      <c r="AO79" s="3">
        <v>45888</v>
      </c>
      <c r="AP79" s="3">
        <v>45884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812.74355555555564</v>
      </c>
    </row>
    <row r="80" spans="1:56" ht="27.75" hidden="1" customHeight="1" x14ac:dyDescent="0.45">
      <c r="A80" s="3">
        <v>45868</v>
      </c>
      <c r="B80" s="14" t="s">
        <v>473</v>
      </c>
      <c r="C80" s="9" t="s">
        <v>300</v>
      </c>
      <c r="D80" s="13" t="s">
        <v>341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45894</v>
      </c>
      <c r="U80" s="11">
        <v>30000</v>
      </c>
      <c r="V80" s="10">
        <v>30000</v>
      </c>
      <c r="W80" s="10">
        <v>0</v>
      </c>
      <c r="X80" s="10">
        <v>30900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45894</v>
      </c>
      <c r="AK80" s="3">
        <v>45890</v>
      </c>
      <c r="AL80" s="3">
        <v>45883</v>
      </c>
      <c r="AM80" s="3">
        <v>45891</v>
      </c>
      <c r="AN80" s="3">
        <v>45892</v>
      </c>
      <c r="AO80" s="3">
        <v>45893</v>
      </c>
      <c r="AP80" s="3">
        <v>45889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hidden="1" customHeight="1" x14ac:dyDescent="0.45">
      <c r="A81" s="3">
        <v>45868</v>
      </c>
      <c r="B81" s="14" t="s">
        <v>473</v>
      </c>
      <c r="C81" s="9" t="s">
        <v>300</v>
      </c>
      <c r="D81" s="13" t="s">
        <v>342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45894</v>
      </c>
      <c r="U81" s="11">
        <v>20000</v>
      </c>
      <c r="V81" s="10">
        <v>20000</v>
      </c>
      <c r="W81" s="10">
        <v>0</v>
      </c>
      <c r="X81" s="10">
        <v>20197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45894</v>
      </c>
      <c r="AK81" s="3">
        <v>45890</v>
      </c>
      <c r="AL81" s="3">
        <v>45883</v>
      </c>
      <c r="AM81" s="3">
        <v>45891</v>
      </c>
      <c r="AN81" s="3">
        <v>45892</v>
      </c>
      <c r="AO81" s="3">
        <v>45893</v>
      </c>
      <c r="AP81" s="3">
        <v>45889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425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hidden="1" customHeight="1" x14ac:dyDescent="0.45">
      <c r="A82" s="3">
        <v>45868</v>
      </c>
      <c r="B82" s="14" t="s">
        <v>473</v>
      </c>
      <c r="C82" s="9" t="s">
        <v>300</v>
      </c>
      <c r="D82" s="13" t="s">
        <v>442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45894</v>
      </c>
      <c r="U82" s="11">
        <v>5000</v>
      </c>
      <c r="V82" s="10">
        <v>5000</v>
      </c>
      <c r="W82" s="10">
        <v>0</v>
      </c>
      <c r="X82" s="10">
        <v>5200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45894</v>
      </c>
      <c r="AK82" s="3">
        <v>45890</v>
      </c>
      <c r="AL82" s="3">
        <v>45883</v>
      </c>
      <c r="AM82" s="3">
        <v>45891</v>
      </c>
      <c r="AN82" s="3">
        <v>45892</v>
      </c>
      <c r="AO82" s="3">
        <v>45893</v>
      </c>
      <c r="AP82" s="3">
        <v>45889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hidden="1" customHeight="1" x14ac:dyDescent="0.45">
      <c r="A83" s="3">
        <v>45850</v>
      </c>
      <c r="B83" s="14" t="s">
        <v>338</v>
      </c>
      <c r="C83" s="9" t="s">
        <v>108</v>
      </c>
      <c r="D83" s="13" t="s">
        <v>339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45898</v>
      </c>
      <c r="U83" s="11">
        <v>4000</v>
      </c>
      <c r="V83" s="10">
        <v>4000</v>
      </c>
      <c r="W83" s="10">
        <v>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45898</v>
      </c>
      <c r="AK83" s="3">
        <v>45894</v>
      </c>
      <c r="AL83" s="3">
        <v>45887</v>
      </c>
      <c r="AM83" s="3">
        <v>45895</v>
      </c>
      <c r="AN83" s="3">
        <v>45896</v>
      </c>
      <c r="AO83" s="3">
        <v>45897</v>
      </c>
      <c r="AP83" s="3">
        <v>45893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435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hidden="1" customHeight="1" x14ac:dyDescent="0.45">
      <c r="A84" s="3">
        <v>45873</v>
      </c>
      <c r="B84" s="14" t="s">
        <v>504</v>
      </c>
      <c r="C84" s="9" t="s">
        <v>108</v>
      </c>
      <c r="D84" s="13" t="s">
        <v>505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45898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80</v>
      </c>
      <c r="AA84" s="8">
        <v>4414.5199999999995</v>
      </c>
      <c r="AB84" s="8">
        <v>0</v>
      </c>
      <c r="AC84" s="8">
        <v>4414.5199999999995</v>
      </c>
      <c r="AD84" s="8">
        <v>0</v>
      </c>
      <c r="AE84" s="8">
        <v>4414.5199999999995</v>
      </c>
      <c r="AF84" s="8" t="s">
        <v>499</v>
      </c>
      <c r="AG84" s="1" t="s">
        <v>117</v>
      </c>
      <c r="AH84" s="1" t="s">
        <v>75</v>
      </c>
      <c r="AI84" s="1">
        <v>4</v>
      </c>
      <c r="AJ84" s="3">
        <v>45898</v>
      </c>
      <c r="AK84" s="3">
        <v>45894</v>
      </c>
      <c r="AL84" s="3">
        <v>45887</v>
      </c>
      <c r="AM84" s="3">
        <v>45895</v>
      </c>
      <c r="AN84" s="3">
        <v>45896</v>
      </c>
      <c r="AO84" s="3">
        <v>45897</v>
      </c>
      <c r="AP84" s="3">
        <v>45893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333.54151111111111</v>
      </c>
    </row>
    <row r="85" spans="1:56" ht="27.75" hidden="1" customHeight="1" x14ac:dyDescent="0.45">
      <c r="A85" s="3">
        <v>45876</v>
      </c>
      <c r="B85" s="14" t="s">
        <v>129</v>
      </c>
      <c r="C85" s="9" t="s">
        <v>108</v>
      </c>
      <c r="D85" s="13" t="s">
        <v>534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45898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 t="s">
        <v>499</v>
      </c>
      <c r="AG85" s="1" t="s">
        <v>116</v>
      </c>
      <c r="AH85" s="1" t="s">
        <v>75</v>
      </c>
      <c r="AI85" s="1">
        <v>4</v>
      </c>
      <c r="AJ85" s="3">
        <v>45898</v>
      </c>
      <c r="AK85" s="3">
        <v>45894</v>
      </c>
      <c r="AL85" s="3">
        <v>45887</v>
      </c>
      <c r="AM85" s="3">
        <v>45895</v>
      </c>
      <c r="AN85" s="3">
        <v>45896</v>
      </c>
      <c r="AO85" s="3">
        <v>45897</v>
      </c>
      <c r="AP85" s="3">
        <v>45893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250.15613333333337</v>
      </c>
    </row>
    <row r="86" spans="1:56" ht="27.75" hidden="1" customHeight="1" x14ac:dyDescent="0.45">
      <c r="A86" s="3">
        <v>45876</v>
      </c>
      <c r="B86" s="14" t="s">
        <v>129</v>
      </c>
      <c r="C86" s="9" t="s">
        <v>108</v>
      </c>
      <c r="D86" s="13" t="s">
        <v>535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45898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 t="s">
        <v>499</v>
      </c>
      <c r="AG86" s="1" t="s">
        <v>117</v>
      </c>
      <c r="AH86" s="1" t="s">
        <v>75</v>
      </c>
      <c r="AI86" s="1">
        <v>4</v>
      </c>
      <c r="AJ86" s="3">
        <v>45898</v>
      </c>
      <c r="AK86" s="3">
        <v>45894</v>
      </c>
      <c r="AL86" s="3">
        <v>45887</v>
      </c>
      <c r="AM86" s="3">
        <v>45895</v>
      </c>
      <c r="AN86" s="3">
        <v>45896</v>
      </c>
      <c r="AO86" s="3">
        <v>45897</v>
      </c>
      <c r="AP86" s="3">
        <v>45893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250.15613333333337</v>
      </c>
    </row>
    <row r="87" spans="1:56" ht="27.75" hidden="1" customHeight="1" x14ac:dyDescent="0.45">
      <c r="A87" s="3">
        <v>45876</v>
      </c>
      <c r="B87" s="14" t="s">
        <v>129</v>
      </c>
      <c r="C87" s="9" t="s">
        <v>108</v>
      </c>
      <c r="D87" s="13" t="s">
        <v>556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80</v>
      </c>
      <c r="AA87" s="8">
        <v>4414.5199999999995</v>
      </c>
      <c r="AB87" s="8">
        <v>0</v>
      </c>
      <c r="AC87" s="8">
        <v>4414.5199999999995</v>
      </c>
      <c r="AD87" s="8">
        <v>0</v>
      </c>
      <c r="AE87" s="8">
        <v>4414.5199999999995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333.54151111111111</v>
      </c>
    </row>
    <row r="88" spans="1:56" ht="27.75" hidden="1" customHeight="1" x14ac:dyDescent="0.45">
      <c r="A88" s="3">
        <v>45876</v>
      </c>
      <c r="B88" s="14" t="s">
        <v>129</v>
      </c>
      <c r="C88" s="9" t="s">
        <v>108</v>
      </c>
      <c r="D88" s="13" t="s">
        <v>557</v>
      </c>
      <c r="E88" s="9">
        <v>20</v>
      </c>
      <c r="F88" s="9">
        <v>40</v>
      </c>
      <c r="G88" s="9" t="s">
        <v>60</v>
      </c>
      <c r="H88" s="9" t="s">
        <v>66</v>
      </c>
      <c r="I88" s="9">
        <v>108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3075</v>
      </c>
      <c r="W88" s="10">
        <v>0</v>
      </c>
      <c r="X88" s="10">
        <v>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hidden="1" customHeight="1" x14ac:dyDescent="0.45">
      <c r="A89" s="3">
        <v>45850</v>
      </c>
      <c r="B89" s="14" t="s">
        <v>340</v>
      </c>
      <c r="C89" s="9" t="s">
        <v>108</v>
      </c>
      <c r="D89" s="13" t="s">
        <v>309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45898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45898</v>
      </c>
      <c r="AK89" s="3">
        <v>45894</v>
      </c>
      <c r="AL89" s="3">
        <v>45887</v>
      </c>
      <c r="AM89" s="3">
        <v>45895</v>
      </c>
      <c r="AN89" s="3">
        <v>45896</v>
      </c>
      <c r="AO89" s="3">
        <v>45897</v>
      </c>
      <c r="AP89" s="3">
        <v>45893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135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333.54151111111111</v>
      </c>
    </row>
    <row r="90" spans="1:56" ht="27.75" hidden="1" customHeight="1" x14ac:dyDescent="0.45">
      <c r="A90" s="3">
        <v>45873</v>
      </c>
      <c r="B90" s="14" t="s">
        <v>502</v>
      </c>
      <c r="C90" s="9" t="s">
        <v>108</v>
      </c>
      <c r="D90" s="13" t="s">
        <v>503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45898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80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 t="s">
        <v>499</v>
      </c>
      <c r="AG90" s="1" t="s">
        <v>61</v>
      </c>
      <c r="AH90" s="1" t="s">
        <v>75</v>
      </c>
      <c r="AI90" s="1">
        <v>4</v>
      </c>
      <c r="AJ90" s="3">
        <v>45898</v>
      </c>
      <c r="AK90" s="3">
        <v>45894</v>
      </c>
      <c r="AL90" s="3">
        <v>45887</v>
      </c>
      <c r="AM90" s="3">
        <v>45895</v>
      </c>
      <c r="AN90" s="3">
        <v>45896</v>
      </c>
      <c r="AO90" s="3">
        <v>45897</v>
      </c>
      <c r="AP90" s="3">
        <v>45893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333.54151111111111</v>
      </c>
    </row>
    <row r="91" spans="1:56" ht="27.75" hidden="1" customHeight="1" x14ac:dyDescent="0.45">
      <c r="A91" s="3" t="s">
        <v>136</v>
      </c>
      <c r="B91" s="14" t="s">
        <v>136</v>
      </c>
      <c r="C91" s="9" t="s">
        <v>142</v>
      </c>
      <c r="D91" s="13" t="s">
        <v>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45899</v>
      </c>
      <c r="U91" s="11">
        <v>100000</v>
      </c>
      <c r="V91" s="10">
        <v>0</v>
      </c>
      <c r="W91" s="10">
        <v>100000</v>
      </c>
      <c r="X91" s="10">
        <v>0</v>
      </c>
      <c r="Y91" s="10">
        <v>105000</v>
      </c>
      <c r="Z91" s="9" t="s">
        <v>80</v>
      </c>
      <c r="AA91" s="8">
        <v>104775.00000000001</v>
      </c>
      <c r="AB91" s="8">
        <v>0</v>
      </c>
      <c r="AC91" s="8">
        <v>104775.00000000001</v>
      </c>
      <c r="AD91" s="8">
        <v>0</v>
      </c>
      <c r="AE91" s="8">
        <v>104775.00000000001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7916.333333333333</v>
      </c>
    </row>
    <row r="92" spans="1:56" ht="27.75" hidden="1" customHeight="1" x14ac:dyDescent="0.45">
      <c r="A92" s="3" t="s">
        <v>136</v>
      </c>
      <c r="B92" s="14" t="s">
        <v>136</v>
      </c>
      <c r="C92" s="9" t="s">
        <v>79</v>
      </c>
      <c r="D92" s="13" t="s">
        <v>61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45925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22072.6</v>
      </c>
      <c r="AB92" s="8">
        <v>0</v>
      </c>
      <c r="AC92" s="8">
        <v>22072.6</v>
      </c>
      <c r="AD92" s="8">
        <v>0</v>
      </c>
      <c r="AE92" s="8">
        <v>22072.6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45925</v>
      </c>
      <c r="AK92" s="3">
        <v>45921</v>
      </c>
      <c r="AL92" s="3">
        <v>45914</v>
      </c>
      <c r="AM92" s="3">
        <v>45922</v>
      </c>
      <c r="AN92" s="3">
        <v>45923</v>
      </c>
      <c r="AO92" s="3">
        <v>45924</v>
      </c>
      <c r="AP92" s="3">
        <v>45920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1667.7075555555555</v>
      </c>
    </row>
    <row r="93" spans="1:56" ht="27.75" hidden="1" customHeight="1" x14ac:dyDescent="0.45">
      <c r="A93" s="3" t="s">
        <v>136</v>
      </c>
      <c r="B93" s="14" t="s">
        <v>136</v>
      </c>
      <c r="C93" s="9" t="s">
        <v>97</v>
      </c>
      <c r="D93" s="13" t="s">
        <v>61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45925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80</v>
      </c>
      <c r="AA93" s="8">
        <v>21513.800000000003</v>
      </c>
      <c r="AB93" s="8">
        <v>0</v>
      </c>
      <c r="AC93" s="8">
        <v>21513.800000000003</v>
      </c>
      <c r="AD93" s="8">
        <v>0</v>
      </c>
      <c r="AE93" s="8">
        <v>21513.800000000003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45925</v>
      </c>
      <c r="AK93" s="3">
        <v>45921</v>
      </c>
      <c r="AL93" s="3">
        <v>45914</v>
      </c>
      <c r="AM93" s="3">
        <v>45922</v>
      </c>
      <c r="AN93" s="3">
        <v>45923</v>
      </c>
      <c r="AO93" s="3">
        <v>45924</v>
      </c>
      <c r="AP93" s="3">
        <v>45920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1625.4871111111113</v>
      </c>
    </row>
    <row r="94" spans="1:56" ht="27.75" hidden="1" customHeight="1" x14ac:dyDescent="0.45">
      <c r="A94" s="3">
        <v>45877</v>
      </c>
      <c r="B94" s="14" t="s">
        <v>563</v>
      </c>
      <c r="C94" s="9" t="s">
        <v>79</v>
      </c>
      <c r="D94" s="13" t="s">
        <v>564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11036.3</v>
      </c>
      <c r="AB94" s="8">
        <v>0</v>
      </c>
      <c r="AC94" s="8">
        <v>11036.3</v>
      </c>
      <c r="AD94" s="8">
        <v>0</v>
      </c>
      <c r="AE94" s="8">
        <v>11036.3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833.85377777777774</v>
      </c>
    </row>
    <row r="95" spans="1:56" ht="27.75" hidden="1" customHeight="1" x14ac:dyDescent="0.45">
      <c r="A95" s="3">
        <v>45857</v>
      </c>
      <c r="B95" s="14" t="s">
        <v>381</v>
      </c>
      <c r="C95" s="9" t="s">
        <v>142</v>
      </c>
      <c r="D95" s="13" t="s">
        <v>258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120</v>
      </c>
      <c r="V95" s="10">
        <v>0</v>
      </c>
      <c r="W95" s="10">
        <v>120</v>
      </c>
      <c r="X95" s="10">
        <v>11000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hidden="1" customHeight="1" x14ac:dyDescent="0.45">
      <c r="A96" s="3">
        <v>45873</v>
      </c>
      <c r="B96" s="14" t="s">
        <v>500</v>
      </c>
      <c r="C96" s="9" t="s">
        <v>108</v>
      </c>
      <c r="D96" s="13" t="s">
        <v>501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499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333.54151111111111</v>
      </c>
    </row>
    <row r="97" spans="1:56" ht="27.75" hidden="1" customHeight="1" x14ac:dyDescent="0.45">
      <c r="A97" s="3" t="s">
        <v>136</v>
      </c>
      <c r="B97" s="14" t="s">
        <v>136</v>
      </c>
      <c r="C97" s="9" t="s">
        <v>305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110363</v>
      </c>
      <c r="AB97" s="8">
        <v>0</v>
      </c>
      <c r="AC97" s="8">
        <v>110363</v>
      </c>
      <c r="AD97" s="8">
        <v>0</v>
      </c>
      <c r="AE97" s="8">
        <v>110363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8338.5377777777776</v>
      </c>
    </row>
    <row r="98" spans="1:56" ht="27.75" hidden="1" customHeight="1" x14ac:dyDescent="0.45">
      <c r="A98" s="3">
        <v>45825</v>
      </c>
      <c r="B98" s="14" t="s">
        <v>303</v>
      </c>
      <c r="C98" s="9" t="s">
        <v>142</v>
      </c>
      <c r="D98" s="13" t="s">
        <v>277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205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127</v>
      </c>
      <c r="V98" s="10">
        <v>0</v>
      </c>
      <c r="W98" s="10">
        <v>127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hidden="1" customHeight="1" x14ac:dyDescent="0.45">
      <c r="A99" s="3">
        <v>45825</v>
      </c>
      <c r="B99" s="14" t="s">
        <v>304</v>
      </c>
      <c r="C99" s="9" t="s">
        <v>142</v>
      </c>
      <c r="D99" s="13" t="s">
        <v>259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267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894</v>
      </c>
      <c r="V99" s="10">
        <v>525</v>
      </c>
      <c r="W99" s="10">
        <v>369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hidden="1" customHeight="1" x14ac:dyDescent="0.45">
      <c r="A100" s="3">
        <v>45796</v>
      </c>
      <c r="B100" s="14" t="s">
        <v>285</v>
      </c>
      <c r="C100" s="9" t="s">
        <v>142</v>
      </c>
      <c r="D100" s="13" t="s">
        <v>148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3360</v>
      </c>
      <c r="V100" s="10">
        <v>0</v>
      </c>
      <c r="W100" s="10">
        <v>3360</v>
      </c>
      <c r="X100" s="10">
        <v>35200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279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hidden="1" customHeight="1" x14ac:dyDescent="0.45">
      <c r="A101" s="3">
        <v>45796</v>
      </c>
      <c r="B101" s="14" t="s">
        <v>281</v>
      </c>
      <c r="C101" s="9" t="s">
        <v>142</v>
      </c>
      <c r="D101" s="13" t="s">
        <v>276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366</v>
      </c>
      <c r="V101" s="10">
        <v>0</v>
      </c>
      <c r="W101" s="10">
        <v>366</v>
      </c>
      <c r="X101" s="10">
        <v>5113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hidden="1" customHeight="1" x14ac:dyDescent="0.45">
      <c r="A102" s="3">
        <v>45796</v>
      </c>
      <c r="B102" s="14" t="s">
        <v>283</v>
      </c>
      <c r="C102" s="9" t="s">
        <v>142</v>
      </c>
      <c r="D102" s="13" t="s">
        <v>278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302</v>
      </c>
      <c r="V102" s="10">
        <v>0</v>
      </c>
      <c r="W102" s="10">
        <v>302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hidden="1" customHeight="1" x14ac:dyDescent="0.45">
      <c r="A103" s="3">
        <v>45796</v>
      </c>
      <c r="B103" s="14" t="s">
        <v>284</v>
      </c>
      <c r="C103" s="9" t="s">
        <v>142</v>
      </c>
      <c r="D103" s="13" t="s">
        <v>132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1200</v>
      </c>
      <c r="V103" s="10">
        <v>0</v>
      </c>
      <c r="W103" s="10">
        <v>1200</v>
      </c>
      <c r="X103" s="10">
        <v>10700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hidden="1" customHeight="1" x14ac:dyDescent="0.45">
      <c r="A104" s="3">
        <v>45850</v>
      </c>
      <c r="B104" s="14" t="s">
        <v>336</v>
      </c>
      <c r="C104" s="9" t="s">
        <v>108</v>
      </c>
      <c r="D104" s="13" t="s">
        <v>337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250.15613333333337</v>
      </c>
    </row>
    <row r="105" spans="1:56" ht="27.75" hidden="1" customHeight="1" x14ac:dyDescent="0.45">
      <c r="A105" s="3">
        <v>45782</v>
      </c>
      <c r="B105" s="14" t="s">
        <v>274</v>
      </c>
      <c r="C105" s="9" t="s">
        <v>79</v>
      </c>
      <c r="D105" s="13" t="s">
        <v>264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80</v>
      </c>
      <c r="AA105" s="8">
        <v>11036.3</v>
      </c>
      <c r="AB105" s="8">
        <v>0</v>
      </c>
      <c r="AC105" s="8">
        <v>11036.3</v>
      </c>
      <c r="AD105" s="8">
        <v>0</v>
      </c>
      <c r="AE105" s="8">
        <v>11036.3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833.85377777777774</v>
      </c>
    </row>
    <row r="106" spans="1:56" ht="27.75" hidden="1" customHeight="1" x14ac:dyDescent="0.45">
      <c r="A106" s="3">
        <v>45798</v>
      </c>
      <c r="B106" s="14" t="s">
        <v>293</v>
      </c>
      <c r="C106" s="9" t="s">
        <v>108</v>
      </c>
      <c r="D106" s="13" t="s">
        <v>291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416.92688888888887</v>
      </c>
    </row>
    <row r="107" spans="1:56" ht="27.75" hidden="1" customHeight="1" x14ac:dyDescent="0.45">
      <c r="A107" s="3">
        <v>45674</v>
      </c>
      <c r="B107" s="14" t="s">
        <v>241</v>
      </c>
      <c r="C107" s="9" t="s">
        <v>142</v>
      </c>
      <c r="D107" s="13" t="s">
        <v>240</v>
      </c>
      <c r="E107" s="9">
        <v>20</v>
      </c>
      <c r="F107" s="9">
        <v>35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205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152</v>
      </c>
      <c r="V107" s="10">
        <v>0</v>
      </c>
      <c r="W107" s="10">
        <v>152</v>
      </c>
      <c r="X107" s="10">
        <v>6000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5987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255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hidden="1" customHeight="1" x14ac:dyDescent="0.45">
      <c r="A108" s="3">
        <v>45611</v>
      </c>
      <c r="B108" s="14" t="s">
        <v>204</v>
      </c>
      <c r="C108" s="9" t="s">
        <v>142</v>
      </c>
      <c r="D108" s="13" t="s">
        <v>203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117</v>
      </c>
      <c r="V108" s="10">
        <v>0</v>
      </c>
      <c r="W108" s="10">
        <v>117</v>
      </c>
      <c r="X108" s="10">
        <v>10065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hidden="1" customHeight="1" x14ac:dyDescent="0.45">
      <c r="A109" s="3">
        <v>45523</v>
      </c>
      <c r="B109" s="14" t="s">
        <v>185</v>
      </c>
      <c r="C109" s="9" t="s">
        <v>142</v>
      </c>
      <c r="D109" s="13" t="s">
        <v>183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1260</v>
      </c>
      <c r="V109" s="10">
        <v>0</v>
      </c>
      <c r="W109" s="10">
        <v>1260</v>
      </c>
      <c r="X109" s="10">
        <v>11095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hidden="1" customHeight="1" x14ac:dyDescent="0.45">
      <c r="A110" s="3">
        <v>45523</v>
      </c>
      <c r="B110" s="14" t="s">
        <v>185</v>
      </c>
      <c r="C110" s="9" t="s">
        <v>142</v>
      </c>
      <c r="D110" s="13" t="s">
        <v>184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89</v>
      </c>
      <c r="V110" s="10">
        <v>0</v>
      </c>
      <c r="W110" s="10">
        <v>89</v>
      </c>
      <c r="X110" s="10">
        <v>11180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hidden="1" customHeight="1" x14ac:dyDescent="0.45">
      <c r="A111" s="3">
        <v>45810</v>
      </c>
      <c r="B111" s="14" t="s">
        <v>296</v>
      </c>
      <c r="C111" s="9" t="s">
        <v>79</v>
      </c>
      <c r="D111" s="13" t="s">
        <v>234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133</v>
      </c>
      <c r="U111" s="11">
        <v>2500</v>
      </c>
      <c r="V111" s="10">
        <v>2500</v>
      </c>
      <c r="W111" s="10">
        <v>0</v>
      </c>
      <c r="X111" s="10">
        <v>5560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133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hidden="1" customHeight="1" x14ac:dyDescent="0.45">
      <c r="A112" s="3">
        <v>45799</v>
      </c>
      <c r="B112" s="14" t="s">
        <v>294</v>
      </c>
      <c r="C112" s="9" t="s">
        <v>289</v>
      </c>
      <c r="D112" s="13" t="s">
        <v>290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133</v>
      </c>
      <c r="U112" s="11">
        <v>4000</v>
      </c>
      <c r="V112" s="10">
        <v>3840</v>
      </c>
      <c r="W112" s="10">
        <v>160</v>
      </c>
      <c r="X112" s="10">
        <v>8450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220</v>
      </c>
      <c r="AG112" s="1" t="s">
        <v>116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hidden="1" customHeight="1" x14ac:dyDescent="0.45">
      <c r="A113" s="3">
        <v>45741</v>
      </c>
      <c r="B113" s="14" t="s">
        <v>262</v>
      </c>
      <c r="C113" s="9" t="s">
        <v>108</v>
      </c>
      <c r="D113" s="13" t="s">
        <v>261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4000</v>
      </c>
      <c r="V113" s="10">
        <v>3857</v>
      </c>
      <c r="W113" s="10">
        <v>143</v>
      </c>
      <c r="X113" s="10">
        <v>4200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265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hidden="1" customHeight="1" x14ac:dyDescent="0.45">
      <c r="A114" s="3">
        <v>45720</v>
      </c>
      <c r="B114" s="14" t="s">
        <v>129</v>
      </c>
      <c r="C114" s="9" t="s">
        <v>108</v>
      </c>
      <c r="D114" s="13" t="s">
        <v>219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133</v>
      </c>
      <c r="U114" s="11">
        <v>4000</v>
      </c>
      <c r="V114" s="10">
        <v>4010</v>
      </c>
      <c r="W114" s="10">
        <v>0</v>
      </c>
      <c r="X114" s="10">
        <v>4470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hidden="1" customHeight="1" x14ac:dyDescent="0.45">
      <c r="A115" s="3">
        <v>45720</v>
      </c>
      <c r="B115" s="14" t="s">
        <v>129</v>
      </c>
      <c r="C115" s="9" t="s">
        <v>108</v>
      </c>
      <c r="D115" s="13" t="s">
        <v>233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3000</v>
      </c>
      <c r="V115" s="10">
        <v>3065</v>
      </c>
      <c r="W115" s="10">
        <v>0</v>
      </c>
      <c r="X115" s="10">
        <v>3300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hidden="1" customHeight="1" x14ac:dyDescent="0.45">
      <c r="A116" s="3">
        <v>45541</v>
      </c>
      <c r="B116" s="14" t="s">
        <v>189</v>
      </c>
      <c r="C116" s="9" t="s">
        <v>108</v>
      </c>
      <c r="D116" s="13" t="s">
        <v>190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3000</v>
      </c>
      <c r="V116" s="10">
        <v>3318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191</v>
      </c>
      <c r="AG116" s="1" t="s">
        <v>61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>
        <v>0</v>
      </c>
      <c r="AY116" s="2" t="s">
        <v>236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hidden="1" customHeight="1" x14ac:dyDescent="0.45">
      <c r="A117" s="3">
        <v>45581</v>
      </c>
      <c r="B117" s="14" t="s">
        <v>195</v>
      </c>
      <c r="C117" s="9" t="s">
        <v>108</v>
      </c>
      <c r="D117" s="13" t="s">
        <v>196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3194</v>
      </c>
      <c r="W117" s="10">
        <v>0</v>
      </c>
      <c r="X117" s="10">
        <v>5632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hidden="1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402757.68445000012</v>
      </c>
      <c r="AB118" s="8">
        <v>55489.964450000014</v>
      </c>
      <c r="AC118" s="8">
        <v>347267.72000000003</v>
      </c>
      <c r="AD118" s="8">
        <v>3490</v>
      </c>
      <c r="AE118" s="8">
        <v>399267.68445000012</v>
      </c>
      <c r="AF118" s="8" t="s">
        <v>58</v>
      </c>
      <c r="AG118" s="1" t="s">
        <v>116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hidden="1" customHeight="1" x14ac:dyDescent="0.45">
      <c r="A119" s="3" t="s">
        <v>136</v>
      </c>
      <c r="B119" s="14" t="s">
        <v>136</v>
      </c>
      <c r="C119" s="9" t="s">
        <v>305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306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307</v>
      </c>
      <c r="BD119" s="56">
        <v>8914.2570000000014</v>
      </c>
    </row>
    <row r="120" spans="1:56" ht="27.75" hidden="1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306</v>
      </c>
      <c r="AA120" s="8">
        <v>113157.00000000001</v>
      </c>
      <c r="AB120" s="8">
        <v>0</v>
      </c>
      <c r="AC120" s="8">
        <v>113157.00000000001</v>
      </c>
      <c r="AD120" s="8">
        <v>0</v>
      </c>
      <c r="AE120" s="8">
        <v>0</v>
      </c>
      <c r="AF120" s="8" t="s">
        <v>58</v>
      </c>
      <c r="AG120" s="1" t="s">
        <v>118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308</v>
      </c>
      <c r="BD120" s="56">
        <v>0</v>
      </c>
    </row>
    <row r="121" spans="1:56" ht="27.75" hidden="1" customHeight="1" x14ac:dyDescent="0.45">
      <c r="A121" s="3">
        <v>45857</v>
      </c>
      <c r="B121" s="14" t="s">
        <v>384</v>
      </c>
      <c r="C121" s="9" t="s">
        <v>142</v>
      </c>
      <c r="D121" s="13" t="s">
        <v>302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205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109</v>
      </c>
      <c r="T121" s="12">
        <v>45884</v>
      </c>
      <c r="U121" s="11">
        <v>27120</v>
      </c>
      <c r="V121" s="10">
        <v>25440</v>
      </c>
      <c r="W121" s="10">
        <v>1680</v>
      </c>
      <c r="X121" s="10">
        <v>154931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220</v>
      </c>
      <c r="AG121" s="1" t="s">
        <v>117</v>
      </c>
      <c r="AH121" s="1" t="s">
        <v>74</v>
      </c>
      <c r="AI121" s="1">
        <v>2</v>
      </c>
      <c r="AJ121" s="3">
        <v>45884</v>
      </c>
      <c r="AK121" s="3">
        <v>0</v>
      </c>
      <c r="AL121" s="3">
        <v>45875</v>
      </c>
      <c r="AM121" s="3">
        <v>45882</v>
      </c>
      <c r="AN121" s="3">
        <v>45883</v>
      </c>
      <c r="AO121" s="3">
        <v>45883</v>
      </c>
      <c r="AP121" s="3">
        <v>45879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390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hidden="1" customHeight="1" x14ac:dyDescent="0.45">
      <c r="A122" s="3">
        <v>45874</v>
      </c>
      <c r="B122" s="14" t="s">
        <v>536</v>
      </c>
      <c r="C122" s="9" t="s">
        <v>142</v>
      </c>
      <c r="D122" s="13" t="s">
        <v>302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205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109</v>
      </c>
      <c r="T122" s="12">
        <v>45888</v>
      </c>
      <c r="U122" s="11">
        <v>30000</v>
      </c>
      <c r="V122" s="10">
        <v>0</v>
      </c>
      <c r="W122" s="10">
        <v>30000</v>
      </c>
      <c r="X122" s="10">
        <v>29505</v>
      </c>
      <c r="Y122" s="10">
        <v>519.75</v>
      </c>
      <c r="Z122" s="9" t="s">
        <v>81</v>
      </c>
      <c r="AA122" s="8">
        <v>544.5680625</v>
      </c>
      <c r="AB122" s="8">
        <v>544.5680625</v>
      </c>
      <c r="AC122" s="8">
        <v>0</v>
      </c>
      <c r="AD122" s="8">
        <v>0</v>
      </c>
      <c r="AE122" s="8">
        <v>0</v>
      </c>
      <c r="AF122" s="8" t="s">
        <v>220</v>
      </c>
      <c r="AG122" s="1" t="s">
        <v>117</v>
      </c>
      <c r="AH122" s="1" t="s">
        <v>74</v>
      </c>
      <c r="AI122" s="1">
        <v>2</v>
      </c>
      <c r="AJ122" s="3">
        <v>45888</v>
      </c>
      <c r="AK122" s="3">
        <v>0</v>
      </c>
      <c r="AL122" s="3">
        <v>45879</v>
      </c>
      <c r="AM122" s="3">
        <v>45886</v>
      </c>
      <c r="AN122" s="3">
        <v>45887</v>
      </c>
      <c r="AO122" s="3">
        <v>45887</v>
      </c>
      <c r="AP122" s="3">
        <v>45883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hidden="1" customHeight="1" x14ac:dyDescent="0.45">
      <c r="A123" s="3">
        <v>45862</v>
      </c>
      <c r="B123" s="14" t="s">
        <v>431</v>
      </c>
      <c r="C123" s="9" t="s">
        <v>85</v>
      </c>
      <c r="D123" s="13" t="s">
        <v>417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198</v>
      </c>
      <c r="T123" s="12">
        <v>45889</v>
      </c>
      <c r="U123" s="11">
        <v>124000</v>
      </c>
      <c r="V123" s="10">
        <v>20000</v>
      </c>
      <c r="W123" s="10">
        <v>104000</v>
      </c>
      <c r="X123" s="10">
        <v>71420</v>
      </c>
      <c r="Y123" s="10">
        <v>55209</v>
      </c>
      <c r="Z123" s="9" t="s">
        <v>81</v>
      </c>
      <c r="AA123" s="8">
        <v>59387.769210000006</v>
      </c>
      <c r="AB123" s="8">
        <v>59387.769210000006</v>
      </c>
      <c r="AC123" s="8">
        <v>0</v>
      </c>
      <c r="AD123" s="8">
        <v>0</v>
      </c>
      <c r="AE123" s="8">
        <v>0</v>
      </c>
      <c r="AF123" s="8" t="s">
        <v>323</v>
      </c>
      <c r="AG123" s="1" t="s">
        <v>117</v>
      </c>
      <c r="AH123" s="1" t="s">
        <v>74</v>
      </c>
      <c r="AI123" s="1">
        <v>2</v>
      </c>
      <c r="AJ123" s="3">
        <v>45889</v>
      </c>
      <c r="AK123" s="3">
        <v>0</v>
      </c>
      <c r="AL123" s="3">
        <v>45880</v>
      </c>
      <c r="AM123" s="3">
        <v>45887</v>
      </c>
      <c r="AN123" s="3">
        <v>45888</v>
      </c>
      <c r="AO123" s="3">
        <v>45888</v>
      </c>
      <c r="AP123" s="3">
        <v>45884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hidden="1" customHeight="1" x14ac:dyDescent="0.45">
      <c r="A124" s="3">
        <v>45862</v>
      </c>
      <c r="B124" s="14" t="s">
        <v>432</v>
      </c>
      <c r="C124" s="9" t="s">
        <v>85</v>
      </c>
      <c r="D124" s="13" t="s">
        <v>322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198</v>
      </c>
      <c r="T124" s="12">
        <v>45889</v>
      </c>
      <c r="U124" s="11">
        <v>28000</v>
      </c>
      <c r="V124" s="10">
        <v>0</v>
      </c>
      <c r="W124" s="10">
        <v>28000</v>
      </c>
      <c r="X124" s="10">
        <v>0</v>
      </c>
      <c r="Y124" s="10">
        <v>29400</v>
      </c>
      <c r="Z124" s="9" t="s">
        <v>81</v>
      </c>
      <c r="AA124" s="8">
        <v>30119.320000000003</v>
      </c>
      <c r="AB124" s="8">
        <v>30119.320000000003</v>
      </c>
      <c r="AC124" s="8">
        <v>0</v>
      </c>
      <c r="AD124" s="8">
        <v>0</v>
      </c>
      <c r="AE124" s="8">
        <v>0</v>
      </c>
      <c r="AF124" s="8" t="s">
        <v>323</v>
      </c>
      <c r="AG124" s="1" t="s">
        <v>117</v>
      </c>
      <c r="AH124" s="1" t="s">
        <v>74</v>
      </c>
      <c r="AI124" s="1">
        <v>2</v>
      </c>
      <c r="AJ124" s="3">
        <v>45889</v>
      </c>
      <c r="AK124" s="3">
        <v>0</v>
      </c>
      <c r="AL124" s="3">
        <v>45880</v>
      </c>
      <c r="AM124" s="3">
        <v>45887</v>
      </c>
      <c r="AN124" s="3">
        <v>45888</v>
      </c>
      <c r="AO124" s="3">
        <v>45888</v>
      </c>
      <c r="AP124" s="3">
        <v>45884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hidden="1" customHeight="1" x14ac:dyDescent="0.45">
      <c r="A125" s="3">
        <v>45862</v>
      </c>
      <c r="B125" s="14" t="s">
        <v>433</v>
      </c>
      <c r="C125" s="9" t="s">
        <v>85</v>
      </c>
      <c r="D125" s="13" t="s">
        <v>418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7000</v>
      </c>
      <c r="V125" s="10">
        <v>0</v>
      </c>
      <c r="W125" s="10">
        <v>7000</v>
      </c>
      <c r="X125" s="10">
        <v>0</v>
      </c>
      <c r="Y125" s="10">
        <v>7350</v>
      </c>
      <c r="Z125" s="9" t="s">
        <v>81</v>
      </c>
      <c r="AA125" s="8">
        <v>7529.8300000000008</v>
      </c>
      <c r="AB125" s="8">
        <v>7529.8300000000008</v>
      </c>
      <c r="AC125" s="8">
        <v>0</v>
      </c>
      <c r="AD125" s="8">
        <v>0</v>
      </c>
      <c r="AE125" s="8">
        <v>0</v>
      </c>
      <c r="AF125" s="8" t="s">
        <v>323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hidden="1" customHeight="1" x14ac:dyDescent="0.45">
      <c r="A126" s="3">
        <v>45862</v>
      </c>
      <c r="B126" s="14" t="s">
        <v>433</v>
      </c>
      <c r="C126" s="9" t="s">
        <v>85</v>
      </c>
      <c r="D126" s="13" t="s">
        <v>421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45889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5378.4500000000007</v>
      </c>
      <c r="AB126" s="8">
        <v>5378.4500000000007</v>
      </c>
      <c r="AC126" s="8">
        <v>0</v>
      </c>
      <c r="AD126" s="8">
        <v>0</v>
      </c>
      <c r="AE126" s="8">
        <v>0</v>
      </c>
      <c r="AF126" s="8" t="s">
        <v>323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hidden="1" customHeight="1" x14ac:dyDescent="0.45">
      <c r="A127" s="3">
        <v>45862</v>
      </c>
      <c r="B127" s="14" t="s">
        <v>434</v>
      </c>
      <c r="C127" s="9" t="s">
        <v>85</v>
      </c>
      <c r="D127" s="13" t="s">
        <v>419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323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hidden="1" customHeight="1" x14ac:dyDescent="0.45">
      <c r="A128" s="3">
        <v>45862</v>
      </c>
      <c r="B128" s="14" t="s">
        <v>434</v>
      </c>
      <c r="C128" s="9" t="s">
        <v>85</v>
      </c>
      <c r="D128" s="13" t="s">
        <v>420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198</v>
      </c>
      <c r="T128" s="12">
        <v>45889</v>
      </c>
      <c r="U128" s="11">
        <v>14000</v>
      </c>
      <c r="V128" s="10">
        <v>0</v>
      </c>
      <c r="W128" s="10">
        <v>14000</v>
      </c>
      <c r="X128" s="10">
        <v>0</v>
      </c>
      <c r="Y128" s="10">
        <v>14700</v>
      </c>
      <c r="Z128" s="9" t="s">
        <v>81</v>
      </c>
      <c r="AA128" s="8">
        <v>15059.660000000002</v>
      </c>
      <c r="AB128" s="8">
        <v>15059.660000000002</v>
      </c>
      <c r="AC128" s="8">
        <v>0</v>
      </c>
      <c r="AD128" s="8">
        <v>0</v>
      </c>
      <c r="AE128" s="8">
        <v>0</v>
      </c>
      <c r="AF128" s="8" t="s">
        <v>323</v>
      </c>
      <c r="AG128" s="1" t="s">
        <v>117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hidden="1" customHeight="1" x14ac:dyDescent="0.45">
      <c r="A129" s="3">
        <v>45877</v>
      </c>
      <c r="B129" s="14" t="s">
        <v>129</v>
      </c>
      <c r="C129" s="9" t="s">
        <v>373</v>
      </c>
      <c r="D129" s="13" t="s">
        <v>565</v>
      </c>
      <c r="E129" s="9">
        <v>20</v>
      </c>
      <c r="F129" s="9">
        <v>32</v>
      </c>
      <c r="G129" s="9" t="s">
        <v>60</v>
      </c>
      <c r="H129" s="9">
        <v>0</v>
      </c>
      <c r="I129" s="9">
        <v>70</v>
      </c>
      <c r="J129" s="9" t="s">
        <v>57</v>
      </c>
      <c r="K129" s="9">
        <v>5</v>
      </c>
      <c r="L129" s="9" t="s">
        <v>92</v>
      </c>
      <c r="M129" s="10">
        <v>21</v>
      </c>
      <c r="N129" s="9">
        <v>35</v>
      </c>
      <c r="O129" s="9">
        <v>40</v>
      </c>
      <c r="P129" s="10">
        <v>164.24984646739199</v>
      </c>
      <c r="Q129" s="10">
        <v>0</v>
      </c>
      <c r="R129" s="10">
        <v>164.24984646739199</v>
      </c>
      <c r="S129" s="9" t="s">
        <v>67</v>
      </c>
      <c r="T129" s="12">
        <v>45891</v>
      </c>
      <c r="U129" s="11">
        <v>9200</v>
      </c>
      <c r="V129" s="10">
        <v>142</v>
      </c>
      <c r="W129" s="10">
        <v>9058</v>
      </c>
      <c r="X129" s="10">
        <v>0</v>
      </c>
      <c r="Y129" s="10">
        <v>9510.9</v>
      </c>
      <c r="Z129" s="9" t="s">
        <v>81</v>
      </c>
      <c r="AA129" s="8">
        <v>8478.1974200000004</v>
      </c>
      <c r="AB129" s="8">
        <v>8478.1974200000004</v>
      </c>
      <c r="AC129" s="8">
        <v>0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72</v>
      </c>
      <c r="AI129" s="1">
        <v>3</v>
      </c>
      <c r="AJ129" s="3">
        <v>45891</v>
      </c>
      <c r="AK129" s="3">
        <v>0</v>
      </c>
      <c r="AL129" s="3">
        <v>45881</v>
      </c>
      <c r="AM129" s="3">
        <v>45888</v>
      </c>
      <c r="AN129" s="3">
        <v>45889</v>
      </c>
      <c r="AO129" s="3">
        <v>45889</v>
      </c>
      <c r="AP129" s="3">
        <v>45886</v>
      </c>
      <c r="AQ129" s="3">
        <v>45890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hidden="1" customHeight="1" x14ac:dyDescent="0.45">
      <c r="A130" s="3">
        <v>45870</v>
      </c>
      <c r="B130" s="14" t="s">
        <v>467</v>
      </c>
      <c r="C130" s="9" t="s">
        <v>85</v>
      </c>
      <c r="D130" s="13" t="s">
        <v>445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45894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5378.4500000000007</v>
      </c>
      <c r="AB130" s="8">
        <v>5378.4500000000007</v>
      </c>
      <c r="AC130" s="8">
        <v>0</v>
      </c>
      <c r="AD130" s="8">
        <v>0</v>
      </c>
      <c r="AE130" s="8">
        <v>0</v>
      </c>
      <c r="AF130" s="8" t="s">
        <v>273</v>
      </c>
      <c r="AG130" s="1" t="s">
        <v>116</v>
      </c>
      <c r="AH130" s="1" t="s">
        <v>74</v>
      </c>
      <c r="AI130" s="1">
        <v>2</v>
      </c>
      <c r="AJ130" s="3">
        <v>45894</v>
      </c>
      <c r="AK130" s="3">
        <v>0</v>
      </c>
      <c r="AL130" s="3">
        <v>45885</v>
      </c>
      <c r="AM130" s="3">
        <v>45892</v>
      </c>
      <c r="AN130" s="3">
        <v>45893</v>
      </c>
      <c r="AO130" s="3">
        <v>45893</v>
      </c>
      <c r="AP130" s="3">
        <v>45889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hidden="1" customHeight="1" x14ac:dyDescent="0.45">
      <c r="A131" s="3">
        <v>45870</v>
      </c>
      <c r="B131" s="14" t="s">
        <v>467</v>
      </c>
      <c r="C131" s="9" t="s">
        <v>85</v>
      </c>
      <c r="D131" s="13" t="s">
        <v>446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45894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81</v>
      </c>
      <c r="AA131" s="8">
        <v>21513.800000000003</v>
      </c>
      <c r="AB131" s="8">
        <v>21513.800000000003</v>
      </c>
      <c r="AC131" s="8">
        <v>0</v>
      </c>
      <c r="AD131" s="8">
        <v>0</v>
      </c>
      <c r="AE131" s="8">
        <v>0</v>
      </c>
      <c r="AF131" s="8" t="s">
        <v>273</v>
      </c>
      <c r="AG131" s="1" t="s">
        <v>116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hidden="1" customHeight="1" x14ac:dyDescent="0.45">
      <c r="A132" s="3" t="s">
        <v>136</v>
      </c>
      <c r="B132" s="14" t="s">
        <v>136</v>
      </c>
      <c r="C132" s="9" t="s">
        <v>142</v>
      </c>
      <c r="D132" s="13" t="s">
        <v>61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205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109</v>
      </c>
      <c r="T132" s="12">
        <v>45899</v>
      </c>
      <c r="U132" s="11">
        <v>170000</v>
      </c>
      <c r="V132" s="10">
        <v>0</v>
      </c>
      <c r="W132" s="10">
        <v>170000</v>
      </c>
      <c r="X132" s="10">
        <v>0</v>
      </c>
      <c r="Y132" s="10">
        <v>178500</v>
      </c>
      <c r="Z132" s="9" t="s">
        <v>81</v>
      </c>
      <c r="AA132" s="8">
        <v>178117.5</v>
      </c>
      <c r="AB132" s="8">
        <v>23987</v>
      </c>
      <c r="AC132" s="8">
        <v>154130.5</v>
      </c>
      <c r="AD132" s="8">
        <v>0</v>
      </c>
      <c r="AE132" s="8">
        <v>0</v>
      </c>
      <c r="AF132" s="8" t="s">
        <v>220</v>
      </c>
      <c r="AG132" s="1" t="s">
        <v>116</v>
      </c>
      <c r="AH132" s="1" t="s">
        <v>74</v>
      </c>
      <c r="AI132" s="1">
        <v>2</v>
      </c>
      <c r="AJ132" s="3">
        <v>45899</v>
      </c>
      <c r="AK132" s="3">
        <v>0</v>
      </c>
      <c r="AL132" s="3">
        <v>45890</v>
      </c>
      <c r="AM132" s="3">
        <v>45897</v>
      </c>
      <c r="AN132" s="3">
        <v>45898</v>
      </c>
      <c r="AO132" s="3">
        <v>45898</v>
      </c>
      <c r="AP132" s="3">
        <v>45894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11782.420444444444</v>
      </c>
    </row>
    <row r="133" spans="1:56" ht="27.75" hidden="1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37</v>
      </c>
      <c r="G133" s="9">
        <v>0</v>
      </c>
      <c r="H133" s="9">
        <v>0</v>
      </c>
      <c r="I133" s="9">
        <v>80</v>
      </c>
      <c r="J133" s="9" t="s">
        <v>57</v>
      </c>
      <c r="K133" s="9">
        <v>3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81</v>
      </c>
      <c r="AA133" s="8">
        <v>339037.37469250005</v>
      </c>
      <c r="AB133" s="8">
        <v>184906.87469250005</v>
      </c>
      <c r="AC133" s="8">
        <v>154130.5</v>
      </c>
      <c r="AD133" s="8">
        <v>0</v>
      </c>
      <c r="AE133" s="8">
        <v>0</v>
      </c>
      <c r="AF133" s="8" t="s">
        <v>58</v>
      </c>
      <c r="AG133" s="1" t="s">
        <v>116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hidden="1" customHeight="1" x14ac:dyDescent="0.45">
      <c r="A134" s="3">
        <v>45876</v>
      </c>
      <c r="B134" s="14" t="s">
        <v>554</v>
      </c>
      <c r="C134" s="9" t="s">
        <v>175</v>
      </c>
      <c r="D134" s="13" t="s">
        <v>59</v>
      </c>
      <c r="E134" s="9">
        <v>21</v>
      </c>
      <c r="F134" s="9">
        <v>38</v>
      </c>
      <c r="G134" s="9" t="s">
        <v>60</v>
      </c>
      <c r="H134" s="9">
        <v>0</v>
      </c>
      <c r="I134" s="9">
        <v>69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41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45883</v>
      </c>
      <c r="U134" s="11">
        <v>10500</v>
      </c>
      <c r="V134" s="10">
        <v>10500</v>
      </c>
      <c r="W134" s="10">
        <v>0</v>
      </c>
      <c r="X134" s="10">
        <v>0</v>
      </c>
      <c r="Y134" s="10">
        <v>0</v>
      </c>
      <c r="Z134" s="9" t="s">
        <v>131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544</v>
      </c>
      <c r="AG134" s="1" t="s">
        <v>116</v>
      </c>
      <c r="AH134" s="1" t="s">
        <v>545</v>
      </c>
      <c r="AI134" s="1">
        <v>2</v>
      </c>
      <c r="AJ134" s="3">
        <v>45883</v>
      </c>
      <c r="AK134" s="3">
        <v>0</v>
      </c>
      <c r="AL134" s="3">
        <v>0</v>
      </c>
      <c r="AM134" s="3">
        <v>0</v>
      </c>
      <c r="AN134" s="3">
        <v>0</v>
      </c>
      <c r="AO134" s="3">
        <v>45881</v>
      </c>
      <c r="AP134" s="3">
        <v>45878</v>
      </c>
      <c r="AQ134" s="3">
        <v>45882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hidden="1" customHeight="1" x14ac:dyDescent="0.45">
      <c r="A135" s="3">
        <v>0</v>
      </c>
      <c r="B135" s="14" t="s">
        <v>129</v>
      </c>
      <c r="C135" s="9" t="s">
        <v>566</v>
      </c>
      <c r="D135" s="13" t="s">
        <v>59</v>
      </c>
      <c r="E135" s="9">
        <v>21</v>
      </c>
      <c r="F135" s="9">
        <v>40</v>
      </c>
      <c r="G135" s="9" t="s">
        <v>60</v>
      </c>
      <c r="H135" s="9">
        <v>0</v>
      </c>
      <c r="I135" s="9">
        <v>73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42</v>
      </c>
      <c r="O135" s="9">
        <v>40</v>
      </c>
      <c r="P135" s="10">
        <v>45.591857203199993</v>
      </c>
      <c r="Q135" s="10">
        <v>0</v>
      </c>
      <c r="R135" s="10">
        <v>45.591857203199993</v>
      </c>
      <c r="S135" s="9" t="s">
        <v>71</v>
      </c>
      <c r="T135" s="12">
        <v>45883</v>
      </c>
      <c r="U135" s="11">
        <v>2000</v>
      </c>
      <c r="V135" s="10">
        <v>0</v>
      </c>
      <c r="W135" s="10">
        <v>2000</v>
      </c>
      <c r="X135" s="10">
        <v>0</v>
      </c>
      <c r="Y135" s="10">
        <v>0</v>
      </c>
      <c r="Z135" s="9" t="s">
        <v>131</v>
      </c>
      <c r="AA135" s="8">
        <v>2319.0200000000004</v>
      </c>
      <c r="AB135" s="8">
        <v>2319.0200000000004</v>
      </c>
      <c r="AC135" s="8">
        <v>0</v>
      </c>
      <c r="AD135" s="8">
        <v>0</v>
      </c>
      <c r="AE135" s="8">
        <v>0</v>
      </c>
      <c r="AF135" s="8" t="s">
        <v>544</v>
      </c>
      <c r="AG135" s="1" t="s">
        <v>116</v>
      </c>
      <c r="AH135" s="1" t="s">
        <v>545</v>
      </c>
      <c r="AI135" s="1">
        <v>2</v>
      </c>
      <c r="AJ135" s="3">
        <v>45883</v>
      </c>
      <c r="AK135" s="3">
        <v>0</v>
      </c>
      <c r="AL135" s="3">
        <v>0</v>
      </c>
      <c r="AM135" s="3">
        <v>0</v>
      </c>
      <c r="AN135" s="3">
        <v>0</v>
      </c>
      <c r="AO135" s="3">
        <v>45881</v>
      </c>
      <c r="AP135" s="3">
        <v>45878</v>
      </c>
      <c r="AQ135" s="3">
        <v>45882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hidden="1" customHeight="1" x14ac:dyDescent="0.45">
      <c r="A136" s="3">
        <v>45876</v>
      </c>
      <c r="B136" s="14" t="s">
        <v>558</v>
      </c>
      <c r="C136" s="9" t="s">
        <v>214</v>
      </c>
      <c r="D136" s="13" t="s">
        <v>507</v>
      </c>
      <c r="E136" s="9">
        <v>21</v>
      </c>
      <c r="F136" s="9">
        <v>34</v>
      </c>
      <c r="G136" s="9" t="s">
        <v>60</v>
      </c>
      <c r="H136" s="9">
        <v>0</v>
      </c>
      <c r="I136" s="9">
        <v>60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36</v>
      </c>
      <c r="O136" s="9">
        <v>40</v>
      </c>
      <c r="P136" s="10">
        <v>390.78734745599991</v>
      </c>
      <c r="Q136" s="10">
        <v>0</v>
      </c>
      <c r="R136" s="10">
        <v>390.78734745599991</v>
      </c>
      <c r="S136" s="9" t="s">
        <v>67</v>
      </c>
      <c r="T136" s="12">
        <v>45889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131</v>
      </c>
      <c r="AA136" s="8">
        <v>19837.400000000001</v>
      </c>
      <c r="AB136" s="8">
        <v>19837.400000000001</v>
      </c>
      <c r="AC136" s="8">
        <v>0</v>
      </c>
      <c r="AD136" s="8">
        <v>0</v>
      </c>
      <c r="AE136" s="8">
        <v>0</v>
      </c>
      <c r="AF136" s="8" t="s">
        <v>544</v>
      </c>
      <c r="AG136" s="1" t="s">
        <v>116</v>
      </c>
      <c r="AH136" s="1" t="s">
        <v>72</v>
      </c>
      <c r="AI136" s="1">
        <v>3</v>
      </c>
      <c r="AJ136" s="3">
        <v>45889</v>
      </c>
      <c r="AK136" s="3">
        <v>0</v>
      </c>
      <c r="AL136" s="3">
        <v>45879</v>
      </c>
      <c r="AM136" s="3">
        <v>45886</v>
      </c>
      <c r="AN136" s="3">
        <v>45887</v>
      </c>
      <c r="AO136" s="3">
        <v>45887</v>
      </c>
      <c r="AP136" s="3">
        <v>45884</v>
      </c>
      <c r="AQ136" s="3">
        <v>45888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 t="s">
        <v>508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hidden="1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 t="s">
        <v>60</v>
      </c>
      <c r="H137" s="9">
        <v>0</v>
      </c>
      <c r="I137" s="9">
        <v>67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131</v>
      </c>
      <c r="AA137" s="8">
        <v>22156.420000000002</v>
      </c>
      <c r="AB137" s="8">
        <v>22156.420000000002</v>
      </c>
      <c r="AC137" s="8">
        <v>0</v>
      </c>
      <c r="AD137" s="8">
        <v>0</v>
      </c>
      <c r="AE137" s="8">
        <v>0</v>
      </c>
      <c r="AF137" s="8" t="s">
        <v>58</v>
      </c>
      <c r="AG137" s="1" t="s">
        <v>116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45">
      <c r="A138" s="3">
        <v>45867</v>
      </c>
      <c r="B138" s="14" t="s">
        <v>440</v>
      </c>
      <c r="C138" s="9" t="s">
        <v>325</v>
      </c>
      <c r="D138" s="13" t="s">
        <v>441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0</v>
      </c>
      <c r="Q138" s="10">
        <v>0</v>
      </c>
      <c r="R138" s="10">
        <v>0</v>
      </c>
      <c r="S138" s="9" t="s">
        <v>71</v>
      </c>
      <c r="T138" s="12">
        <v>45882</v>
      </c>
      <c r="U138" s="11">
        <v>5000</v>
      </c>
      <c r="V138" s="10">
        <v>5000</v>
      </c>
      <c r="W138" s="10">
        <v>0</v>
      </c>
      <c r="X138" s="10">
        <v>5400</v>
      </c>
      <c r="Y138" s="10">
        <v>0</v>
      </c>
      <c r="Z138" s="9" t="s">
        <v>121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68</v>
      </c>
      <c r="AI138" s="1">
        <v>4</v>
      </c>
      <c r="AJ138" s="3">
        <v>45882</v>
      </c>
      <c r="AK138" s="3">
        <v>45878</v>
      </c>
      <c r="AL138" s="3">
        <v>45872</v>
      </c>
      <c r="AM138" s="3">
        <v>45879</v>
      </c>
      <c r="AN138" s="3">
        <v>45880</v>
      </c>
      <c r="AO138" s="3">
        <v>45880</v>
      </c>
      <c r="AP138" s="3">
        <v>45877</v>
      </c>
      <c r="AQ138" s="3">
        <v>45881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133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hidden="1" customHeight="1" x14ac:dyDescent="0.45">
      <c r="A139" s="3">
        <v>45870</v>
      </c>
      <c r="B139" s="14" t="s">
        <v>474</v>
      </c>
      <c r="C139" s="9" t="s">
        <v>79</v>
      </c>
      <c r="D139" s="13" t="s">
        <v>475</v>
      </c>
      <c r="E139" s="9">
        <v>21</v>
      </c>
      <c r="F139" s="9">
        <v>38</v>
      </c>
      <c r="G139" s="9" t="s">
        <v>60</v>
      </c>
      <c r="H139" s="9" t="s">
        <v>76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0</v>
      </c>
      <c r="Q139" s="10">
        <v>0</v>
      </c>
      <c r="R139" s="10">
        <v>0</v>
      </c>
      <c r="S139" s="9" t="s">
        <v>67</v>
      </c>
      <c r="T139" s="12">
        <v>45882</v>
      </c>
      <c r="U139" s="11">
        <v>3000</v>
      </c>
      <c r="V139" s="10">
        <v>3000</v>
      </c>
      <c r="W139" s="10">
        <v>0</v>
      </c>
      <c r="X139" s="10">
        <v>3100</v>
      </c>
      <c r="Y139" s="10">
        <v>0</v>
      </c>
      <c r="Z139" s="9" t="s">
        <v>121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118</v>
      </c>
      <c r="AH139" s="1" t="s">
        <v>68</v>
      </c>
      <c r="AI139" s="1">
        <v>4</v>
      </c>
      <c r="AJ139" s="3">
        <v>45882</v>
      </c>
      <c r="AK139" s="3">
        <v>45878</v>
      </c>
      <c r="AL139" s="3">
        <v>45872</v>
      </c>
      <c r="AM139" s="3">
        <v>45879</v>
      </c>
      <c r="AN139" s="3">
        <v>45880</v>
      </c>
      <c r="AO139" s="3">
        <v>45880</v>
      </c>
      <c r="AP139" s="3">
        <v>45877</v>
      </c>
      <c r="AQ139" s="3">
        <v>45881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hidden="1" customHeight="1" x14ac:dyDescent="0.45">
      <c r="A140" s="3">
        <v>45870</v>
      </c>
      <c r="B140" s="14" t="s">
        <v>476</v>
      </c>
      <c r="C140" s="9" t="s">
        <v>79</v>
      </c>
      <c r="D140" s="13" t="s">
        <v>477</v>
      </c>
      <c r="E140" s="9">
        <v>21</v>
      </c>
      <c r="F140" s="9">
        <v>40</v>
      </c>
      <c r="G140" s="9" t="s">
        <v>60</v>
      </c>
      <c r="H140" s="9" t="s">
        <v>76</v>
      </c>
      <c r="I140" s="9">
        <v>108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42</v>
      </c>
      <c r="O140" s="9">
        <v>40</v>
      </c>
      <c r="P140" s="10">
        <v>68.387785804799989</v>
      </c>
      <c r="Q140" s="10">
        <v>0</v>
      </c>
      <c r="R140" s="10">
        <v>68.387785804799989</v>
      </c>
      <c r="S140" s="9" t="s">
        <v>67</v>
      </c>
      <c r="T140" s="12">
        <v>45882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121</v>
      </c>
      <c r="AA140" s="8">
        <v>3478.5300000000007</v>
      </c>
      <c r="AB140" s="8">
        <v>3478.5300000000007</v>
      </c>
      <c r="AC140" s="8">
        <v>0</v>
      </c>
      <c r="AD140" s="8">
        <v>3478.5300000000007</v>
      </c>
      <c r="AE140" s="8">
        <v>0</v>
      </c>
      <c r="AF140" s="8">
        <v>0</v>
      </c>
      <c r="AG140" s="1" t="s">
        <v>120</v>
      </c>
      <c r="AH140" s="1" t="s">
        <v>68</v>
      </c>
      <c r="AI140" s="1">
        <v>4</v>
      </c>
      <c r="AJ140" s="3">
        <v>45882</v>
      </c>
      <c r="AK140" s="3">
        <v>45878</v>
      </c>
      <c r="AL140" s="3">
        <v>45872</v>
      </c>
      <c r="AM140" s="3">
        <v>45879</v>
      </c>
      <c r="AN140" s="3">
        <v>45880</v>
      </c>
      <c r="AO140" s="3">
        <v>45880</v>
      </c>
      <c r="AP140" s="3">
        <v>45877</v>
      </c>
      <c r="AQ140" s="3">
        <v>45881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45871</v>
      </c>
      <c r="B141" s="14" t="s">
        <v>480</v>
      </c>
      <c r="C141" s="9" t="s">
        <v>79</v>
      </c>
      <c r="D141" s="13" t="s">
        <v>481</v>
      </c>
      <c r="E141" s="9">
        <v>21</v>
      </c>
      <c r="F141" s="9">
        <v>40</v>
      </c>
      <c r="G141" s="9" t="s">
        <v>60</v>
      </c>
      <c r="H141" s="9" t="s">
        <v>66</v>
      </c>
      <c r="I141" s="9">
        <v>108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42</v>
      </c>
      <c r="O141" s="9">
        <v>40</v>
      </c>
      <c r="P141" s="10">
        <v>125.37760730879998</v>
      </c>
      <c r="Q141" s="10">
        <v>0</v>
      </c>
      <c r="R141" s="10">
        <v>125.37760730879998</v>
      </c>
      <c r="S141" s="9" t="s">
        <v>67</v>
      </c>
      <c r="T141" s="12">
        <v>45882</v>
      </c>
      <c r="U141" s="11">
        <v>5500</v>
      </c>
      <c r="V141" s="10">
        <v>0</v>
      </c>
      <c r="W141" s="10">
        <v>5500</v>
      </c>
      <c r="X141" s="10">
        <v>0</v>
      </c>
      <c r="Y141" s="10">
        <v>5775</v>
      </c>
      <c r="Z141" s="9" t="s">
        <v>121</v>
      </c>
      <c r="AA141" s="8">
        <v>6377.3050000000003</v>
      </c>
      <c r="AB141" s="8">
        <v>6377.3050000000003</v>
      </c>
      <c r="AC141" s="8">
        <v>0</v>
      </c>
      <c r="AD141" s="8">
        <v>6377.3050000000003</v>
      </c>
      <c r="AE141" s="8">
        <v>0</v>
      </c>
      <c r="AF141" s="8">
        <v>0</v>
      </c>
      <c r="AG141" s="1" t="s">
        <v>116</v>
      </c>
      <c r="AH141" s="1" t="s">
        <v>68</v>
      </c>
      <c r="AI141" s="1">
        <v>4</v>
      </c>
      <c r="AJ141" s="3">
        <v>45882</v>
      </c>
      <c r="AK141" s="3">
        <v>45878</v>
      </c>
      <c r="AL141" s="3">
        <v>45872</v>
      </c>
      <c r="AM141" s="3">
        <v>45879</v>
      </c>
      <c r="AN141" s="3">
        <v>45880</v>
      </c>
      <c r="AO141" s="3">
        <v>45880</v>
      </c>
      <c r="AP141" s="3">
        <v>45877</v>
      </c>
      <c r="AQ141" s="3">
        <v>45881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45869</v>
      </c>
      <c r="B142" s="14" t="s">
        <v>468</v>
      </c>
      <c r="C142" s="9" t="s">
        <v>112</v>
      </c>
      <c r="D142" s="13" t="s">
        <v>448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10000</v>
      </c>
      <c r="V142" s="10">
        <v>0</v>
      </c>
      <c r="W142" s="10">
        <v>10000</v>
      </c>
      <c r="X142" s="10">
        <v>10500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116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468</v>
      </c>
      <c r="C143" s="9" t="s">
        <v>112</v>
      </c>
      <c r="D143" s="13" t="s">
        <v>450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5000</v>
      </c>
      <c r="V143" s="10">
        <v>0</v>
      </c>
      <c r="W143" s="10">
        <v>5000</v>
      </c>
      <c r="X143" s="10">
        <v>810</v>
      </c>
      <c r="Y143" s="10">
        <v>4399.5</v>
      </c>
      <c r="Z143" s="9" t="s">
        <v>121</v>
      </c>
      <c r="AA143" s="8">
        <v>4732.4981550000011</v>
      </c>
      <c r="AB143" s="8">
        <v>4732.4981550000011</v>
      </c>
      <c r="AC143" s="8">
        <v>0</v>
      </c>
      <c r="AD143" s="8">
        <v>4732.4981550000011</v>
      </c>
      <c r="AE143" s="8">
        <v>0</v>
      </c>
      <c r="AF143" s="8">
        <v>0</v>
      </c>
      <c r="AG143" s="1" t="s">
        <v>116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45869</v>
      </c>
      <c r="B144" s="14" t="s">
        <v>468</v>
      </c>
      <c r="C144" s="9" t="s">
        <v>112</v>
      </c>
      <c r="D144" s="13" t="s">
        <v>451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5000</v>
      </c>
      <c r="W144" s="10">
        <v>0</v>
      </c>
      <c r="X144" s="10">
        <v>5450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425</v>
      </c>
      <c r="AG144" s="1" t="s">
        <v>116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449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468</v>
      </c>
      <c r="C145" s="9" t="s">
        <v>112</v>
      </c>
      <c r="D145" s="13" t="s">
        <v>452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5000</v>
      </c>
      <c r="V145" s="10">
        <v>5000</v>
      </c>
      <c r="W145" s="10">
        <v>0</v>
      </c>
      <c r="X145" s="10">
        <v>5500</v>
      </c>
      <c r="Y145" s="10">
        <v>0</v>
      </c>
      <c r="Z145" s="9" t="s">
        <v>121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425</v>
      </c>
      <c r="AG145" s="1" t="s">
        <v>116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449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45869</v>
      </c>
      <c r="B146" s="14" t="s">
        <v>468</v>
      </c>
      <c r="C146" s="9" t="s">
        <v>112</v>
      </c>
      <c r="D146" s="13" t="s">
        <v>453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45883</v>
      </c>
      <c r="U146" s="11">
        <v>10000</v>
      </c>
      <c r="V146" s="10">
        <v>10000</v>
      </c>
      <c r="W146" s="10">
        <v>0</v>
      </c>
      <c r="X146" s="10">
        <v>10500</v>
      </c>
      <c r="Y146" s="10">
        <v>0</v>
      </c>
      <c r="Z146" s="9" t="s">
        <v>121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45883</v>
      </c>
      <c r="AK146" s="3">
        <v>45879</v>
      </c>
      <c r="AL146" s="3">
        <v>45873</v>
      </c>
      <c r="AM146" s="3">
        <v>45880</v>
      </c>
      <c r="AN146" s="3">
        <v>45881</v>
      </c>
      <c r="AO146" s="3">
        <v>45881</v>
      </c>
      <c r="AP146" s="3">
        <v>45878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449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45874</v>
      </c>
      <c r="B147" s="14" t="s">
        <v>510</v>
      </c>
      <c r="C147" s="9" t="s">
        <v>108</v>
      </c>
      <c r="D147" s="13" t="s">
        <v>511</v>
      </c>
      <c r="E147" s="9">
        <v>21</v>
      </c>
      <c r="F147" s="9">
        <v>38</v>
      </c>
      <c r="G147" s="9" t="s">
        <v>60</v>
      </c>
      <c r="H147" s="9" t="s">
        <v>66</v>
      </c>
      <c r="I147" s="9">
        <v>102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0</v>
      </c>
      <c r="Q147" s="10">
        <v>0</v>
      </c>
      <c r="R147" s="10">
        <v>0</v>
      </c>
      <c r="S147" s="9" t="s">
        <v>67</v>
      </c>
      <c r="T147" s="12">
        <v>45883</v>
      </c>
      <c r="U147" s="11">
        <v>3000</v>
      </c>
      <c r="V147" s="10">
        <v>3000</v>
      </c>
      <c r="W147" s="10">
        <v>0</v>
      </c>
      <c r="X147" s="10">
        <v>3100</v>
      </c>
      <c r="Y147" s="10">
        <v>0</v>
      </c>
      <c r="Z147" s="9" t="s">
        <v>121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45883</v>
      </c>
      <c r="AK147" s="3">
        <v>45879</v>
      </c>
      <c r="AL147" s="3">
        <v>45873</v>
      </c>
      <c r="AM147" s="3">
        <v>45880</v>
      </c>
      <c r="AN147" s="3">
        <v>45881</v>
      </c>
      <c r="AO147" s="3">
        <v>45881</v>
      </c>
      <c r="AP147" s="3">
        <v>45878</v>
      </c>
      <c r="AQ147" s="3">
        <v>45882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45876</v>
      </c>
      <c r="B148" s="14" t="s">
        <v>129</v>
      </c>
      <c r="C148" s="9" t="s">
        <v>108</v>
      </c>
      <c r="D148" s="13" t="s">
        <v>546</v>
      </c>
      <c r="E148" s="9">
        <v>21</v>
      </c>
      <c r="F148" s="9">
        <v>38</v>
      </c>
      <c r="G148" s="9" t="s">
        <v>60</v>
      </c>
      <c r="H148" s="9" t="s">
        <v>66</v>
      </c>
      <c r="I148" s="9">
        <v>102</v>
      </c>
      <c r="J148" s="9" t="s">
        <v>57</v>
      </c>
      <c r="K148" s="9">
        <v>5</v>
      </c>
      <c r="L148" s="9" t="s">
        <v>90</v>
      </c>
      <c r="M148" s="10">
        <v>22</v>
      </c>
      <c r="N148" s="9">
        <v>40</v>
      </c>
      <c r="O148" s="9">
        <v>40</v>
      </c>
      <c r="P148" s="10">
        <v>0</v>
      </c>
      <c r="Q148" s="10">
        <v>0</v>
      </c>
      <c r="R148" s="10">
        <v>0</v>
      </c>
      <c r="S148" s="9" t="s">
        <v>67</v>
      </c>
      <c r="T148" s="12">
        <v>45884</v>
      </c>
      <c r="U148" s="11">
        <v>4000</v>
      </c>
      <c r="V148" s="10">
        <v>4000</v>
      </c>
      <c r="W148" s="10">
        <v>0</v>
      </c>
      <c r="X148" s="10">
        <v>4100</v>
      </c>
      <c r="Y148" s="10">
        <v>0</v>
      </c>
      <c r="Z148" s="9" t="s">
        <v>121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45884</v>
      </c>
      <c r="AK148" s="3">
        <v>45880</v>
      </c>
      <c r="AL148" s="3">
        <v>45874</v>
      </c>
      <c r="AM148" s="3">
        <v>45881</v>
      </c>
      <c r="AN148" s="3">
        <v>45882</v>
      </c>
      <c r="AO148" s="3">
        <v>45882</v>
      </c>
      <c r="AP148" s="3">
        <v>45879</v>
      </c>
      <c r="AQ148" s="3">
        <v>45883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45876</v>
      </c>
      <c r="B149" s="14" t="s">
        <v>129</v>
      </c>
      <c r="C149" s="9" t="s">
        <v>411</v>
      </c>
      <c r="D149" s="13" t="s">
        <v>537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434.20816383999994</v>
      </c>
      <c r="Q149" s="10">
        <v>0</v>
      </c>
      <c r="R149" s="10">
        <v>434.20816383999994</v>
      </c>
      <c r="S149" s="9" t="s">
        <v>71</v>
      </c>
      <c r="T149" s="12">
        <v>45892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121</v>
      </c>
      <c r="AA149" s="8">
        <v>21513.800000000003</v>
      </c>
      <c r="AB149" s="8">
        <v>21513.800000000003</v>
      </c>
      <c r="AC149" s="8">
        <v>0</v>
      </c>
      <c r="AD149" s="8">
        <v>21513.800000000003</v>
      </c>
      <c r="AE149" s="8">
        <v>0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45892</v>
      </c>
      <c r="AK149" s="3">
        <v>45888</v>
      </c>
      <c r="AL149" s="3">
        <v>45882</v>
      </c>
      <c r="AM149" s="3">
        <v>45889</v>
      </c>
      <c r="AN149" s="3">
        <v>45890</v>
      </c>
      <c r="AO149" s="3">
        <v>45890</v>
      </c>
      <c r="AP149" s="3">
        <v>45887</v>
      </c>
      <c r="AQ149" s="3">
        <v>45891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45876</v>
      </c>
      <c r="B150" s="14" t="s">
        <v>129</v>
      </c>
      <c r="C150" s="9" t="s">
        <v>411</v>
      </c>
      <c r="D150" s="13" t="s">
        <v>412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217.10408191999997</v>
      </c>
      <c r="Q150" s="10">
        <v>0</v>
      </c>
      <c r="R150" s="10">
        <v>217.10408191999997</v>
      </c>
      <c r="S150" s="9" t="s">
        <v>71</v>
      </c>
      <c r="T150" s="12">
        <v>45892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121</v>
      </c>
      <c r="AA150" s="8">
        <v>10756.900000000001</v>
      </c>
      <c r="AB150" s="8">
        <v>10756.900000000001</v>
      </c>
      <c r="AC150" s="8">
        <v>0</v>
      </c>
      <c r="AD150" s="8">
        <v>10756.900000000001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45892</v>
      </c>
      <c r="AK150" s="3">
        <v>45888</v>
      </c>
      <c r="AL150" s="3">
        <v>45882</v>
      </c>
      <c r="AM150" s="3">
        <v>45889</v>
      </c>
      <c r="AN150" s="3">
        <v>45890</v>
      </c>
      <c r="AO150" s="3">
        <v>45890</v>
      </c>
      <c r="AP150" s="3">
        <v>45887</v>
      </c>
      <c r="AQ150" s="3">
        <v>45891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45876</v>
      </c>
      <c r="B151" s="14" t="s">
        <v>129</v>
      </c>
      <c r="C151" s="9" t="s">
        <v>108</v>
      </c>
      <c r="D151" s="13" t="s">
        <v>559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68.387785804799989</v>
      </c>
      <c r="Q151" s="10">
        <v>0</v>
      </c>
      <c r="R151" s="10">
        <v>68.387785804799989</v>
      </c>
      <c r="S151" s="9" t="s">
        <v>71</v>
      </c>
      <c r="T151" s="12" t="s">
        <v>63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121</v>
      </c>
      <c r="AA151" s="8">
        <v>3478.5300000000007</v>
      </c>
      <c r="AB151" s="8">
        <v>3478.5300000000007</v>
      </c>
      <c r="AC151" s="8">
        <v>0</v>
      </c>
      <c r="AD151" s="8">
        <v>3478.5300000000007</v>
      </c>
      <c r="AE151" s="8">
        <v>0</v>
      </c>
      <c r="AF151" s="8">
        <v>0</v>
      </c>
      <c r="AG151" s="1" t="s">
        <v>61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45876</v>
      </c>
      <c r="B152" s="14" t="s">
        <v>129</v>
      </c>
      <c r="C152" s="9" t="s">
        <v>108</v>
      </c>
      <c r="D152" s="13" t="s">
        <v>560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90</v>
      </c>
      <c r="M152" s="10">
        <v>22</v>
      </c>
      <c r="N152" s="9">
        <v>40</v>
      </c>
      <c r="O152" s="9">
        <v>40</v>
      </c>
      <c r="P152" s="10">
        <v>65.13122457599998</v>
      </c>
      <c r="Q152" s="10">
        <v>0</v>
      </c>
      <c r="R152" s="10">
        <v>65.13122457599998</v>
      </c>
      <c r="S152" s="9" t="s">
        <v>67</v>
      </c>
      <c r="T152" s="12" t="s">
        <v>63</v>
      </c>
      <c r="U152" s="11">
        <v>3000</v>
      </c>
      <c r="V152" s="10">
        <v>0</v>
      </c>
      <c r="W152" s="10">
        <v>3000</v>
      </c>
      <c r="X152" s="10">
        <v>0</v>
      </c>
      <c r="Y152" s="10">
        <v>3150</v>
      </c>
      <c r="Z152" s="9" t="s">
        <v>121</v>
      </c>
      <c r="AA152" s="8">
        <v>3310.89</v>
      </c>
      <c r="AB152" s="8">
        <v>3310.89</v>
      </c>
      <c r="AC152" s="8">
        <v>0</v>
      </c>
      <c r="AD152" s="8">
        <v>3310.89</v>
      </c>
      <c r="AE152" s="8">
        <v>0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>
        <v>45876</v>
      </c>
      <c r="B153" s="14" t="s">
        <v>129</v>
      </c>
      <c r="C153" s="9" t="s">
        <v>108</v>
      </c>
      <c r="D153" s="13" t="s">
        <v>561</v>
      </c>
      <c r="E153" s="9">
        <v>21</v>
      </c>
      <c r="F153" s="9">
        <v>40</v>
      </c>
      <c r="G153" s="9" t="s">
        <v>60</v>
      </c>
      <c r="H153" s="9" t="s">
        <v>66</v>
      </c>
      <c r="I153" s="9">
        <v>108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42</v>
      </c>
      <c r="O153" s="9">
        <v>40</v>
      </c>
      <c r="P153" s="10">
        <v>113.97964300799998</v>
      </c>
      <c r="Q153" s="10">
        <v>0</v>
      </c>
      <c r="R153" s="10">
        <v>113.97964300799998</v>
      </c>
      <c r="S153" s="9" t="s">
        <v>71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121</v>
      </c>
      <c r="AA153" s="8">
        <v>5797.55</v>
      </c>
      <c r="AB153" s="8">
        <v>5797.55</v>
      </c>
      <c r="AC153" s="8">
        <v>0</v>
      </c>
      <c r="AD153" s="8">
        <v>5797.55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 t="s">
        <v>136</v>
      </c>
      <c r="B154" s="14" t="s">
        <v>136</v>
      </c>
      <c r="C154" s="9" t="s">
        <v>112</v>
      </c>
      <c r="D154" s="13" t="s">
        <v>61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45925</v>
      </c>
      <c r="U154" s="11">
        <v>100000</v>
      </c>
      <c r="V154" s="10">
        <v>0</v>
      </c>
      <c r="W154" s="10">
        <v>100000</v>
      </c>
      <c r="X154" s="10">
        <v>0</v>
      </c>
      <c r="Y154" s="10">
        <v>105000</v>
      </c>
      <c r="Z154" s="9" t="s">
        <v>121</v>
      </c>
      <c r="AA154" s="8">
        <v>107569.00000000001</v>
      </c>
      <c r="AB154" s="8">
        <v>107569.00000000001</v>
      </c>
      <c r="AC154" s="8">
        <v>0</v>
      </c>
      <c r="AD154" s="8">
        <v>107569.00000000001</v>
      </c>
      <c r="AE154" s="8">
        <v>0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45925</v>
      </c>
      <c r="AK154" s="3">
        <v>45921</v>
      </c>
      <c r="AL154" s="3">
        <v>45915</v>
      </c>
      <c r="AM154" s="3">
        <v>45922</v>
      </c>
      <c r="AN154" s="3">
        <v>45923</v>
      </c>
      <c r="AO154" s="3">
        <v>45923</v>
      </c>
      <c r="AP154" s="3">
        <v>45920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 t="s">
        <v>136</v>
      </c>
      <c r="B155" s="14" t="s">
        <v>136</v>
      </c>
      <c r="C155" s="9" t="s">
        <v>110</v>
      </c>
      <c r="D155" s="13" t="s">
        <v>147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121</v>
      </c>
      <c r="AA155" s="8">
        <v>10756.900000000001</v>
      </c>
      <c r="AB155" s="8">
        <v>10756.900000000001</v>
      </c>
      <c r="AC155" s="8">
        <v>0</v>
      </c>
      <c r="AD155" s="8">
        <v>10756.900000000001</v>
      </c>
      <c r="AE155" s="8">
        <v>0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hidden="1" customHeight="1" x14ac:dyDescent="0.45">
      <c r="A156" s="3">
        <v>45854</v>
      </c>
      <c r="B156" s="14" t="s">
        <v>368</v>
      </c>
      <c r="C156" s="9" t="s">
        <v>79</v>
      </c>
      <c r="D156" s="13" t="s">
        <v>369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65.13122457599998</v>
      </c>
      <c r="Q156" s="10">
        <v>0</v>
      </c>
      <c r="R156" s="10">
        <v>65.13122457599998</v>
      </c>
      <c r="S156" s="9" t="s">
        <v>67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121</v>
      </c>
      <c r="AA156" s="8">
        <v>3310.89</v>
      </c>
      <c r="AB156" s="8">
        <v>0</v>
      </c>
      <c r="AC156" s="8">
        <v>3310.89</v>
      </c>
      <c r="AD156" s="8">
        <v>0</v>
      </c>
      <c r="AE156" s="8">
        <v>3310.89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238.09713619999999</v>
      </c>
    </row>
    <row r="157" spans="1:56" ht="27.75" hidden="1" customHeight="1" x14ac:dyDescent="0.45">
      <c r="A157" s="3">
        <v>45854</v>
      </c>
      <c r="B157" s="14" t="s">
        <v>370</v>
      </c>
      <c r="C157" s="9" t="s">
        <v>79</v>
      </c>
      <c r="D157" s="13" t="s">
        <v>371</v>
      </c>
      <c r="E157" s="9">
        <v>21</v>
      </c>
      <c r="F157" s="9">
        <v>38</v>
      </c>
      <c r="G157" s="9" t="s">
        <v>60</v>
      </c>
      <c r="H157" s="9" t="s">
        <v>76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121</v>
      </c>
      <c r="AA157" s="8">
        <v>3310.89</v>
      </c>
      <c r="AB157" s="8">
        <v>0</v>
      </c>
      <c r="AC157" s="8">
        <v>3310.89</v>
      </c>
      <c r="AD157" s="8">
        <v>0</v>
      </c>
      <c r="AE157" s="8">
        <v>3310.89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238.09713619999999</v>
      </c>
    </row>
    <row r="158" spans="1:56" ht="27.75" customHeight="1" x14ac:dyDescent="0.45">
      <c r="A158" s="3">
        <v>45826</v>
      </c>
      <c r="B158" s="14" t="s">
        <v>310</v>
      </c>
      <c r="C158" s="9" t="s">
        <v>108</v>
      </c>
      <c r="D158" s="13" t="s">
        <v>292</v>
      </c>
      <c r="E158" s="9">
        <v>21</v>
      </c>
      <c r="F158" s="9">
        <v>38</v>
      </c>
      <c r="G158" s="9" t="s">
        <v>60</v>
      </c>
      <c r="H158" s="9" t="s">
        <v>66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163.47937368575995</v>
      </c>
      <c r="Q158" s="10">
        <v>0</v>
      </c>
      <c r="R158" s="10">
        <v>163.47937368575995</v>
      </c>
      <c r="S158" s="9" t="s">
        <v>67</v>
      </c>
      <c r="T158" s="12" t="s">
        <v>63</v>
      </c>
      <c r="U158" s="11">
        <v>8000</v>
      </c>
      <c r="V158" s="10">
        <v>470</v>
      </c>
      <c r="W158" s="10">
        <v>7530</v>
      </c>
      <c r="X158" s="10">
        <v>0</v>
      </c>
      <c r="Y158" s="10">
        <v>7906.5</v>
      </c>
      <c r="Z158" s="9" t="s">
        <v>121</v>
      </c>
      <c r="AA158" s="8">
        <v>8310.3338999999996</v>
      </c>
      <c r="AB158" s="8">
        <v>0</v>
      </c>
      <c r="AC158" s="8">
        <v>8310.3338999999996</v>
      </c>
      <c r="AD158" s="8">
        <v>0</v>
      </c>
      <c r="AE158" s="8">
        <v>8310.3338999999996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597.62381186199991</v>
      </c>
    </row>
    <row r="159" spans="1:56" ht="27.75" customHeight="1" x14ac:dyDescent="0.45">
      <c r="A159" s="3">
        <v>45628</v>
      </c>
      <c r="B159" s="14" t="s">
        <v>209</v>
      </c>
      <c r="C159" s="9" t="s">
        <v>110</v>
      </c>
      <c r="D159" s="13" t="s">
        <v>147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111</v>
      </c>
      <c r="T159" s="12" t="s">
        <v>63</v>
      </c>
      <c r="U159" s="11">
        <v>8000</v>
      </c>
      <c r="V159" s="10">
        <v>0</v>
      </c>
      <c r="W159" s="10">
        <v>8000</v>
      </c>
      <c r="X159" s="10">
        <v>0</v>
      </c>
      <c r="Y159" s="10">
        <v>8400</v>
      </c>
      <c r="Z159" s="9" t="s">
        <v>121</v>
      </c>
      <c r="AA159" s="8">
        <v>8605.52</v>
      </c>
      <c r="AB159" s="8">
        <v>0</v>
      </c>
      <c r="AC159" s="8">
        <v>8605.52</v>
      </c>
      <c r="AD159" s="8">
        <v>0</v>
      </c>
      <c r="AE159" s="8">
        <v>8605.52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230</v>
      </c>
      <c r="AZ159" s="2">
        <v>0</v>
      </c>
      <c r="BA159" s="2">
        <v>0</v>
      </c>
      <c r="BB159" s="2">
        <v>0</v>
      </c>
      <c r="BC159" s="1" t="s">
        <v>122</v>
      </c>
      <c r="BD159" s="56">
        <v>618.85162826666658</v>
      </c>
    </row>
    <row r="160" spans="1:56" ht="27.75" customHeight="1" x14ac:dyDescent="0.45">
      <c r="A160" s="3">
        <v>45631</v>
      </c>
      <c r="B160" s="14" t="s">
        <v>212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121</v>
      </c>
      <c r="AA160" s="8">
        <v>17211.04</v>
      </c>
      <c r="AB160" s="8">
        <v>0</v>
      </c>
      <c r="AC160" s="8">
        <v>17211.04</v>
      </c>
      <c r="AD160" s="8">
        <v>0</v>
      </c>
      <c r="AE160" s="8">
        <v>17211.04</v>
      </c>
      <c r="AF160" s="8">
        <v>0</v>
      </c>
      <c r="AG160" s="1" t="s">
        <v>116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231</v>
      </c>
      <c r="AZ160" s="2">
        <v>0</v>
      </c>
      <c r="BA160" s="2">
        <v>0</v>
      </c>
      <c r="BB160" s="2">
        <v>0</v>
      </c>
      <c r="BC160" s="1" t="s">
        <v>122</v>
      </c>
      <c r="BD160" s="56">
        <v>1237.7032565333332</v>
      </c>
    </row>
    <row r="161" spans="1:56" ht="27.75" customHeight="1" x14ac:dyDescent="0.45">
      <c r="A161" s="3">
        <v>45631</v>
      </c>
      <c r="B161" s="14" t="s">
        <v>213</v>
      </c>
      <c r="C161" s="9" t="s">
        <v>110</v>
      </c>
      <c r="D161" s="13" t="s">
        <v>147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121</v>
      </c>
      <c r="AA161" s="8">
        <v>17211.04</v>
      </c>
      <c r="AB161" s="8">
        <v>0</v>
      </c>
      <c r="AC161" s="8">
        <v>17211.04</v>
      </c>
      <c r="AD161" s="8">
        <v>0</v>
      </c>
      <c r="AE161" s="8">
        <v>17211.04</v>
      </c>
      <c r="AF161" s="8">
        <v>0</v>
      </c>
      <c r="AG161" s="1" t="s">
        <v>116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232</v>
      </c>
      <c r="AZ161" s="2">
        <v>0</v>
      </c>
      <c r="BA161" s="2">
        <v>0</v>
      </c>
      <c r="BB161" s="2">
        <v>0</v>
      </c>
      <c r="BC161" s="1" t="s">
        <v>122</v>
      </c>
      <c r="BD161" s="56">
        <v>1237.7032565333332</v>
      </c>
    </row>
    <row r="162" spans="1:56" ht="27.75" hidden="1" customHeight="1" x14ac:dyDescent="0.45">
      <c r="A162" s="3">
        <v>45066</v>
      </c>
      <c r="B162" s="14" t="s">
        <v>127</v>
      </c>
      <c r="C162" s="9" t="s">
        <v>79</v>
      </c>
      <c r="D162" s="13" t="s">
        <v>126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108.55204095999999</v>
      </c>
      <c r="Q162" s="10">
        <v>0</v>
      </c>
      <c r="R162" s="10">
        <v>108.55204095999999</v>
      </c>
      <c r="S162" s="9" t="s">
        <v>67</v>
      </c>
      <c r="T162" s="12" t="s">
        <v>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121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5518.15</v>
      </c>
      <c r="AF162" s="8">
        <v>0</v>
      </c>
      <c r="AG162" s="1" t="s">
        <v>117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122</v>
      </c>
      <c r="BD162" s="56">
        <v>396.82856033333326</v>
      </c>
    </row>
    <row r="163" spans="1:56" ht="27.75" hidden="1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21</v>
      </c>
      <c r="F163" s="9">
        <v>37</v>
      </c>
      <c r="G163" s="9">
        <v>0</v>
      </c>
      <c r="H163" s="9">
        <v>0</v>
      </c>
      <c r="I163" s="9">
        <v>74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 t="s">
        <v>82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121</v>
      </c>
      <c r="AA163" s="8">
        <v>241249.76705500003</v>
      </c>
      <c r="AB163" s="8">
        <v>177771.90315500001</v>
      </c>
      <c r="AC163" s="8">
        <v>63477.863900000004</v>
      </c>
      <c r="AD163" s="8">
        <v>177771.90315500001</v>
      </c>
      <c r="AE163" s="8">
        <v>63477.863900000004</v>
      </c>
      <c r="AF163" s="8" t="s">
        <v>58</v>
      </c>
      <c r="AG163" s="1" t="s">
        <v>117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123</v>
      </c>
      <c r="BD163" s="56">
        <v>0</v>
      </c>
    </row>
    <row r="164" spans="1:56" ht="27.75" hidden="1" customHeight="1" x14ac:dyDescent="0.45">
      <c r="A164" s="3">
        <v>45860</v>
      </c>
      <c r="B164" s="14" t="s">
        <v>406</v>
      </c>
      <c r="C164" s="9" t="s">
        <v>407</v>
      </c>
      <c r="D164" s="13" t="s">
        <v>416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45883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83</v>
      </c>
      <c r="AA164" s="8">
        <v>5518.15</v>
      </c>
      <c r="AB164" s="8">
        <v>5518.15</v>
      </c>
      <c r="AC164" s="8">
        <v>0</v>
      </c>
      <c r="AD164" s="8">
        <v>1715</v>
      </c>
      <c r="AE164" s="8">
        <v>3803.1499999999996</v>
      </c>
      <c r="AF164" s="8">
        <v>0</v>
      </c>
      <c r="AG164" s="1" t="s">
        <v>117</v>
      </c>
      <c r="AH164" s="1" t="s">
        <v>68</v>
      </c>
      <c r="AI164" s="1">
        <v>4</v>
      </c>
      <c r="AJ164" s="3">
        <v>45883</v>
      </c>
      <c r="AK164" s="3">
        <v>45879</v>
      </c>
      <c r="AL164" s="3">
        <v>45873</v>
      </c>
      <c r="AM164" s="3">
        <v>45880</v>
      </c>
      <c r="AN164" s="3">
        <v>45881</v>
      </c>
      <c r="AO164" s="3">
        <v>45881</v>
      </c>
      <c r="AP164" s="3">
        <v>45878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hidden="1" customHeight="1" x14ac:dyDescent="0.45">
      <c r="A165" s="3">
        <v>45875</v>
      </c>
      <c r="B165" s="14" t="s">
        <v>538</v>
      </c>
      <c r="C165" s="9" t="s">
        <v>407</v>
      </c>
      <c r="D165" s="13" t="s">
        <v>513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45887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0</v>
      </c>
      <c r="AE165" s="8">
        <v>5518.15</v>
      </c>
      <c r="AF165" s="8">
        <v>0</v>
      </c>
      <c r="AG165" s="1" t="s">
        <v>117</v>
      </c>
      <c r="AH165" s="1" t="s">
        <v>68</v>
      </c>
      <c r="AI165" s="1">
        <v>4</v>
      </c>
      <c r="AJ165" s="3">
        <v>45887</v>
      </c>
      <c r="AK165" s="3">
        <v>45883</v>
      </c>
      <c r="AL165" s="3">
        <v>45877</v>
      </c>
      <c r="AM165" s="3">
        <v>45884</v>
      </c>
      <c r="AN165" s="3">
        <v>45885</v>
      </c>
      <c r="AO165" s="3">
        <v>45885</v>
      </c>
      <c r="AP165" s="3">
        <v>45882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hidden="1" customHeight="1" x14ac:dyDescent="0.45">
      <c r="A166" s="3">
        <v>45875</v>
      </c>
      <c r="B166" s="14" t="s">
        <v>538</v>
      </c>
      <c r="C166" s="9" t="s">
        <v>407</v>
      </c>
      <c r="D166" s="13" t="s">
        <v>539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45887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117</v>
      </c>
      <c r="AH166" s="1" t="s">
        <v>68</v>
      </c>
      <c r="AI166" s="1">
        <v>4</v>
      </c>
      <c r="AJ166" s="3">
        <v>45887</v>
      </c>
      <c r="AK166" s="3">
        <v>45883</v>
      </c>
      <c r="AL166" s="3">
        <v>45877</v>
      </c>
      <c r="AM166" s="3">
        <v>45884</v>
      </c>
      <c r="AN166" s="3">
        <v>45885</v>
      </c>
      <c r="AO166" s="3">
        <v>45885</v>
      </c>
      <c r="AP166" s="3">
        <v>45882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hidden="1" customHeight="1" x14ac:dyDescent="0.45">
      <c r="A167" s="3">
        <v>45875</v>
      </c>
      <c r="B167" s="14" t="s">
        <v>540</v>
      </c>
      <c r="C167" s="9" t="s">
        <v>407</v>
      </c>
      <c r="D167" s="13" t="s">
        <v>541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45901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83</v>
      </c>
      <c r="AA167" s="8">
        <v>5518.15</v>
      </c>
      <c r="AB167" s="8">
        <v>5000</v>
      </c>
      <c r="AC167" s="8">
        <v>518.14999999999964</v>
      </c>
      <c r="AD167" s="8">
        <v>0</v>
      </c>
      <c r="AE167" s="8">
        <v>5518.15</v>
      </c>
      <c r="AF167" s="8">
        <v>0</v>
      </c>
      <c r="AG167" s="1" t="s">
        <v>61</v>
      </c>
      <c r="AH167" s="1" t="s">
        <v>68</v>
      </c>
      <c r="AI167" s="1">
        <v>4</v>
      </c>
      <c r="AJ167" s="3">
        <v>45901</v>
      </c>
      <c r="AK167" s="3">
        <v>45897</v>
      </c>
      <c r="AL167" s="3">
        <v>45891</v>
      </c>
      <c r="AM167" s="3">
        <v>45898</v>
      </c>
      <c r="AN167" s="3">
        <v>45899</v>
      </c>
      <c r="AO167" s="3">
        <v>45899</v>
      </c>
      <c r="AP167" s="3">
        <v>45896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38.731712499999972</v>
      </c>
    </row>
    <row r="168" spans="1:56" ht="27.75" hidden="1" customHeight="1" x14ac:dyDescent="0.45">
      <c r="A168" s="3">
        <v>45875</v>
      </c>
      <c r="B168" s="14" t="s">
        <v>540</v>
      </c>
      <c r="C168" s="9" t="s">
        <v>407</v>
      </c>
      <c r="D168" s="13" t="s">
        <v>542</v>
      </c>
      <c r="E168" s="9">
        <v>23</v>
      </c>
      <c r="F168" s="9">
        <v>38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>
        <v>45931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83</v>
      </c>
      <c r="AA168" s="8">
        <v>5518.15</v>
      </c>
      <c r="AB168" s="8">
        <v>0</v>
      </c>
      <c r="AC168" s="8">
        <v>5518.15</v>
      </c>
      <c r="AD168" s="8">
        <v>0</v>
      </c>
      <c r="AE168" s="8">
        <v>5518.15</v>
      </c>
      <c r="AF168" s="8">
        <v>0</v>
      </c>
      <c r="AG168" s="1" t="s">
        <v>116</v>
      </c>
      <c r="AH168" s="1" t="s">
        <v>68</v>
      </c>
      <c r="AI168" s="1">
        <v>4</v>
      </c>
      <c r="AJ168" s="3">
        <v>45931</v>
      </c>
      <c r="AK168" s="3">
        <v>45927</v>
      </c>
      <c r="AL168" s="3">
        <v>45921</v>
      </c>
      <c r="AM168" s="3">
        <v>45928</v>
      </c>
      <c r="AN168" s="3">
        <v>45929</v>
      </c>
      <c r="AO168" s="3">
        <v>45929</v>
      </c>
      <c r="AP168" s="3">
        <v>45926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412.4817124999999</v>
      </c>
    </row>
    <row r="169" spans="1:56" ht="27.75" hidden="1" customHeight="1" x14ac:dyDescent="0.45">
      <c r="A169" s="3" t="s">
        <v>136</v>
      </c>
      <c r="B169" s="14" t="s">
        <v>136</v>
      </c>
      <c r="C169" s="9" t="s">
        <v>229</v>
      </c>
      <c r="D169" s="13" t="s">
        <v>229</v>
      </c>
      <c r="E169" s="9">
        <v>23</v>
      </c>
      <c r="F169" s="9">
        <v>34</v>
      </c>
      <c r="G169" s="9" t="s">
        <v>60</v>
      </c>
      <c r="H169" s="9">
        <v>0</v>
      </c>
      <c r="I169" s="9">
        <v>68</v>
      </c>
      <c r="J169" s="9" t="s">
        <v>57</v>
      </c>
      <c r="K169" s="9">
        <v>5</v>
      </c>
      <c r="L169" s="9" t="s">
        <v>91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45899</v>
      </c>
      <c r="U169" s="11">
        <v>30000</v>
      </c>
      <c r="V169" s="10">
        <v>0</v>
      </c>
      <c r="W169" s="10">
        <v>30000</v>
      </c>
      <c r="X169" s="10">
        <v>0</v>
      </c>
      <c r="Y169" s="10">
        <v>31500</v>
      </c>
      <c r="Z169" s="9" t="s">
        <v>83</v>
      </c>
      <c r="AA169" s="8">
        <v>29756.100000000002</v>
      </c>
      <c r="AB169" s="8">
        <v>26403</v>
      </c>
      <c r="AC169" s="8">
        <v>3353.1000000000022</v>
      </c>
      <c r="AD169" s="8">
        <v>0</v>
      </c>
      <c r="AE169" s="8">
        <v>0</v>
      </c>
      <c r="AF169" s="8">
        <v>0</v>
      </c>
      <c r="AG169" s="1" t="s">
        <v>117</v>
      </c>
      <c r="AH169" s="1" t="s">
        <v>74</v>
      </c>
      <c r="AI169" s="1">
        <v>2</v>
      </c>
      <c r="AJ169" s="3">
        <v>45899</v>
      </c>
      <c r="AK169" s="3">
        <v>0</v>
      </c>
      <c r="AL169" s="3">
        <v>45890</v>
      </c>
      <c r="AM169" s="3">
        <v>45897</v>
      </c>
      <c r="AN169" s="3">
        <v>45898</v>
      </c>
      <c r="AO169" s="3">
        <v>45898</v>
      </c>
      <c r="AP169" s="3">
        <v>45894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250.64422500000012</v>
      </c>
    </row>
    <row r="170" spans="1:56" ht="27.75" hidden="1" customHeight="1" x14ac:dyDescent="0.45">
      <c r="A170" s="3" t="s">
        <v>136</v>
      </c>
      <c r="B170" s="14" t="s">
        <v>136</v>
      </c>
      <c r="C170" s="9" t="s">
        <v>235</v>
      </c>
      <c r="D170" s="13" t="s">
        <v>61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37</v>
      </c>
      <c r="O170" s="9">
        <v>50</v>
      </c>
      <c r="P170" s="10">
        <v>821.54158271999995</v>
      </c>
      <c r="Q170" s="10">
        <v>0</v>
      </c>
      <c r="R170" s="10">
        <v>821.54158271999995</v>
      </c>
      <c r="S170" s="9" t="s">
        <v>124</v>
      </c>
      <c r="T170" s="12">
        <v>45895</v>
      </c>
      <c r="U170" s="11">
        <v>30000</v>
      </c>
      <c r="V170" s="10">
        <v>0</v>
      </c>
      <c r="W170" s="10">
        <v>30000</v>
      </c>
      <c r="X170" s="10">
        <v>0</v>
      </c>
      <c r="Y170" s="10">
        <v>31500</v>
      </c>
      <c r="Z170" s="9" t="s">
        <v>83</v>
      </c>
      <c r="AA170" s="8">
        <v>29756.100000000002</v>
      </c>
      <c r="AB170" s="8">
        <v>0</v>
      </c>
      <c r="AC170" s="8">
        <v>29756.100000000002</v>
      </c>
      <c r="AD170" s="8">
        <v>0</v>
      </c>
      <c r="AE170" s="8">
        <v>0</v>
      </c>
      <c r="AF170" s="8">
        <v>0</v>
      </c>
      <c r="AG170" s="1" t="s">
        <v>116</v>
      </c>
      <c r="AH170" s="1" t="s">
        <v>72</v>
      </c>
      <c r="AI170" s="1">
        <v>3</v>
      </c>
      <c r="AJ170" s="3">
        <v>45895</v>
      </c>
      <c r="AK170" s="3">
        <v>0</v>
      </c>
      <c r="AL170" s="3">
        <v>45885</v>
      </c>
      <c r="AM170" s="3">
        <v>45892</v>
      </c>
      <c r="AN170" s="3">
        <v>45893</v>
      </c>
      <c r="AO170" s="3">
        <v>45893</v>
      </c>
      <c r="AP170" s="3">
        <v>45890</v>
      </c>
      <c r="AQ170" s="3">
        <v>45894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2224.2684750000003</v>
      </c>
    </row>
    <row r="171" spans="1:56" ht="27.75" hidden="1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34</v>
      </c>
      <c r="G171" s="9" t="s">
        <v>60</v>
      </c>
      <c r="H171" s="9">
        <v>0</v>
      </c>
      <c r="I171" s="9">
        <v>68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83</v>
      </c>
      <c r="AA171" s="8">
        <v>87102.950000000012</v>
      </c>
      <c r="AB171" s="8">
        <v>47957.45</v>
      </c>
      <c r="AC171" s="8">
        <v>39145.5</v>
      </c>
      <c r="AD171" s="8">
        <v>1715</v>
      </c>
      <c r="AE171" s="8">
        <v>25875.75</v>
      </c>
      <c r="AF171" s="8" t="s">
        <v>58</v>
      </c>
      <c r="AG171" s="1" t="s">
        <v>61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0</v>
      </c>
    </row>
    <row r="172" spans="1:56" ht="27.75" hidden="1" customHeight="1" x14ac:dyDescent="0.45">
      <c r="A172" s="3">
        <v>45874</v>
      </c>
      <c r="B172" s="14" t="s">
        <v>514</v>
      </c>
      <c r="C172" s="9" t="s">
        <v>515</v>
      </c>
      <c r="D172" s="13" t="s">
        <v>492</v>
      </c>
      <c r="E172" s="9">
        <v>23</v>
      </c>
      <c r="F172" s="9">
        <v>34</v>
      </c>
      <c r="G172" s="9" t="s">
        <v>179</v>
      </c>
      <c r="H172" s="9">
        <v>0</v>
      </c>
      <c r="I172" s="9">
        <v>68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45889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181</v>
      </c>
      <c r="AA172" s="8">
        <v>9918.7000000000007</v>
      </c>
      <c r="AB172" s="8">
        <v>2600</v>
      </c>
      <c r="AC172" s="8">
        <v>7318.7000000000007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74</v>
      </c>
      <c r="AI172" s="1">
        <v>2</v>
      </c>
      <c r="AJ172" s="3">
        <v>45889</v>
      </c>
      <c r="AK172" s="3">
        <v>0</v>
      </c>
      <c r="AL172" s="3">
        <v>45880</v>
      </c>
      <c r="AM172" s="3">
        <v>45887</v>
      </c>
      <c r="AN172" s="3">
        <v>45888</v>
      </c>
      <c r="AO172" s="3">
        <v>45888</v>
      </c>
      <c r="AP172" s="3">
        <v>45884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180</v>
      </c>
      <c r="BD172" s="56">
        <v>590.60282622222223</v>
      </c>
    </row>
    <row r="173" spans="1:56" ht="27.75" hidden="1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34</v>
      </c>
      <c r="G173" s="9" t="s">
        <v>179</v>
      </c>
      <c r="H173" s="9">
        <v>0</v>
      </c>
      <c r="I173" s="9">
        <v>68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181</v>
      </c>
      <c r="AA173" s="8">
        <v>9918.7000000000007</v>
      </c>
      <c r="AB173" s="8">
        <v>2600</v>
      </c>
      <c r="AC173" s="8">
        <v>7318.7000000000007</v>
      </c>
      <c r="AD173" s="8">
        <v>0</v>
      </c>
      <c r="AE173" s="8">
        <v>0</v>
      </c>
      <c r="AF173" s="8">
        <v>0</v>
      </c>
      <c r="AG173" s="1" t="s">
        <v>116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180</v>
      </c>
      <c r="BD173" s="56">
        <v>0</v>
      </c>
    </row>
    <row r="174" spans="1:56" ht="27.75" hidden="1" customHeight="1" x14ac:dyDescent="0.45">
      <c r="A174" s="3" t="s">
        <v>136</v>
      </c>
      <c r="B174" s="14" t="s">
        <v>136</v>
      </c>
      <c r="C174" s="9" t="s">
        <v>229</v>
      </c>
      <c r="D174" s="13" t="s">
        <v>61</v>
      </c>
      <c r="E174" s="9">
        <v>23</v>
      </c>
      <c r="F174" s="9">
        <v>34</v>
      </c>
      <c r="G174" s="9" t="s">
        <v>343</v>
      </c>
      <c r="H174" s="9">
        <v>0</v>
      </c>
      <c r="I174" s="9">
        <v>68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 t="s">
        <v>63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344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>
        <v>0</v>
      </c>
      <c r="AG174" s="1" t="s">
        <v>119</v>
      </c>
      <c r="AH174" s="1" t="s">
        <v>74</v>
      </c>
      <c r="AI174" s="1">
        <v>2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180</v>
      </c>
      <c r="BD174" s="56">
        <v>800.41704844444439</v>
      </c>
    </row>
    <row r="175" spans="1:56" ht="27.75" hidden="1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23</v>
      </c>
      <c r="F175" s="9">
        <v>34</v>
      </c>
      <c r="G175" s="9" t="s">
        <v>343</v>
      </c>
      <c r="H175" s="9">
        <v>0</v>
      </c>
      <c r="I175" s="9">
        <v>68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344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 t="s">
        <v>58</v>
      </c>
      <c r="AG175" s="1" t="s">
        <v>116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180</v>
      </c>
      <c r="BD175" s="56">
        <v>0</v>
      </c>
    </row>
    <row r="176" spans="1:56" ht="27.75" hidden="1" customHeight="1" x14ac:dyDescent="0.45">
      <c r="A176" s="3">
        <v>45727</v>
      </c>
      <c r="B176" s="14" t="s">
        <v>260</v>
      </c>
      <c r="C176" s="9" t="s">
        <v>112</v>
      </c>
      <c r="D176" s="13" t="s">
        <v>59</v>
      </c>
      <c r="E176" s="9">
        <v>23</v>
      </c>
      <c r="F176" s="9">
        <v>40</v>
      </c>
      <c r="G176" s="9" t="s">
        <v>60</v>
      </c>
      <c r="H176" s="9" t="s">
        <v>66</v>
      </c>
      <c r="I176" s="9">
        <v>125</v>
      </c>
      <c r="J176" s="9" t="s">
        <v>57</v>
      </c>
      <c r="K176" s="9">
        <v>5</v>
      </c>
      <c r="L176" s="9" t="s">
        <v>205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63</v>
      </c>
      <c r="U176" s="11">
        <v>1000</v>
      </c>
      <c r="V176" s="10">
        <v>0</v>
      </c>
      <c r="W176" s="10">
        <v>1000</v>
      </c>
      <c r="X176" s="10">
        <v>0</v>
      </c>
      <c r="Y176" s="10">
        <v>0</v>
      </c>
      <c r="Z176" s="9" t="s">
        <v>224</v>
      </c>
      <c r="AA176" s="8">
        <v>1159.5100000000002</v>
      </c>
      <c r="AB176" s="8">
        <v>1159.5100000000002</v>
      </c>
      <c r="AC176" s="8">
        <v>0</v>
      </c>
      <c r="AD176" s="8">
        <v>1159.5100000000002</v>
      </c>
      <c r="AE176" s="8">
        <v>0</v>
      </c>
      <c r="AF176" s="8" t="s">
        <v>226</v>
      </c>
      <c r="AG176" s="1" t="s">
        <v>116</v>
      </c>
      <c r="AH176" s="1" t="s">
        <v>149</v>
      </c>
      <c r="AI176" s="1">
        <v>2</v>
      </c>
      <c r="AJ176" s="3" t="s">
        <v>63</v>
      </c>
      <c r="AK176" s="3" t="e">
        <v>#VALUE!</v>
      </c>
      <c r="AL176" s="3">
        <v>0</v>
      </c>
      <c r="AM176" s="3">
        <v>0</v>
      </c>
      <c r="AN176" s="3">
        <v>0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146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0</v>
      </c>
    </row>
    <row r="177" spans="1:56" ht="27.75" hidden="1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85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224</v>
      </c>
      <c r="AA177" s="8">
        <v>1159.5100000000002</v>
      </c>
      <c r="AB177" s="8">
        <v>1159.5100000000002</v>
      </c>
      <c r="AC177" s="8">
        <v>0</v>
      </c>
      <c r="AD177" s="8">
        <v>1159.5100000000002</v>
      </c>
      <c r="AE177" s="8">
        <v>0</v>
      </c>
      <c r="AF177" s="8" t="s">
        <v>58</v>
      </c>
      <c r="AG177" s="1" t="s">
        <v>116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225</v>
      </c>
      <c r="BD177" s="56">
        <v>0</v>
      </c>
    </row>
    <row r="178" spans="1:56" ht="27.75" hidden="1" customHeight="1" x14ac:dyDescent="0.45">
      <c r="A178" s="3">
        <v>45601</v>
      </c>
      <c r="B178" s="14" t="s">
        <v>202</v>
      </c>
      <c r="C178" s="9" t="s">
        <v>93</v>
      </c>
      <c r="D178" s="13" t="s">
        <v>145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23.642634521087999</v>
      </c>
      <c r="Q178" s="10">
        <v>0</v>
      </c>
      <c r="R178" s="10">
        <v>23.642634521087999</v>
      </c>
      <c r="S178" s="9" t="s">
        <v>385</v>
      </c>
      <c r="T178" s="12">
        <v>45883</v>
      </c>
      <c r="U178" s="11">
        <v>50000</v>
      </c>
      <c r="V178" s="10">
        <v>49274</v>
      </c>
      <c r="W178" s="10">
        <v>726</v>
      </c>
      <c r="X178" s="10">
        <v>54279</v>
      </c>
      <c r="Y178" s="10">
        <v>0</v>
      </c>
      <c r="Z178" s="9" t="s">
        <v>99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117</v>
      </c>
      <c r="AH178" s="1" t="s">
        <v>72</v>
      </c>
      <c r="AI178" s="1">
        <v>3</v>
      </c>
      <c r="AJ178" s="3">
        <v>45883</v>
      </c>
      <c r="AK178" s="3">
        <v>0</v>
      </c>
      <c r="AL178" s="3">
        <v>45873</v>
      </c>
      <c r="AM178" s="3">
        <v>45880</v>
      </c>
      <c r="AN178" s="3">
        <v>45881</v>
      </c>
      <c r="AO178" s="3">
        <v>45881</v>
      </c>
      <c r="AP178" s="3">
        <v>45878</v>
      </c>
      <c r="AQ178" s="3">
        <v>45882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478</v>
      </c>
      <c r="AZ178" s="2">
        <v>0</v>
      </c>
      <c r="BA178" s="2">
        <v>0</v>
      </c>
      <c r="BB178" s="2">
        <v>0</v>
      </c>
      <c r="BC178" s="1" t="s">
        <v>114</v>
      </c>
      <c r="BD178" s="56">
        <v>0</v>
      </c>
    </row>
    <row r="179" spans="1:56" ht="27.75" hidden="1" customHeight="1" x14ac:dyDescent="0.45">
      <c r="A179" s="3">
        <v>45601</v>
      </c>
      <c r="B179" s="14" t="s">
        <v>202</v>
      </c>
      <c r="C179" s="9" t="s">
        <v>93</v>
      </c>
      <c r="D179" s="13" t="s">
        <v>145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1628.2806143999999</v>
      </c>
      <c r="Q179" s="10">
        <v>0</v>
      </c>
      <c r="R179" s="10">
        <v>1628.2806143999999</v>
      </c>
      <c r="S179" s="9" t="s">
        <v>385</v>
      </c>
      <c r="T179" s="12">
        <v>45887</v>
      </c>
      <c r="U179" s="11">
        <v>50000</v>
      </c>
      <c r="V179" s="10">
        <v>0</v>
      </c>
      <c r="W179" s="10">
        <v>50000</v>
      </c>
      <c r="X179" s="10">
        <v>0</v>
      </c>
      <c r="Y179" s="10">
        <v>52500</v>
      </c>
      <c r="Z179" s="9" t="s">
        <v>99</v>
      </c>
      <c r="AA179" s="8">
        <v>53784.500000000007</v>
      </c>
      <c r="AB179" s="8">
        <v>31767</v>
      </c>
      <c r="AC179" s="8">
        <v>22017.500000000007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72</v>
      </c>
      <c r="AI179" s="1">
        <v>3</v>
      </c>
      <c r="AJ179" s="3">
        <v>45887</v>
      </c>
      <c r="AK179" s="3">
        <v>0</v>
      </c>
      <c r="AL179" s="3">
        <v>45877</v>
      </c>
      <c r="AM179" s="3">
        <v>45884</v>
      </c>
      <c r="AN179" s="3">
        <v>45885</v>
      </c>
      <c r="AO179" s="3">
        <v>45885</v>
      </c>
      <c r="AP179" s="3">
        <v>45882</v>
      </c>
      <c r="AQ179" s="3">
        <v>45886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 t="s">
        <v>479</v>
      </c>
      <c r="AZ179" s="2">
        <v>0</v>
      </c>
      <c r="BA179" s="2">
        <v>0</v>
      </c>
      <c r="BB179" s="2">
        <v>0</v>
      </c>
      <c r="BC179" s="1" t="s">
        <v>114</v>
      </c>
      <c r="BD179" s="56">
        <v>2820.5212576388899</v>
      </c>
    </row>
    <row r="180" spans="1:56" ht="27.75" hidden="1" customHeight="1" x14ac:dyDescent="0.45">
      <c r="A180" s="3">
        <v>45601</v>
      </c>
      <c r="B180" s="14" t="s">
        <v>202</v>
      </c>
      <c r="C180" s="9" t="s">
        <v>93</v>
      </c>
      <c r="D180" s="13" t="s">
        <v>145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3256.5612287999998</v>
      </c>
      <c r="Q180" s="10">
        <v>0</v>
      </c>
      <c r="R180" s="10">
        <v>3256.5612287999998</v>
      </c>
      <c r="S180" s="9" t="s">
        <v>385</v>
      </c>
      <c r="T180" s="12">
        <v>45920</v>
      </c>
      <c r="U180" s="11">
        <v>100000</v>
      </c>
      <c r="V180" s="10">
        <v>0</v>
      </c>
      <c r="W180" s="10">
        <v>100000</v>
      </c>
      <c r="X180" s="10">
        <v>0</v>
      </c>
      <c r="Y180" s="10">
        <v>105000</v>
      </c>
      <c r="Z180" s="9" t="s">
        <v>99</v>
      </c>
      <c r="AA180" s="8">
        <v>107569.00000000001</v>
      </c>
      <c r="AB180" s="8">
        <v>0</v>
      </c>
      <c r="AC180" s="8">
        <v>107569.00000000001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72</v>
      </c>
      <c r="AI180" s="1">
        <v>3</v>
      </c>
      <c r="AJ180" s="3">
        <v>45920</v>
      </c>
      <c r="AK180" s="3">
        <v>0</v>
      </c>
      <c r="AL180" s="3">
        <v>45910</v>
      </c>
      <c r="AM180" s="3">
        <v>45917</v>
      </c>
      <c r="AN180" s="3">
        <v>45918</v>
      </c>
      <c r="AO180" s="3">
        <v>45918</v>
      </c>
      <c r="AP180" s="3">
        <v>45915</v>
      </c>
      <c r="AQ180" s="3">
        <v>45919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114</v>
      </c>
      <c r="BD180" s="56">
        <v>13779.977343611114</v>
      </c>
    </row>
    <row r="181" spans="1:56" ht="27.75" hidden="1" customHeight="1" x14ac:dyDescent="0.45">
      <c r="A181" s="3">
        <v>45601</v>
      </c>
      <c r="B181" s="14" t="s">
        <v>202</v>
      </c>
      <c r="C181" s="9" t="s">
        <v>93</v>
      </c>
      <c r="D181" s="13" t="s">
        <v>145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11003.203948644863</v>
      </c>
      <c r="Q181" s="10">
        <v>0</v>
      </c>
      <c r="R181" s="10">
        <v>11003.203948644863</v>
      </c>
      <c r="S181" s="9" t="s">
        <v>385</v>
      </c>
      <c r="T181" s="12" t="s">
        <v>63</v>
      </c>
      <c r="U181" s="11">
        <v>337878</v>
      </c>
      <c r="V181" s="10">
        <v>0</v>
      </c>
      <c r="W181" s="10">
        <v>337878</v>
      </c>
      <c r="X181" s="10">
        <v>0</v>
      </c>
      <c r="Y181" s="10">
        <v>354771.9</v>
      </c>
      <c r="Z181" s="9" t="s">
        <v>99</v>
      </c>
      <c r="AA181" s="8">
        <v>363451.98582000006</v>
      </c>
      <c r="AB181" s="8">
        <v>0</v>
      </c>
      <c r="AC181" s="8">
        <v>363451.98582000006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114</v>
      </c>
      <c r="BD181" s="56">
        <v>46559.511849046357</v>
      </c>
    </row>
    <row r="182" spans="1:56" ht="27.75" hidden="1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128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99</v>
      </c>
      <c r="AA182" s="8">
        <v>524805.48582000006</v>
      </c>
      <c r="AB182" s="8">
        <v>31767</v>
      </c>
      <c r="AC182" s="8">
        <v>493038.48582000006</v>
      </c>
      <c r="AD182" s="8">
        <v>0</v>
      </c>
      <c r="AE182" s="8">
        <v>0</v>
      </c>
      <c r="AF182" s="8" t="s">
        <v>58</v>
      </c>
      <c r="AG182" s="1" t="s">
        <v>116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115</v>
      </c>
      <c r="BD182" s="56">
        <v>0</v>
      </c>
    </row>
    <row r="183" spans="1:56" ht="27.75" hidden="1" customHeight="1" x14ac:dyDescent="0.45">
      <c r="A183" s="3" t="s">
        <v>136</v>
      </c>
      <c r="B183" s="14" t="s">
        <v>136</v>
      </c>
      <c r="C183" s="9" t="s">
        <v>186</v>
      </c>
      <c r="D183" s="13" t="s">
        <v>61</v>
      </c>
      <c r="E183" s="9">
        <v>26</v>
      </c>
      <c r="F183" s="9">
        <v>41</v>
      </c>
      <c r="G183" s="9" t="s">
        <v>60</v>
      </c>
      <c r="H183" s="9">
        <v>0</v>
      </c>
      <c r="I183" s="9">
        <v>97</v>
      </c>
      <c r="J183" s="9" t="s">
        <v>57</v>
      </c>
      <c r="K183" s="9">
        <v>5</v>
      </c>
      <c r="L183" s="9" t="s">
        <v>91</v>
      </c>
      <c r="M183" s="10">
        <v>27</v>
      </c>
      <c r="N183" s="9">
        <v>43</v>
      </c>
      <c r="O183" s="9">
        <v>40</v>
      </c>
      <c r="P183" s="10">
        <v>229.14349009919997</v>
      </c>
      <c r="Q183" s="10">
        <v>0</v>
      </c>
      <c r="R183" s="10">
        <v>229.14349009919997</v>
      </c>
      <c r="S183" s="9" t="s">
        <v>192</v>
      </c>
      <c r="T183" s="12">
        <v>45899</v>
      </c>
      <c r="U183" s="11">
        <v>8000</v>
      </c>
      <c r="V183" s="10">
        <v>0</v>
      </c>
      <c r="W183" s="10">
        <v>8000</v>
      </c>
      <c r="X183" s="10">
        <v>0</v>
      </c>
      <c r="Y183" s="10">
        <v>8400</v>
      </c>
      <c r="Z183" s="9" t="s">
        <v>84</v>
      </c>
      <c r="AA183" s="8">
        <v>9499.6</v>
      </c>
      <c r="AB183" s="8">
        <v>1765</v>
      </c>
      <c r="AC183" s="8">
        <v>7734.6</v>
      </c>
      <c r="AD183" s="8">
        <v>0</v>
      </c>
      <c r="AE183" s="8">
        <v>0</v>
      </c>
      <c r="AF183" s="8">
        <v>0</v>
      </c>
      <c r="AG183" s="1" t="s">
        <v>119</v>
      </c>
      <c r="AH183" s="1" t="s">
        <v>72</v>
      </c>
      <c r="AI183" s="1">
        <v>3</v>
      </c>
      <c r="AJ183" s="3">
        <v>45899</v>
      </c>
      <c r="AK183" s="3">
        <v>0</v>
      </c>
      <c r="AL183" s="3">
        <v>45889</v>
      </c>
      <c r="AM183" s="3">
        <v>45896</v>
      </c>
      <c r="AN183" s="3">
        <v>45897</v>
      </c>
      <c r="AO183" s="3">
        <v>45897</v>
      </c>
      <c r="AP183" s="3">
        <v>45894</v>
      </c>
      <c r="AQ183" s="3">
        <v>45898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624.52598</v>
      </c>
    </row>
    <row r="184" spans="1:56" ht="27.75" hidden="1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 t="s">
        <v>60</v>
      </c>
      <c r="H184" s="9">
        <v>0</v>
      </c>
      <c r="I184" s="9">
        <v>102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84</v>
      </c>
      <c r="AA184" s="8">
        <v>9499.6</v>
      </c>
      <c r="AB184" s="8">
        <v>1765</v>
      </c>
      <c r="AC184" s="8">
        <v>7734.6</v>
      </c>
      <c r="AD184" s="8">
        <v>0</v>
      </c>
      <c r="AE184" s="8">
        <v>0</v>
      </c>
      <c r="AF184" s="8" t="s">
        <v>58</v>
      </c>
      <c r="AG184" s="1" t="s">
        <v>116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0</v>
      </c>
    </row>
    <row r="185" spans="1:56" ht="27.75" hidden="1" customHeight="1" x14ac:dyDescent="0.45">
      <c r="A185" s="3">
        <v>45874</v>
      </c>
      <c r="B185" s="14" t="s">
        <v>543</v>
      </c>
      <c r="C185" s="9" t="s">
        <v>516</v>
      </c>
      <c r="D185" s="13" t="s">
        <v>517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140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518</v>
      </c>
      <c r="T185" s="12">
        <v>45883</v>
      </c>
      <c r="U185" s="11">
        <v>10000</v>
      </c>
      <c r="V185" s="10">
        <v>192</v>
      </c>
      <c r="W185" s="10">
        <v>9808</v>
      </c>
      <c r="X185" s="10">
        <v>0</v>
      </c>
      <c r="Y185" s="10">
        <v>10298.4</v>
      </c>
      <c r="Z185" s="9" t="s">
        <v>150</v>
      </c>
      <c r="AA185" s="8">
        <v>12194.58064</v>
      </c>
      <c r="AB185" s="8">
        <v>12194.58064</v>
      </c>
      <c r="AC185" s="8">
        <v>0</v>
      </c>
      <c r="AD185" s="8">
        <v>12194.58064</v>
      </c>
      <c r="AE185" s="8">
        <v>0</v>
      </c>
      <c r="AF185" s="8" t="s">
        <v>499</v>
      </c>
      <c r="AG185" s="1" t="s">
        <v>116</v>
      </c>
      <c r="AH185" s="1" t="s">
        <v>75</v>
      </c>
      <c r="AI185" s="1">
        <v>4</v>
      </c>
      <c r="AJ185" s="3">
        <v>45883</v>
      </c>
      <c r="AK185" s="3">
        <v>45879</v>
      </c>
      <c r="AL185" s="3">
        <v>45872</v>
      </c>
      <c r="AM185" s="3">
        <v>45880</v>
      </c>
      <c r="AN185" s="3">
        <v>45881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 t="s">
        <v>519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hidden="1" customHeight="1" x14ac:dyDescent="0.45">
      <c r="A186" s="3">
        <v>45873</v>
      </c>
      <c r="B186" s="14" t="s">
        <v>562</v>
      </c>
      <c r="C186" s="9" t="s">
        <v>140</v>
      </c>
      <c r="D186" s="13" t="s">
        <v>59</v>
      </c>
      <c r="E186" s="9">
        <v>26</v>
      </c>
      <c r="F186" s="9">
        <v>39</v>
      </c>
      <c r="G186" s="9" t="s">
        <v>60</v>
      </c>
      <c r="H186" s="9">
        <v>0</v>
      </c>
      <c r="I186" s="9">
        <v>93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124</v>
      </c>
      <c r="T186" s="12">
        <v>45880</v>
      </c>
      <c r="U186" s="11">
        <v>10000</v>
      </c>
      <c r="V186" s="10">
        <v>10500</v>
      </c>
      <c r="W186" s="10">
        <v>0</v>
      </c>
      <c r="X186" s="10">
        <v>0</v>
      </c>
      <c r="Y186" s="10">
        <v>0</v>
      </c>
      <c r="Z186" s="9" t="s">
        <v>150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77</v>
      </c>
      <c r="AI186" s="1">
        <v>1</v>
      </c>
      <c r="AJ186" s="3">
        <v>45880</v>
      </c>
      <c r="AK186" s="3">
        <v>0</v>
      </c>
      <c r="AL186" s="3">
        <v>0</v>
      </c>
      <c r="AM186" s="3">
        <v>0</v>
      </c>
      <c r="AN186" s="3">
        <v>0</v>
      </c>
      <c r="AO186" s="3">
        <v>45879</v>
      </c>
      <c r="AP186" s="3">
        <v>45875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hidden="1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150</v>
      </c>
      <c r="AA187" s="8">
        <v>12194.58064</v>
      </c>
      <c r="AB187" s="8">
        <v>12194.58064</v>
      </c>
      <c r="AC187" s="8">
        <v>0</v>
      </c>
      <c r="AD187" s="8">
        <v>12194.58064</v>
      </c>
      <c r="AE187" s="8">
        <v>0</v>
      </c>
      <c r="AF187" s="8" t="s">
        <v>58</v>
      </c>
      <c r="AG187" s="1" t="s">
        <v>119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0</v>
      </c>
    </row>
    <row r="188" spans="1:56" ht="27.75" hidden="1" customHeight="1" x14ac:dyDescent="0.45">
      <c r="A188" s="3" t="s">
        <v>136</v>
      </c>
      <c r="B188" s="14" t="s">
        <v>136</v>
      </c>
      <c r="C188" s="9" t="s">
        <v>110</v>
      </c>
      <c r="D188" s="13" t="s">
        <v>59</v>
      </c>
      <c r="E188" s="9">
        <v>26</v>
      </c>
      <c r="F188" s="9">
        <v>43</v>
      </c>
      <c r="G188" s="9" t="s">
        <v>60</v>
      </c>
      <c r="H188" s="9">
        <v>0</v>
      </c>
      <c r="I188" s="9">
        <v>116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111</v>
      </c>
      <c r="T188" s="12">
        <v>45925</v>
      </c>
      <c r="U188" s="11">
        <v>10000</v>
      </c>
      <c r="V188" s="10">
        <v>0</v>
      </c>
      <c r="W188" s="10">
        <v>10000</v>
      </c>
      <c r="X188" s="10">
        <v>0</v>
      </c>
      <c r="Y188" s="10">
        <v>0</v>
      </c>
      <c r="Z188" s="9" t="s">
        <v>206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>
        <v>0</v>
      </c>
      <c r="AG188" s="1" t="s">
        <v>119</v>
      </c>
      <c r="AH188" s="1" t="s">
        <v>77</v>
      </c>
      <c r="AI188" s="1">
        <v>1</v>
      </c>
      <c r="AJ188" s="3">
        <v>45925</v>
      </c>
      <c r="AK188" s="3">
        <v>0</v>
      </c>
      <c r="AL188" s="3">
        <v>0</v>
      </c>
      <c r="AM188" s="3">
        <v>0</v>
      </c>
      <c r="AN188" s="3">
        <v>0</v>
      </c>
      <c r="AO188" s="3">
        <v>45924</v>
      </c>
      <c r="AP188" s="3">
        <v>45920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102</v>
      </c>
      <c r="BD188" s="56">
        <v>0</v>
      </c>
    </row>
    <row r="189" spans="1:56" ht="27.75" hidden="1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>
        <v>0</v>
      </c>
      <c r="H189" s="9">
        <v>0</v>
      </c>
      <c r="I189" s="9">
        <v>116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206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0</v>
      </c>
      <c r="AF189" s="8" t="s">
        <v>58</v>
      </c>
      <c r="AG189" s="1" t="s">
        <v>61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207</v>
      </c>
      <c r="BD189" s="56">
        <v>0</v>
      </c>
    </row>
    <row r="190" spans="1:56" ht="27.75" hidden="1" customHeight="1" x14ac:dyDescent="0.45">
      <c r="A190" s="3">
        <v>45832</v>
      </c>
      <c r="B190" s="14" t="s">
        <v>311</v>
      </c>
      <c r="C190" s="9" t="s">
        <v>110</v>
      </c>
      <c r="D190" s="13" t="s">
        <v>147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45883</v>
      </c>
      <c r="U190" s="11">
        <v>20000</v>
      </c>
      <c r="V190" s="10">
        <v>20000</v>
      </c>
      <c r="W190" s="10">
        <v>0</v>
      </c>
      <c r="X190" s="10">
        <v>21970</v>
      </c>
      <c r="Y190" s="10">
        <v>0</v>
      </c>
      <c r="Z190" s="9" t="s">
        <v>88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 t="s">
        <v>226</v>
      </c>
      <c r="AG190" s="1" t="s">
        <v>116</v>
      </c>
      <c r="AH190" s="1" t="s">
        <v>75</v>
      </c>
      <c r="AI190" s="1">
        <v>4</v>
      </c>
      <c r="AJ190" s="3">
        <v>45883</v>
      </c>
      <c r="AK190" s="3">
        <v>45879</v>
      </c>
      <c r="AL190" s="3">
        <v>45872</v>
      </c>
      <c r="AM190" s="3">
        <v>45880</v>
      </c>
      <c r="AN190" s="3">
        <v>45881</v>
      </c>
      <c r="AO190" s="3">
        <v>45882</v>
      </c>
      <c r="AP190" s="3">
        <v>45878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520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hidden="1" customHeight="1" x14ac:dyDescent="0.45">
      <c r="A191" s="3">
        <v>45861</v>
      </c>
      <c r="B191" s="14" t="s">
        <v>424</v>
      </c>
      <c r="C191" s="9" t="s">
        <v>110</v>
      </c>
      <c r="D191" s="13" t="s">
        <v>59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45887</v>
      </c>
      <c r="U191" s="11">
        <v>15000</v>
      </c>
      <c r="V191" s="10">
        <v>8828</v>
      </c>
      <c r="W191" s="10">
        <v>6172</v>
      </c>
      <c r="X191" s="10">
        <v>0</v>
      </c>
      <c r="Y191" s="10">
        <v>0</v>
      </c>
      <c r="Z191" s="9" t="s">
        <v>88</v>
      </c>
      <c r="AA191" s="8">
        <v>7673.8327599999993</v>
      </c>
      <c r="AB191" s="8">
        <v>7673.8327599999993</v>
      </c>
      <c r="AC191" s="8">
        <v>0</v>
      </c>
      <c r="AD191" s="8">
        <v>7673.8327599999993</v>
      </c>
      <c r="AE191" s="8">
        <v>0</v>
      </c>
      <c r="AF191" s="8" t="s">
        <v>226</v>
      </c>
      <c r="AG191" s="1" t="s">
        <v>116</v>
      </c>
      <c r="AH191" s="1" t="s">
        <v>149</v>
      </c>
      <c r="AI191" s="1">
        <v>2</v>
      </c>
      <c r="AJ191" s="3">
        <v>45887</v>
      </c>
      <c r="AK191" s="3">
        <v>45885</v>
      </c>
      <c r="AL191" s="3">
        <v>0</v>
      </c>
      <c r="AM191" s="3">
        <v>0</v>
      </c>
      <c r="AN191" s="3">
        <v>0</v>
      </c>
      <c r="AO191" s="3">
        <v>45886</v>
      </c>
      <c r="AP191" s="3">
        <v>45882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146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hidden="1" customHeight="1" x14ac:dyDescent="0.45">
      <c r="A192" s="3" t="s">
        <v>136</v>
      </c>
      <c r="B192" s="14" t="s">
        <v>136</v>
      </c>
      <c r="C192" s="9" t="s">
        <v>110</v>
      </c>
      <c r="D192" s="13" t="s">
        <v>61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111</v>
      </c>
      <c r="T192" s="12">
        <v>45925</v>
      </c>
      <c r="U192" s="11">
        <v>30000</v>
      </c>
      <c r="V192" s="10">
        <v>0</v>
      </c>
      <c r="W192" s="10">
        <v>30000</v>
      </c>
      <c r="X192" s="10">
        <v>0</v>
      </c>
      <c r="Y192" s="10">
        <v>31500</v>
      </c>
      <c r="Z192" s="9" t="s">
        <v>88</v>
      </c>
      <c r="AA192" s="8">
        <v>37299.899999999994</v>
      </c>
      <c r="AB192" s="8">
        <v>37299.899999999994</v>
      </c>
      <c r="AC192" s="8">
        <v>0</v>
      </c>
      <c r="AD192" s="8">
        <v>0</v>
      </c>
      <c r="AE192" s="8">
        <v>37299.899999999994</v>
      </c>
      <c r="AF192" s="8">
        <v>0</v>
      </c>
      <c r="AG192" s="1" t="s">
        <v>118</v>
      </c>
      <c r="AH192" s="1" t="s">
        <v>75</v>
      </c>
      <c r="AI192" s="1">
        <v>4</v>
      </c>
      <c r="AJ192" s="3">
        <v>45925</v>
      </c>
      <c r="AK192" s="3">
        <v>45921</v>
      </c>
      <c r="AL192" s="3">
        <v>45914</v>
      </c>
      <c r="AM192" s="3">
        <v>45922</v>
      </c>
      <c r="AN192" s="3">
        <v>45923</v>
      </c>
      <c r="AO192" s="3">
        <v>45924</v>
      </c>
      <c r="AP192" s="3">
        <v>45920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7.75" hidden="1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26</v>
      </c>
      <c r="F193" s="9">
        <v>43</v>
      </c>
      <c r="G193" s="9">
        <v>0</v>
      </c>
      <c r="H193" s="9">
        <v>0</v>
      </c>
      <c r="I193" s="9">
        <v>120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88</v>
      </c>
      <c r="AA193" s="8">
        <v>44973.732759999992</v>
      </c>
      <c r="AB193" s="8">
        <v>44973.732759999992</v>
      </c>
      <c r="AC193" s="8">
        <v>0</v>
      </c>
      <c r="AD193" s="8">
        <v>7673.8327599999993</v>
      </c>
      <c r="AE193" s="8">
        <v>37299.899999999994</v>
      </c>
      <c r="AF193" s="8" t="s">
        <v>58</v>
      </c>
      <c r="AG193" s="1" t="s">
        <v>117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0</v>
      </c>
    </row>
    <row r="194" spans="1:56" ht="27.75" hidden="1" customHeight="1" x14ac:dyDescent="0.45">
      <c r="A194" s="3">
        <v>45857</v>
      </c>
      <c r="B194" s="14" t="s">
        <v>391</v>
      </c>
      <c r="C194" s="9" t="s">
        <v>151</v>
      </c>
      <c r="D194" s="13" t="s">
        <v>152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45883</v>
      </c>
      <c r="U194" s="11">
        <v>34000</v>
      </c>
      <c r="V194" s="10">
        <v>32500</v>
      </c>
      <c r="W194" s="10">
        <v>1500</v>
      </c>
      <c r="X194" s="10">
        <v>34283</v>
      </c>
      <c r="Y194" s="10">
        <v>0</v>
      </c>
      <c r="Z194" s="9" t="s">
        <v>128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45883</v>
      </c>
      <c r="AK194" s="3">
        <v>0</v>
      </c>
      <c r="AL194" s="3">
        <v>45874</v>
      </c>
      <c r="AM194" s="3">
        <v>45881</v>
      </c>
      <c r="AN194" s="3">
        <v>45882</v>
      </c>
      <c r="AO194" s="3">
        <v>45882</v>
      </c>
      <c r="AP194" s="3">
        <v>45878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0</v>
      </c>
    </row>
    <row r="195" spans="1:56" ht="27.75" hidden="1" customHeight="1" x14ac:dyDescent="0.45">
      <c r="A195" s="3">
        <v>0</v>
      </c>
      <c r="B195" s="14" t="s">
        <v>129</v>
      </c>
      <c r="C195" s="9" t="s">
        <v>151</v>
      </c>
      <c r="D195" s="13" t="s">
        <v>152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45897</v>
      </c>
      <c r="U195" s="11">
        <v>50000</v>
      </c>
      <c r="V195" s="10">
        <v>0</v>
      </c>
      <c r="W195" s="10">
        <v>50000</v>
      </c>
      <c r="X195" s="10">
        <v>0</v>
      </c>
      <c r="Y195" s="10">
        <v>52500</v>
      </c>
      <c r="Z195" s="9" t="s">
        <v>128</v>
      </c>
      <c r="AA195" s="8">
        <v>59372.5</v>
      </c>
      <c r="AB195" s="8">
        <v>14023</v>
      </c>
      <c r="AC195" s="8">
        <v>45349.5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45897</v>
      </c>
      <c r="AK195" s="3">
        <v>0</v>
      </c>
      <c r="AL195" s="3">
        <v>45888</v>
      </c>
      <c r="AM195" s="3">
        <v>45895</v>
      </c>
      <c r="AN195" s="3">
        <v>45896</v>
      </c>
      <c r="AO195" s="3">
        <v>45896</v>
      </c>
      <c r="AP195" s="3">
        <v>45892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5096.7799166666673</v>
      </c>
    </row>
    <row r="196" spans="1:56" ht="27.75" hidden="1" customHeight="1" x14ac:dyDescent="0.45">
      <c r="A196" s="3" t="s">
        <v>136</v>
      </c>
      <c r="B196" s="14" t="s">
        <v>136</v>
      </c>
      <c r="C196" s="9" t="s">
        <v>110</v>
      </c>
      <c r="D196" s="13" t="s">
        <v>59</v>
      </c>
      <c r="E196" s="9">
        <v>28</v>
      </c>
      <c r="F196" s="9">
        <v>47</v>
      </c>
      <c r="G196" s="9" t="s">
        <v>60</v>
      </c>
      <c r="H196" s="9" t="s">
        <v>66</v>
      </c>
      <c r="I196" s="9">
        <v>180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111</v>
      </c>
      <c r="T196" s="12">
        <v>45925</v>
      </c>
      <c r="U196" s="11">
        <v>5000</v>
      </c>
      <c r="V196" s="10">
        <v>0</v>
      </c>
      <c r="W196" s="10">
        <v>5000</v>
      </c>
      <c r="X196" s="10">
        <v>0</v>
      </c>
      <c r="Y196" s="10">
        <v>0</v>
      </c>
      <c r="Z196" s="9" t="s">
        <v>128</v>
      </c>
      <c r="AA196" s="8">
        <v>6775.4500000000007</v>
      </c>
      <c r="AB196" s="8">
        <v>0</v>
      </c>
      <c r="AC196" s="8">
        <v>6775.4500000000007</v>
      </c>
      <c r="AD196" s="8">
        <v>0</v>
      </c>
      <c r="AE196" s="8">
        <v>6775.4500000000007</v>
      </c>
      <c r="AF196" s="8">
        <v>0</v>
      </c>
      <c r="AG196" s="1">
        <v>0</v>
      </c>
      <c r="AH196" s="1" t="s">
        <v>149</v>
      </c>
      <c r="AI196" s="1">
        <v>2</v>
      </c>
      <c r="AJ196" s="3">
        <v>45925</v>
      </c>
      <c r="AK196" s="3">
        <v>45923</v>
      </c>
      <c r="AL196" s="3">
        <v>0</v>
      </c>
      <c r="AM196" s="3">
        <v>0</v>
      </c>
      <c r="AN196" s="3">
        <v>0</v>
      </c>
      <c r="AO196" s="3">
        <v>45924</v>
      </c>
      <c r="AP196" s="3">
        <v>45920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146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761.48529722222236</v>
      </c>
    </row>
    <row r="197" spans="1:56" ht="27.75" hidden="1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28</v>
      </c>
      <c r="F197" s="9">
        <v>43</v>
      </c>
      <c r="G197" s="9">
        <v>0</v>
      </c>
      <c r="H197" s="9">
        <v>0</v>
      </c>
      <c r="I197" s="9">
        <v>130</v>
      </c>
      <c r="J197" s="9" t="s">
        <v>57</v>
      </c>
      <c r="K197" s="9">
        <v>3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128</v>
      </c>
      <c r="AA197" s="8">
        <v>66147.95</v>
      </c>
      <c r="AB197" s="8">
        <v>14023</v>
      </c>
      <c r="AC197" s="8">
        <v>52124.95</v>
      </c>
      <c r="AD197" s="8">
        <v>0</v>
      </c>
      <c r="AE197" s="8">
        <v>6775.4500000000007</v>
      </c>
      <c r="AF197" s="8" t="s">
        <v>58</v>
      </c>
      <c r="AG197" s="1">
        <v>0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153</v>
      </c>
      <c r="BD197" s="56">
        <v>0</v>
      </c>
    </row>
  </sheetData>
  <autoFilter ref="A5:BD197" xr:uid="{00000000-0009-0000-0000-000000000000}">
    <filterColumn colId="4">
      <filters>
        <filter val="21"/>
      </filters>
    </filterColumn>
    <filterColumn colId="7">
      <filters>
        <filter val="ใส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7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95BDE-2D75-45DB-8D7A-28D6FCB35445}">
  <sheetPr>
    <tabColor rgb="FFFFFF00"/>
  </sheetPr>
  <dimension ref="A1:BD202"/>
  <sheetViews>
    <sheetView zoomScale="80" zoomScaleNormal="80" workbookViewId="0">
      <selection activeCell="N20" sqref="N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45877</v>
      </c>
      <c r="E3" s="82" t="s">
        <v>52</v>
      </c>
      <c r="F3" s="82"/>
      <c r="G3" s="83">
        <v>10.09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45883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 t="s">
        <v>521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493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45875</v>
      </c>
      <c r="B17" s="14" t="s">
        <v>522</v>
      </c>
      <c r="C17" s="9" t="s">
        <v>523</v>
      </c>
      <c r="D17" s="13" t="s">
        <v>524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172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>
        <v>45875</v>
      </c>
      <c r="B18" s="14" t="s">
        <v>522</v>
      </c>
      <c r="C18" s="9" t="s">
        <v>523</v>
      </c>
      <c r="D18" s="13" t="s">
        <v>525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172</v>
      </c>
      <c r="AA18" s="8">
        <v>4400.55</v>
      </c>
      <c r="AB18" s="8">
        <v>4400.55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45875</v>
      </c>
      <c r="B19" s="14" t="s">
        <v>526</v>
      </c>
      <c r="C19" s="9" t="s">
        <v>257</v>
      </c>
      <c r="D19" s="13" t="s">
        <v>527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172</v>
      </c>
      <c r="AA19" s="8">
        <v>17602.2</v>
      </c>
      <c r="AB19" s="8">
        <v>17602.2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45875</v>
      </c>
      <c r="B20" s="14" t="s">
        <v>526</v>
      </c>
      <c r="C20" s="9" t="s">
        <v>257</v>
      </c>
      <c r="D20" s="13" t="s">
        <v>550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172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45870</v>
      </c>
      <c r="B21" s="14" t="s">
        <v>470</v>
      </c>
      <c r="C21" s="9" t="s">
        <v>316</v>
      </c>
      <c r="D21" s="13" t="s">
        <v>333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124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 t="s">
        <v>136</v>
      </c>
      <c r="B22" s="14" t="s">
        <v>136</v>
      </c>
      <c r="C22" s="9" t="s">
        <v>137</v>
      </c>
      <c r="D22" s="13" t="s">
        <v>125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172</v>
      </c>
      <c r="AA22" s="8">
        <v>88010.999999999985</v>
      </c>
      <c r="AB22" s="8">
        <v>26190</v>
      </c>
      <c r="AC22" s="8">
        <v>61820.999999999985</v>
      </c>
      <c r="AD22" s="8">
        <v>0</v>
      </c>
      <c r="AE22" s="8">
        <v>0</v>
      </c>
      <c r="AF22" s="8">
        <v>0</v>
      </c>
      <c r="AG22" s="1" t="s">
        <v>117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4489.5783999999994</v>
      </c>
    </row>
    <row r="23" spans="1:56" ht="27.75" customHeight="1" x14ac:dyDescent="0.45">
      <c r="A23" s="3" t="s">
        <v>136</v>
      </c>
      <c r="B23" s="14" t="s">
        <v>136</v>
      </c>
      <c r="C23" s="9" t="s">
        <v>137</v>
      </c>
      <c r="D23" s="13" t="s">
        <v>208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45894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172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2556.6217600000009</v>
      </c>
    </row>
    <row r="24" spans="1:56" ht="27.75" customHeight="1" x14ac:dyDescent="0.45">
      <c r="A24" s="3" t="s">
        <v>136</v>
      </c>
      <c r="B24" s="14" t="s">
        <v>136</v>
      </c>
      <c r="C24" s="9" t="s">
        <v>257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172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116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1597.8885999999998</v>
      </c>
    </row>
    <row r="25" spans="1:56" ht="27.75" customHeight="1" x14ac:dyDescent="0.45">
      <c r="A25" s="3" t="s">
        <v>136</v>
      </c>
      <c r="B25" s="14" t="s">
        <v>136</v>
      </c>
      <c r="C25" s="9" t="s">
        <v>214</v>
      </c>
      <c r="D25" s="13" t="s">
        <v>215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172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116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1343.6356095653334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172</v>
      </c>
      <c r="AA26" s="8">
        <v>227492.91433</v>
      </c>
      <c r="AB26" s="8">
        <v>89963.05</v>
      </c>
      <c r="AC26" s="8">
        <v>137529.86433000001</v>
      </c>
      <c r="AD26" s="8">
        <v>0</v>
      </c>
      <c r="AE26" s="8">
        <v>0</v>
      </c>
      <c r="AF26" s="8" t="s">
        <v>58</v>
      </c>
      <c r="AG26" s="1" t="s">
        <v>118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102</v>
      </c>
      <c r="BD26" s="56">
        <v>0</v>
      </c>
    </row>
    <row r="27" spans="1:56" ht="27.75" customHeight="1" x14ac:dyDescent="0.45">
      <c r="A27" s="3">
        <v>45857</v>
      </c>
      <c r="B27" s="14" t="s">
        <v>392</v>
      </c>
      <c r="C27" s="9" t="s">
        <v>73</v>
      </c>
      <c r="D27" s="13" t="s">
        <v>312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45878</v>
      </c>
      <c r="U27" s="11">
        <v>5000</v>
      </c>
      <c r="V27" s="10">
        <v>4923</v>
      </c>
      <c r="W27" s="10">
        <v>77</v>
      </c>
      <c r="X27" s="10">
        <v>5250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393</v>
      </c>
      <c r="AG27" s="1" t="s">
        <v>116</v>
      </c>
      <c r="AH27" s="1" t="s">
        <v>74</v>
      </c>
      <c r="AI27" s="1">
        <v>2</v>
      </c>
      <c r="AJ27" s="3">
        <v>45878</v>
      </c>
      <c r="AK27" s="3">
        <v>0</v>
      </c>
      <c r="AL27" s="3">
        <v>45869</v>
      </c>
      <c r="AM27" s="3">
        <v>45876</v>
      </c>
      <c r="AN27" s="3">
        <v>45877</v>
      </c>
      <c r="AO27" s="3">
        <v>45877</v>
      </c>
      <c r="AP27" s="3">
        <v>45873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346</v>
      </c>
      <c r="C28" s="9" t="s">
        <v>73</v>
      </c>
      <c r="D28" s="13" t="s">
        <v>347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45878</v>
      </c>
      <c r="U28" s="11">
        <v>10000</v>
      </c>
      <c r="V28" s="10">
        <v>10000</v>
      </c>
      <c r="W28" s="10">
        <v>0</v>
      </c>
      <c r="X28" s="10">
        <v>10300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366</v>
      </c>
      <c r="AG28" s="1" t="s">
        <v>116</v>
      </c>
      <c r="AH28" s="1" t="s">
        <v>74</v>
      </c>
      <c r="AI28" s="1">
        <v>2</v>
      </c>
      <c r="AJ28" s="3">
        <v>45878</v>
      </c>
      <c r="AK28" s="3">
        <v>0</v>
      </c>
      <c r="AL28" s="3">
        <v>45869</v>
      </c>
      <c r="AM28" s="3">
        <v>45876</v>
      </c>
      <c r="AN28" s="3">
        <v>45877</v>
      </c>
      <c r="AO28" s="3">
        <v>45877</v>
      </c>
      <c r="AP28" s="3">
        <v>45873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392</v>
      </c>
      <c r="C29" s="9" t="s">
        <v>73</v>
      </c>
      <c r="D29" s="13" t="s">
        <v>299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45878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399</v>
      </c>
      <c r="AG29" s="1" t="s">
        <v>119</v>
      </c>
      <c r="AH29" s="1" t="s">
        <v>74</v>
      </c>
      <c r="AI29" s="1">
        <v>2</v>
      </c>
      <c r="AJ29" s="3">
        <v>45878</v>
      </c>
      <c r="AK29" s="3">
        <v>0</v>
      </c>
      <c r="AL29" s="3">
        <v>45869</v>
      </c>
      <c r="AM29" s="3">
        <v>45876</v>
      </c>
      <c r="AN29" s="3">
        <v>45877</v>
      </c>
      <c r="AO29" s="3">
        <v>45877</v>
      </c>
      <c r="AP29" s="3">
        <v>45873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45857</v>
      </c>
      <c r="B30" s="14" t="s">
        <v>392</v>
      </c>
      <c r="C30" s="9" t="s">
        <v>73</v>
      </c>
      <c r="D30" s="13" t="s">
        <v>197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45878</v>
      </c>
      <c r="U30" s="11">
        <v>10000</v>
      </c>
      <c r="V30" s="10">
        <v>10000</v>
      </c>
      <c r="W30" s="10">
        <v>0</v>
      </c>
      <c r="X30" s="10">
        <v>10500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399</v>
      </c>
      <c r="AG30" s="1" t="s">
        <v>118</v>
      </c>
      <c r="AH30" s="1" t="s">
        <v>74</v>
      </c>
      <c r="AI30" s="1">
        <v>2</v>
      </c>
      <c r="AJ30" s="3">
        <v>45878</v>
      </c>
      <c r="AK30" s="3">
        <v>0</v>
      </c>
      <c r="AL30" s="3">
        <v>45869</v>
      </c>
      <c r="AM30" s="3">
        <v>45876</v>
      </c>
      <c r="AN30" s="3">
        <v>45877</v>
      </c>
      <c r="AO30" s="3">
        <v>45877</v>
      </c>
      <c r="AP30" s="3">
        <v>45873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45857</v>
      </c>
      <c r="B31" s="14" t="s">
        <v>396</v>
      </c>
      <c r="C31" s="9" t="s">
        <v>73</v>
      </c>
      <c r="D31" s="13" t="s">
        <v>297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45878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402</v>
      </c>
      <c r="AG31" s="1" t="s">
        <v>116</v>
      </c>
      <c r="AH31" s="1" t="s">
        <v>74</v>
      </c>
      <c r="AI31" s="1">
        <v>2</v>
      </c>
      <c r="AJ31" s="3">
        <v>45878</v>
      </c>
      <c r="AK31" s="3">
        <v>0</v>
      </c>
      <c r="AL31" s="3">
        <v>45869</v>
      </c>
      <c r="AM31" s="3">
        <v>45876</v>
      </c>
      <c r="AN31" s="3">
        <v>45877</v>
      </c>
      <c r="AO31" s="3">
        <v>45877</v>
      </c>
      <c r="AP31" s="3">
        <v>45873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45857</v>
      </c>
      <c r="B32" s="14" t="s">
        <v>394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45883</v>
      </c>
      <c r="U32" s="11">
        <v>10000</v>
      </c>
      <c r="V32" s="10">
        <v>10000</v>
      </c>
      <c r="W32" s="10">
        <v>0</v>
      </c>
      <c r="X32" s="10">
        <v>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386</v>
      </c>
      <c r="AG32" s="1" t="s">
        <v>116</v>
      </c>
      <c r="AH32" s="1" t="s">
        <v>77</v>
      </c>
      <c r="AI32" s="1">
        <v>1</v>
      </c>
      <c r="AJ32" s="3">
        <v>45883</v>
      </c>
      <c r="AK32" s="3">
        <v>0</v>
      </c>
      <c r="AL32" s="3">
        <v>0</v>
      </c>
      <c r="AM32" s="3">
        <v>0</v>
      </c>
      <c r="AN32" s="3">
        <v>0</v>
      </c>
      <c r="AO32" s="3">
        <v>45882</v>
      </c>
      <c r="AP32" s="3">
        <v>45878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45857</v>
      </c>
      <c r="B33" s="14" t="s">
        <v>396</v>
      </c>
      <c r="C33" s="9" t="s">
        <v>73</v>
      </c>
      <c r="D33" s="13" t="s">
        <v>359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45883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386</v>
      </c>
      <c r="AG33" s="1" t="s">
        <v>117</v>
      </c>
      <c r="AH33" s="1" t="s">
        <v>74</v>
      </c>
      <c r="AI33" s="1">
        <v>2</v>
      </c>
      <c r="AJ33" s="3">
        <v>45883</v>
      </c>
      <c r="AK33" s="3">
        <v>0</v>
      </c>
      <c r="AL33" s="3">
        <v>45874</v>
      </c>
      <c r="AM33" s="3">
        <v>45881</v>
      </c>
      <c r="AN33" s="3">
        <v>45882</v>
      </c>
      <c r="AO33" s="3">
        <v>45882</v>
      </c>
      <c r="AP33" s="3">
        <v>45878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396</v>
      </c>
      <c r="C34" s="9" t="s">
        <v>73</v>
      </c>
      <c r="D34" s="13" t="s">
        <v>272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45883</v>
      </c>
      <c r="U34" s="11">
        <v>5000</v>
      </c>
      <c r="V34" s="10">
        <v>5000</v>
      </c>
      <c r="W34" s="10">
        <v>0</v>
      </c>
      <c r="X34" s="10">
        <v>5199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386</v>
      </c>
      <c r="AG34" s="1" t="s">
        <v>118</v>
      </c>
      <c r="AH34" s="1" t="s">
        <v>74</v>
      </c>
      <c r="AI34" s="1">
        <v>2</v>
      </c>
      <c r="AJ34" s="3">
        <v>45883</v>
      </c>
      <c r="AK34" s="3">
        <v>0</v>
      </c>
      <c r="AL34" s="3">
        <v>45874</v>
      </c>
      <c r="AM34" s="3">
        <v>45881</v>
      </c>
      <c r="AN34" s="3">
        <v>45882</v>
      </c>
      <c r="AO34" s="3">
        <v>45882</v>
      </c>
      <c r="AP34" s="3">
        <v>45878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45857</v>
      </c>
      <c r="B35" s="14" t="s">
        <v>396</v>
      </c>
      <c r="C35" s="9" t="s">
        <v>73</v>
      </c>
      <c r="D35" s="13" t="s">
        <v>400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45883</v>
      </c>
      <c r="U35" s="11">
        <v>5000</v>
      </c>
      <c r="V35" s="10">
        <v>5000</v>
      </c>
      <c r="W35" s="10">
        <v>0</v>
      </c>
      <c r="X35" s="10">
        <v>5300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386</v>
      </c>
      <c r="AG35" s="1" t="s">
        <v>116</v>
      </c>
      <c r="AH35" s="1" t="s">
        <v>74</v>
      </c>
      <c r="AI35" s="1">
        <v>2</v>
      </c>
      <c r="AJ35" s="3">
        <v>45883</v>
      </c>
      <c r="AK35" s="3">
        <v>0</v>
      </c>
      <c r="AL35" s="3">
        <v>45874</v>
      </c>
      <c r="AM35" s="3">
        <v>45881</v>
      </c>
      <c r="AN35" s="3">
        <v>45882</v>
      </c>
      <c r="AO35" s="3">
        <v>45882</v>
      </c>
      <c r="AP35" s="3">
        <v>45878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45877</v>
      </c>
      <c r="B36" s="14" t="s">
        <v>551</v>
      </c>
      <c r="C36" s="9" t="s">
        <v>73</v>
      </c>
      <c r="D36" s="13" t="s">
        <v>355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552</v>
      </c>
      <c r="T36" s="12">
        <v>45883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176</v>
      </c>
      <c r="AA36" s="8">
        <v>9359.9000000000015</v>
      </c>
      <c r="AB36" s="8">
        <v>9359.9000000000015</v>
      </c>
      <c r="AC36" s="8">
        <v>0</v>
      </c>
      <c r="AD36" s="8">
        <v>0</v>
      </c>
      <c r="AE36" s="8">
        <v>0</v>
      </c>
      <c r="AF36" s="8">
        <v>0</v>
      </c>
      <c r="AG36" s="1" t="s">
        <v>116</v>
      </c>
      <c r="AH36" s="1" t="s">
        <v>74</v>
      </c>
      <c r="AI36" s="1">
        <v>2</v>
      </c>
      <c r="AJ36" s="3">
        <v>45883</v>
      </c>
      <c r="AK36" s="3">
        <v>0</v>
      </c>
      <c r="AL36" s="3">
        <v>45874</v>
      </c>
      <c r="AM36" s="3">
        <v>45881</v>
      </c>
      <c r="AN36" s="3">
        <v>45882</v>
      </c>
      <c r="AO36" s="3">
        <v>45882</v>
      </c>
      <c r="AP36" s="3">
        <v>45878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396</v>
      </c>
      <c r="C37" s="9" t="s">
        <v>73</v>
      </c>
      <c r="D37" s="13" t="s">
        <v>197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45885</v>
      </c>
      <c r="U37" s="11">
        <v>10000</v>
      </c>
      <c r="V37" s="10">
        <v>0</v>
      </c>
      <c r="W37" s="10">
        <v>10000</v>
      </c>
      <c r="X37" s="10">
        <v>10300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401</v>
      </c>
      <c r="AG37" s="1" t="s">
        <v>116</v>
      </c>
      <c r="AH37" s="1" t="s">
        <v>74</v>
      </c>
      <c r="AI37" s="1">
        <v>2</v>
      </c>
      <c r="AJ37" s="3">
        <v>45885</v>
      </c>
      <c r="AK37" s="3">
        <v>0</v>
      </c>
      <c r="AL37" s="3">
        <v>45876</v>
      </c>
      <c r="AM37" s="3">
        <v>45883</v>
      </c>
      <c r="AN37" s="3">
        <v>45884</v>
      </c>
      <c r="AO37" s="3">
        <v>45884</v>
      </c>
      <c r="AP37" s="3">
        <v>45880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396</v>
      </c>
      <c r="C38" s="9" t="s">
        <v>73</v>
      </c>
      <c r="D38" s="13" t="s">
        <v>328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45885</v>
      </c>
      <c r="U38" s="11">
        <v>5000</v>
      </c>
      <c r="V38" s="10">
        <v>5000</v>
      </c>
      <c r="W38" s="10">
        <v>0</v>
      </c>
      <c r="X38" s="10">
        <v>5250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401</v>
      </c>
      <c r="AG38" s="1" t="s">
        <v>117</v>
      </c>
      <c r="AH38" s="1" t="s">
        <v>74</v>
      </c>
      <c r="AI38" s="1">
        <v>2</v>
      </c>
      <c r="AJ38" s="3">
        <v>45885</v>
      </c>
      <c r="AK38" s="3">
        <v>0</v>
      </c>
      <c r="AL38" s="3">
        <v>45876</v>
      </c>
      <c r="AM38" s="3">
        <v>45883</v>
      </c>
      <c r="AN38" s="3">
        <v>45884</v>
      </c>
      <c r="AO38" s="3">
        <v>45884</v>
      </c>
      <c r="AP38" s="3">
        <v>45880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396</v>
      </c>
      <c r="C39" s="9" t="s">
        <v>73</v>
      </c>
      <c r="D39" s="13" t="s">
        <v>329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45885</v>
      </c>
      <c r="U39" s="11">
        <v>5000</v>
      </c>
      <c r="V39" s="10">
        <v>5000</v>
      </c>
      <c r="W39" s="10">
        <v>0</v>
      </c>
      <c r="X39" s="10">
        <v>5200</v>
      </c>
      <c r="Y39" s="10">
        <v>0</v>
      </c>
      <c r="Z39" s="9" t="s">
        <v>176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401</v>
      </c>
      <c r="AG39" s="1" t="s">
        <v>117</v>
      </c>
      <c r="AH39" s="1" t="s">
        <v>74</v>
      </c>
      <c r="AI39" s="1">
        <v>2</v>
      </c>
      <c r="AJ39" s="3">
        <v>45885</v>
      </c>
      <c r="AK39" s="3">
        <v>0</v>
      </c>
      <c r="AL39" s="3">
        <v>45876</v>
      </c>
      <c r="AM39" s="3">
        <v>45883</v>
      </c>
      <c r="AN39" s="3">
        <v>45884</v>
      </c>
      <c r="AO39" s="3">
        <v>45884</v>
      </c>
      <c r="AP39" s="3">
        <v>45880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45857</v>
      </c>
      <c r="B40" s="14" t="s">
        <v>396</v>
      </c>
      <c r="C40" s="9" t="s">
        <v>73</v>
      </c>
      <c r="D40" s="13" t="s">
        <v>355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45885</v>
      </c>
      <c r="U40" s="11">
        <v>5000</v>
      </c>
      <c r="V40" s="10">
        <v>5000</v>
      </c>
      <c r="W40" s="10">
        <v>0</v>
      </c>
      <c r="X40" s="10">
        <v>5200</v>
      </c>
      <c r="Y40" s="10">
        <v>0</v>
      </c>
      <c r="Z40" s="9" t="s">
        <v>176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401</v>
      </c>
      <c r="AG40" s="1" t="s">
        <v>117</v>
      </c>
      <c r="AH40" s="1" t="s">
        <v>74</v>
      </c>
      <c r="AI40" s="1">
        <v>2</v>
      </c>
      <c r="AJ40" s="3">
        <v>45885</v>
      </c>
      <c r="AK40" s="3">
        <v>0</v>
      </c>
      <c r="AL40" s="3">
        <v>45876</v>
      </c>
      <c r="AM40" s="3">
        <v>45883</v>
      </c>
      <c r="AN40" s="3">
        <v>45884</v>
      </c>
      <c r="AO40" s="3">
        <v>45884</v>
      </c>
      <c r="AP40" s="3">
        <v>45880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45877</v>
      </c>
      <c r="B41" s="14" t="s">
        <v>553</v>
      </c>
      <c r="C41" s="9" t="s">
        <v>73</v>
      </c>
      <c r="D41" s="13" t="s">
        <v>297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552</v>
      </c>
      <c r="T41" s="12">
        <v>45888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>
        <v>0</v>
      </c>
      <c r="AG41" s="1" t="s">
        <v>118</v>
      </c>
      <c r="AH41" s="1" t="s">
        <v>74</v>
      </c>
      <c r="AI41" s="1">
        <v>2</v>
      </c>
      <c r="AJ41" s="3">
        <v>45888</v>
      </c>
      <c r="AK41" s="3">
        <v>0</v>
      </c>
      <c r="AL41" s="3">
        <v>45879</v>
      </c>
      <c r="AM41" s="3">
        <v>45886</v>
      </c>
      <c r="AN41" s="3">
        <v>45887</v>
      </c>
      <c r="AO41" s="3">
        <v>45887</v>
      </c>
      <c r="AP41" s="3">
        <v>45883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396</v>
      </c>
      <c r="C42" s="9" t="s">
        <v>73</v>
      </c>
      <c r="D42" s="13" t="s">
        <v>298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45888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402</v>
      </c>
      <c r="AG42" s="1" t="s">
        <v>117</v>
      </c>
      <c r="AH42" s="1" t="s">
        <v>74</v>
      </c>
      <c r="AI42" s="1">
        <v>2</v>
      </c>
      <c r="AJ42" s="3">
        <v>45888</v>
      </c>
      <c r="AK42" s="3">
        <v>0</v>
      </c>
      <c r="AL42" s="3">
        <v>45879</v>
      </c>
      <c r="AM42" s="3">
        <v>45886</v>
      </c>
      <c r="AN42" s="3">
        <v>45887</v>
      </c>
      <c r="AO42" s="3">
        <v>45887</v>
      </c>
      <c r="AP42" s="3">
        <v>45883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45857</v>
      </c>
      <c r="B43" s="14" t="s">
        <v>396</v>
      </c>
      <c r="C43" s="9" t="s">
        <v>73</v>
      </c>
      <c r="D43" s="13" t="s">
        <v>330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45888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402</v>
      </c>
      <c r="AG43" s="1" t="s">
        <v>117</v>
      </c>
      <c r="AH43" s="1" t="s">
        <v>74</v>
      </c>
      <c r="AI43" s="1">
        <v>2</v>
      </c>
      <c r="AJ43" s="3">
        <v>45888</v>
      </c>
      <c r="AK43" s="3">
        <v>0</v>
      </c>
      <c r="AL43" s="3">
        <v>45879</v>
      </c>
      <c r="AM43" s="3">
        <v>45886</v>
      </c>
      <c r="AN43" s="3">
        <v>45887</v>
      </c>
      <c r="AO43" s="3">
        <v>45887</v>
      </c>
      <c r="AP43" s="3">
        <v>45883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396</v>
      </c>
      <c r="C44" s="9" t="s">
        <v>73</v>
      </c>
      <c r="D44" s="13" t="s">
        <v>347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45888</v>
      </c>
      <c r="U44" s="11">
        <v>10000</v>
      </c>
      <c r="V44" s="10">
        <v>5000</v>
      </c>
      <c r="W44" s="10">
        <v>5000</v>
      </c>
      <c r="X44" s="10">
        <v>11100</v>
      </c>
      <c r="Y44" s="10">
        <v>0</v>
      </c>
      <c r="Z44" s="9" t="s">
        <v>176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402</v>
      </c>
      <c r="AG44" s="1" t="s">
        <v>117</v>
      </c>
      <c r="AH44" s="1" t="s">
        <v>74</v>
      </c>
      <c r="AI44" s="1">
        <v>2</v>
      </c>
      <c r="AJ44" s="3">
        <v>45888</v>
      </c>
      <c r="AK44" s="3">
        <v>0</v>
      </c>
      <c r="AL44" s="3">
        <v>45879</v>
      </c>
      <c r="AM44" s="3">
        <v>45886</v>
      </c>
      <c r="AN44" s="3">
        <v>45887</v>
      </c>
      <c r="AO44" s="3">
        <v>45887</v>
      </c>
      <c r="AP44" s="3">
        <v>45883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45869</v>
      </c>
      <c r="B45" s="14" t="s">
        <v>454</v>
      </c>
      <c r="C45" s="9" t="s">
        <v>73</v>
      </c>
      <c r="D45" s="13" t="s">
        <v>299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455</v>
      </c>
      <c r="AG45" s="1" t="s">
        <v>117</v>
      </c>
      <c r="AH45" s="1" t="s">
        <v>74</v>
      </c>
      <c r="AI45" s="1">
        <v>2</v>
      </c>
      <c r="AJ45" s="3">
        <v>45890</v>
      </c>
      <c r="AK45" s="3">
        <v>0</v>
      </c>
      <c r="AL45" s="3">
        <v>45881</v>
      </c>
      <c r="AM45" s="3">
        <v>45888</v>
      </c>
      <c r="AN45" s="3">
        <v>45889</v>
      </c>
      <c r="AO45" s="3">
        <v>45889</v>
      </c>
      <c r="AP45" s="3">
        <v>45885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45869</v>
      </c>
      <c r="B46" s="14" t="s">
        <v>454</v>
      </c>
      <c r="C46" s="9" t="s">
        <v>73</v>
      </c>
      <c r="D46" s="13" t="s">
        <v>272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455</v>
      </c>
      <c r="AG46" s="1" t="s">
        <v>119</v>
      </c>
      <c r="AH46" s="1" t="s">
        <v>74</v>
      </c>
      <c r="AI46" s="1">
        <v>2</v>
      </c>
      <c r="AJ46" s="3">
        <v>45890</v>
      </c>
      <c r="AK46" s="3">
        <v>0</v>
      </c>
      <c r="AL46" s="3">
        <v>45881</v>
      </c>
      <c r="AM46" s="3">
        <v>45888</v>
      </c>
      <c r="AN46" s="3">
        <v>45889</v>
      </c>
      <c r="AO46" s="3">
        <v>45889</v>
      </c>
      <c r="AP46" s="3">
        <v>45885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45869</v>
      </c>
      <c r="B47" s="14" t="s">
        <v>454</v>
      </c>
      <c r="C47" s="9" t="s">
        <v>73</v>
      </c>
      <c r="D47" s="13" t="s">
        <v>456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455</v>
      </c>
      <c r="AG47" s="1" t="s">
        <v>117</v>
      </c>
      <c r="AH47" s="1" t="s">
        <v>74</v>
      </c>
      <c r="AI47" s="1">
        <v>2</v>
      </c>
      <c r="AJ47" s="3">
        <v>45890</v>
      </c>
      <c r="AK47" s="3">
        <v>0</v>
      </c>
      <c r="AL47" s="3">
        <v>45881</v>
      </c>
      <c r="AM47" s="3">
        <v>45888</v>
      </c>
      <c r="AN47" s="3">
        <v>45889</v>
      </c>
      <c r="AO47" s="3">
        <v>45889</v>
      </c>
      <c r="AP47" s="3">
        <v>45885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45869</v>
      </c>
      <c r="B48" s="14" t="s">
        <v>454</v>
      </c>
      <c r="C48" s="9" t="s">
        <v>73</v>
      </c>
      <c r="D48" s="13" t="s">
        <v>367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455</v>
      </c>
      <c r="AG48" s="1" t="s">
        <v>117</v>
      </c>
      <c r="AH48" s="1" t="s">
        <v>74</v>
      </c>
      <c r="AI48" s="1">
        <v>2</v>
      </c>
      <c r="AJ48" s="3">
        <v>45890</v>
      </c>
      <c r="AK48" s="3">
        <v>0</v>
      </c>
      <c r="AL48" s="3">
        <v>45881</v>
      </c>
      <c r="AM48" s="3">
        <v>45888</v>
      </c>
      <c r="AN48" s="3">
        <v>45889</v>
      </c>
      <c r="AO48" s="3">
        <v>45889</v>
      </c>
      <c r="AP48" s="3">
        <v>45885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45869</v>
      </c>
      <c r="B49" s="14" t="s">
        <v>457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45890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176</v>
      </c>
      <c r="AA49" s="8">
        <v>5238.75</v>
      </c>
      <c r="AB49" s="8">
        <v>0</v>
      </c>
      <c r="AC49" s="8">
        <v>5238.75</v>
      </c>
      <c r="AD49" s="8">
        <v>0</v>
      </c>
      <c r="AE49" s="8">
        <v>0</v>
      </c>
      <c r="AF49" s="8" t="s">
        <v>455</v>
      </c>
      <c r="AG49" s="1" t="s">
        <v>117</v>
      </c>
      <c r="AH49" s="1" t="s">
        <v>74</v>
      </c>
      <c r="AI49" s="1">
        <v>2</v>
      </c>
      <c r="AJ49" s="3">
        <v>45890</v>
      </c>
      <c r="AK49" s="3">
        <v>0</v>
      </c>
      <c r="AL49" s="3">
        <v>45881</v>
      </c>
      <c r="AM49" s="3">
        <v>45888</v>
      </c>
      <c r="AN49" s="3">
        <v>45889</v>
      </c>
      <c r="AO49" s="3">
        <v>45889</v>
      </c>
      <c r="AP49" s="3">
        <v>45885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394.60593333333333</v>
      </c>
    </row>
    <row r="50" spans="1:56" ht="27.75" customHeight="1" x14ac:dyDescent="0.45">
      <c r="A50" s="3">
        <v>45869</v>
      </c>
      <c r="B50" s="14" t="s">
        <v>454</v>
      </c>
      <c r="C50" s="9" t="s">
        <v>73</v>
      </c>
      <c r="D50" s="13" t="s">
        <v>458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45892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459</v>
      </c>
      <c r="AG50" s="1" t="s">
        <v>117</v>
      </c>
      <c r="AH50" s="1" t="s">
        <v>74</v>
      </c>
      <c r="AI50" s="1">
        <v>2</v>
      </c>
      <c r="AJ50" s="3">
        <v>45892</v>
      </c>
      <c r="AK50" s="3">
        <v>0</v>
      </c>
      <c r="AL50" s="3">
        <v>45883</v>
      </c>
      <c r="AM50" s="3">
        <v>45890</v>
      </c>
      <c r="AN50" s="3">
        <v>45891</v>
      </c>
      <c r="AO50" s="3">
        <v>45891</v>
      </c>
      <c r="AP50" s="3">
        <v>45887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45869</v>
      </c>
      <c r="B51" s="14" t="s">
        <v>454</v>
      </c>
      <c r="C51" s="9" t="s">
        <v>73</v>
      </c>
      <c r="D51" s="13" t="s">
        <v>327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45892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459</v>
      </c>
      <c r="AG51" s="1" t="s">
        <v>117</v>
      </c>
      <c r="AH51" s="1" t="s">
        <v>74</v>
      </c>
      <c r="AI51" s="1">
        <v>2</v>
      </c>
      <c r="AJ51" s="3">
        <v>45892</v>
      </c>
      <c r="AK51" s="3">
        <v>0</v>
      </c>
      <c r="AL51" s="3">
        <v>45883</v>
      </c>
      <c r="AM51" s="3">
        <v>45890</v>
      </c>
      <c r="AN51" s="3">
        <v>45891</v>
      </c>
      <c r="AO51" s="3">
        <v>45891</v>
      </c>
      <c r="AP51" s="3">
        <v>45887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45869</v>
      </c>
      <c r="B52" s="14" t="s">
        <v>454</v>
      </c>
      <c r="C52" s="9" t="s">
        <v>73</v>
      </c>
      <c r="D52" s="13" t="s">
        <v>329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45892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459</v>
      </c>
      <c r="AG52" s="1" t="s">
        <v>117</v>
      </c>
      <c r="AH52" s="1" t="s">
        <v>74</v>
      </c>
      <c r="AI52" s="1">
        <v>2</v>
      </c>
      <c r="AJ52" s="3">
        <v>45892</v>
      </c>
      <c r="AK52" s="3">
        <v>0</v>
      </c>
      <c r="AL52" s="3">
        <v>45883</v>
      </c>
      <c r="AM52" s="3">
        <v>45890</v>
      </c>
      <c r="AN52" s="3">
        <v>45891</v>
      </c>
      <c r="AO52" s="3">
        <v>45891</v>
      </c>
      <c r="AP52" s="3">
        <v>45887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45869</v>
      </c>
      <c r="B53" s="14" t="s">
        <v>454</v>
      </c>
      <c r="C53" s="9" t="s">
        <v>73</v>
      </c>
      <c r="D53" s="13" t="s">
        <v>460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459</v>
      </c>
      <c r="AG53" s="1" t="s">
        <v>117</v>
      </c>
      <c r="AH53" s="1" t="s">
        <v>74</v>
      </c>
      <c r="AI53" s="1">
        <v>2</v>
      </c>
      <c r="AJ53" s="3">
        <v>45892</v>
      </c>
      <c r="AK53" s="3">
        <v>0</v>
      </c>
      <c r="AL53" s="3">
        <v>45883</v>
      </c>
      <c r="AM53" s="3">
        <v>45890</v>
      </c>
      <c r="AN53" s="3">
        <v>45891</v>
      </c>
      <c r="AO53" s="3">
        <v>45891</v>
      </c>
      <c r="AP53" s="3">
        <v>45887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45869</v>
      </c>
      <c r="B54" s="14" t="s">
        <v>454</v>
      </c>
      <c r="C54" s="9" t="s">
        <v>73</v>
      </c>
      <c r="D54" s="13" t="s">
        <v>355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459</v>
      </c>
      <c r="AG54" s="1" t="s">
        <v>117</v>
      </c>
      <c r="AH54" s="1" t="s">
        <v>74</v>
      </c>
      <c r="AI54" s="1">
        <v>2</v>
      </c>
      <c r="AJ54" s="3">
        <v>45892</v>
      </c>
      <c r="AK54" s="3">
        <v>0</v>
      </c>
      <c r="AL54" s="3">
        <v>45883</v>
      </c>
      <c r="AM54" s="3">
        <v>45890</v>
      </c>
      <c r="AN54" s="3">
        <v>45891</v>
      </c>
      <c r="AO54" s="3">
        <v>45891</v>
      </c>
      <c r="AP54" s="3">
        <v>45887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45869</v>
      </c>
      <c r="B55" s="14" t="s">
        <v>454</v>
      </c>
      <c r="C55" s="9" t="s">
        <v>73</v>
      </c>
      <c r="D55" s="13" t="s">
        <v>297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461</v>
      </c>
      <c r="AG55" s="1" t="s">
        <v>117</v>
      </c>
      <c r="AH55" s="1" t="s">
        <v>74</v>
      </c>
      <c r="AI55" s="1">
        <v>2</v>
      </c>
      <c r="AJ55" s="3">
        <v>45895</v>
      </c>
      <c r="AK55" s="3">
        <v>0</v>
      </c>
      <c r="AL55" s="3">
        <v>45886</v>
      </c>
      <c r="AM55" s="3">
        <v>45893</v>
      </c>
      <c r="AN55" s="3">
        <v>45894</v>
      </c>
      <c r="AO55" s="3">
        <v>45894</v>
      </c>
      <c r="AP55" s="3">
        <v>45890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454</v>
      </c>
      <c r="C56" s="9" t="s">
        <v>73</v>
      </c>
      <c r="D56" s="13" t="s">
        <v>298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461</v>
      </c>
      <c r="AG56" s="1" t="s">
        <v>117</v>
      </c>
      <c r="AH56" s="1" t="s">
        <v>74</v>
      </c>
      <c r="AI56" s="1">
        <v>2</v>
      </c>
      <c r="AJ56" s="3">
        <v>45895</v>
      </c>
      <c r="AK56" s="3">
        <v>0</v>
      </c>
      <c r="AL56" s="3">
        <v>45886</v>
      </c>
      <c r="AM56" s="3">
        <v>45893</v>
      </c>
      <c r="AN56" s="3">
        <v>45894</v>
      </c>
      <c r="AO56" s="3">
        <v>45894</v>
      </c>
      <c r="AP56" s="3">
        <v>45890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454</v>
      </c>
      <c r="C57" s="9" t="s">
        <v>73</v>
      </c>
      <c r="D57" s="13" t="s">
        <v>328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45895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461</v>
      </c>
      <c r="AG57" s="1" t="s">
        <v>117</v>
      </c>
      <c r="AH57" s="1" t="s">
        <v>74</v>
      </c>
      <c r="AI57" s="1">
        <v>2</v>
      </c>
      <c r="AJ57" s="3">
        <v>45895</v>
      </c>
      <c r="AK57" s="3">
        <v>0</v>
      </c>
      <c r="AL57" s="3">
        <v>45886</v>
      </c>
      <c r="AM57" s="3">
        <v>45893</v>
      </c>
      <c r="AN57" s="3">
        <v>45894</v>
      </c>
      <c r="AO57" s="3">
        <v>45894</v>
      </c>
      <c r="AP57" s="3">
        <v>45890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454</v>
      </c>
      <c r="C58" s="9" t="s">
        <v>73</v>
      </c>
      <c r="D58" s="13" t="s">
        <v>330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461</v>
      </c>
      <c r="AG58" s="1" t="s">
        <v>117</v>
      </c>
      <c r="AH58" s="1" t="s">
        <v>74</v>
      </c>
      <c r="AI58" s="1">
        <v>2</v>
      </c>
      <c r="AJ58" s="3">
        <v>45895</v>
      </c>
      <c r="AK58" s="3">
        <v>0</v>
      </c>
      <c r="AL58" s="3">
        <v>45886</v>
      </c>
      <c r="AM58" s="3">
        <v>45893</v>
      </c>
      <c r="AN58" s="3">
        <v>45894</v>
      </c>
      <c r="AO58" s="3">
        <v>45894</v>
      </c>
      <c r="AP58" s="3">
        <v>45890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454</v>
      </c>
      <c r="C59" s="9" t="s">
        <v>73</v>
      </c>
      <c r="D59" s="13">
        <v>997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45895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461</v>
      </c>
      <c r="AG59" s="1" t="s">
        <v>117</v>
      </c>
      <c r="AH59" s="1" t="s">
        <v>74</v>
      </c>
      <c r="AI59" s="1">
        <v>2</v>
      </c>
      <c r="AJ59" s="3">
        <v>45895</v>
      </c>
      <c r="AK59" s="3">
        <v>0</v>
      </c>
      <c r="AL59" s="3">
        <v>45886</v>
      </c>
      <c r="AM59" s="3">
        <v>45893</v>
      </c>
      <c r="AN59" s="3">
        <v>45894</v>
      </c>
      <c r="AO59" s="3">
        <v>45894</v>
      </c>
      <c r="AP59" s="3">
        <v>45890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454</v>
      </c>
      <c r="C60" s="9" t="s">
        <v>73</v>
      </c>
      <c r="D60" s="13" t="s">
        <v>197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462</v>
      </c>
      <c r="AG60" s="1" t="s">
        <v>117</v>
      </c>
      <c r="AH60" s="1" t="s">
        <v>74</v>
      </c>
      <c r="AI60" s="1">
        <v>2</v>
      </c>
      <c r="AJ60" s="3">
        <v>45897</v>
      </c>
      <c r="AK60" s="3">
        <v>0</v>
      </c>
      <c r="AL60" s="3">
        <v>45888</v>
      </c>
      <c r="AM60" s="3">
        <v>45895</v>
      </c>
      <c r="AN60" s="3">
        <v>45896</v>
      </c>
      <c r="AO60" s="3">
        <v>45896</v>
      </c>
      <c r="AP60" s="3">
        <v>45892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454</v>
      </c>
      <c r="C61" s="9" t="s">
        <v>73</v>
      </c>
      <c r="D61" s="13" t="s">
        <v>361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462</v>
      </c>
      <c r="AG61" s="1" t="s">
        <v>119</v>
      </c>
      <c r="AH61" s="1" t="s">
        <v>74</v>
      </c>
      <c r="AI61" s="1">
        <v>2</v>
      </c>
      <c r="AJ61" s="3">
        <v>45897</v>
      </c>
      <c r="AK61" s="3">
        <v>0</v>
      </c>
      <c r="AL61" s="3">
        <v>45888</v>
      </c>
      <c r="AM61" s="3">
        <v>45895</v>
      </c>
      <c r="AN61" s="3">
        <v>45896</v>
      </c>
      <c r="AO61" s="3">
        <v>45896</v>
      </c>
      <c r="AP61" s="3">
        <v>45892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454</v>
      </c>
      <c r="C62" s="9" t="s">
        <v>73</v>
      </c>
      <c r="D62" s="13" t="s">
        <v>331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462</v>
      </c>
      <c r="AG62" s="1" t="s">
        <v>119</v>
      </c>
      <c r="AH62" s="1" t="s">
        <v>74</v>
      </c>
      <c r="AI62" s="1">
        <v>2</v>
      </c>
      <c r="AJ62" s="3">
        <v>45897</v>
      </c>
      <c r="AK62" s="3">
        <v>0</v>
      </c>
      <c r="AL62" s="3">
        <v>45888</v>
      </c>
      <c r="AM62" s="3">
        <v>45895</v>
      </c>
      <c r="AN62" s="3">
        <v>45896</v>
      </c>
      <c r="AO62" s="3">
        <v>45896</v>
      </c>
      <c r="AP62" s="3">
        <v>45892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362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45897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462</v>
      </c>
      <c r="AG63" s="1" t="s">
        <v>119</v>
      </c>
      <c r="AH63" s="1" t="s">
        <v>74</v>
      </c>
      <c r="AI63" s="1">
        <v>2</v>
      </c>
      <c r="AJ63" s="3">
        <v>45897</v>
      </c>
      <c r="AK63" s="3">
        <v>0</v>
      </c>
      <c r="AL63" s="3">
        <v>45888</v>
      </c>
      <c r="AM63" s="3">
        <v>45895</v>
      </c>
      <c r="AN63" s="3">
        <v>45896</v>
      </c>
      <c r="AO63" s="3">
        <v>45896</v>
      </c>
      <c r="AP63" s="3">
        <v>45892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457</v>
      </c>
      <c r="C64" s="9" t="s">
        <v>73</v>
      </c>
      <c r="D64" s="13" t="s">
        <v>59</v>
      </c>
      <c r="E64" s="9">
        <v>19</v>
      </c>
      <c r="F64" s="9">
        <v>36</v>
      </c>
      <c r="G64" s="9" t="s">
        <v>60</v>
      </c>
      <c r="H64" s="9">
        <v>0</v>
      </c>
      <c r="I64" s="9">
        <v>75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45897</v>
      </c>
      <c r="U64" s="11">
        <v>5000</v>
      </c>
      <c r="V64" s="10">
        <v>0</v>
      </c>
      <c r="W64" s="10">
        <v>5000</v>
      </c>
      <c r="X64" s="10">
        <v>0</v>
      </c>
      <c r="Y64" s="10">
        <v>0</v>
      </c>
      <c r="Z64" s="9" t="s">
        <v>176</v>
      </c>
      <c r="AA64" s="8">
        <v>5238.75</v>
      </c>
      <c r="AB64" s="8">
        <v>0</v>
      </c>
      <c r="AC64" s="8">
        <v>5238.75</v>
      </c>
      <c r="AD64" s="8">
        <v>0</v>
      </c>
      <c r="AE64" s="8">
        <v>0</v>
      </c>
      <c r="AF64" s="8" t="s">
        <v>462</v>
      </c>
      <c r="AG64" s="1" t="s">
        <v>116</v>
      </c>
      <c r="AH64" s="1" t="s">
        <v>74</v>
      </c>
      <c r="AI64" s="1">
        <v>2</v>
      </c>
      <c r="AJ64" s="3">
        <v>45897</v>
      </c>
      <c r="AK64" s="3">
        <v>0</v>
      </c>
      <c r="AL64" s="3">
        <v>45888</v>
      </c>
      <c r="AM64" s="3">
        <v>45895</v>
      </c>
      <c r="AN64" s="3">
        <v>45896</v>
      </c>
      <c r="AO64" s="3">
        <v>45896</v>
      </c>
      <c r="AP64" s="3">
        <v>45892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394.60593333333333</v>
      </c>
    </row>
    <row r="65" spans="1:56" ht="27.75" customHeight="1" x14ac:dyDescent="0.45">
      <c r="A65" s="3">
        <v>45870</v>
      </c>
      <c r="B65" s="14" t="s">
        <v>471</v>
      </c>
      <c r="C65" s="9" t="s">
        <v>73</v>
      </c>
      <c r="D65" s="13" t="s">
        <v>59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45898</v>
      </c>
      <c r="U65" s="11">
        <v>20000</v>
      </c>
      <c r="V65" s="10">
        <v>0</v>
      </c>
      <c r="W65" s="10">
        <v>20000</v>
      </c>
      <c r="X65" s="10">
        <v>0</v>
      </c>
      <c r="Y65" s="10">
        <v>0</v>
      </c>
      <c r="Z65" s="9" t="s">
        <v>176</v>
      </c>
      <c r="AA65" s="8">
        <v>18719.800000000003</v>
      </c>
      <c r="AB65" s="8">
        <v>0</v>
      </c>
      <c r="AC65" s="8">
        <v>18719.800000000003</v>
      </c>
      <c r="AD65" s="8">
        <v>0</v>
      </c>
      <c r="AE65" s="8">
        <v>0</v>
      </c>
      <c r="AF65" s="8">
        <v>0</v>
      </c>
      <c r="AG65" s="1" t="s">
        <v>117</v>
      </c>
      <c r="AH65" s="1" t="s">
        <v>77</v>
      </c>
      <c r="AI65" s="1">
        <v>1</v>
      </c>
      <c r="AJ65" s="3">
        <v>45898</v>
      </c>
      <c r="AK65" s="3">
        <v>0</v>
      </c>
      <c r="AL65" s="3">
        <v>0</v>
      </c>
      <c r="AM65" s="3">
        <v>0</v>
      </c>
      <c r="AN65" s="3">
        <v>0</v>
      </c>
      <c r="AO65" s="3">
        <v>45897</v>
      </c>
      <c r="AP65" s="3">
        <v>45893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1410.0585351111113</v>
      </c>
    </row>
    <row r="66" spans="1:56" ht="27.75" customHeight="1" x14ac:dyDescent="0.45">
      <c r="A66" s="3">
        <v>45870</v>
      </c>
      <c r="B66" s="14" t="s">
        <v>472</v>
      </c>
      <c r="C66" s="9" t="s">
        <v>73</v>
      </c>
      <c r="D66" s="13" t="s">
        <v>59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45898</v>
      </c>
      <c r="U66" s="11">
        <v>20000</v>
      </c>
      <c r="V66" s="10">
        <v>0</v>
      </c>
      <c r="W66" s="10">
        <v>20000</v>
      </c>
      <c r="X66" s="10">
        <v>0</v>
      </c>
      <c r="Y66" s="10">
        <v>0</v>
      </c>
      <c r="Z66" s="9" t="s">
        <v>176</v>
      </c>
      <c r="AA66" s="8">
        <v>18719.800000000003</v>
      </c>
      <c r="AB66" s="8">
        <v>0</v>
      </c>
      <c r="AC66" s="8">
        <v>18719.800000000003</v>
      </c>
      <c r="AD66" s="8">
        <v>0</v>
      </c>
      <c r="AE66" s="8">
        <v>0</v>
      </c>
      <c r="AF66" s="8">
        <v>0</v>
      </c>
      <c r="AG66" s="1" t="s">
        <v>116</v>
      </c>
      <c r="AH66" s="1" t="s">
        <v>77</v>
      </c>
      <c r="AI66" s="1">
        <v>1</v>
      </c>
      <c r="AJ66" s="3">
        <v>45898</v>
      </c>
      <c r="AK66" s="3">
        <v>0</v>
      </c>
      <c r="AL66" s="3">
        <v>0</v>
      </c>
      <c r="AM66" s="3">
        <v>0</v>
      </c>
      <c r="AN66" s="3">
        <v>0</v>
      </c>
      <c r="AO66" s="3">
        <v>45897</v>
      </c>
      <c r="AP66" s="3">
        <v>45893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1410.0585351111113</v>
      </c>
    </row>
    <row r="67" spans="1:56" ht="27.7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63</v>
      </c>
      <c r="J67" s="9" t="s">
        <v>78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176</v>
      </c>
      <c r="AA67" s="8">
        <v>155555.94999999995</v>
      </c>
      <c r="AB67" s="8">
        <v>37439.600000000006</v>
      </c>
      <c r="AC67" s="8">
        <v>118116.34999999999</v>
      </c>
      <c r="AD67" s="8">
        <v>0</v>
      </c>
      <c r="AE67" s="8">
        <v>0</v>
      </c>
      <c r="AF67" s="8" t="s">
        <v>58</v>
      </c>
      <c r="AG67" s="1" t="s">
        <v>117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178</v>
      </c>
      <c r="BD67" s="56">
        <v>0</v>
      </c>
    </row>
    <row r="68" spans="1:56" ht="27.75" customHeight="1" x14ac:dyDescent="0.45">
      <c r="A68" s="3">
        <v>45874</v>
      </c>
      <c r="B68" s="14" t="s">
        <v>494</v>
      </c>
      <c r="C68" s="9" t="s">
        <v>317</v>
      </c>
      <c r="D68" s="13" t="s">
        <v>484</v>
      </c>
      <c r="E68" s="9">
        <v>19</v>
      </c>
      <c r="F68" s="9">
        <v>26</v>
      </c>
      <c r="G68" s="9" t="s">
        <v>60</v>
      </c>
      <c r="H68" s="9" t="s">
        <v>76</v>
      </c>
      <c r="I68" s="9">
        <v>70</v>
      </c>
      <c r="J68" s="9" t="s">
        <v>57</v>
      </c>
      <c r="K68" s="9">
        <v>5</v>
      </c>
      <c r="L68" s="9" t="s">
        <v>92</v>
      </c>
      <c r="M68" s="10">
        <v>20</v>
      </c>
      <c r="N68" s="9">
        <v>28</v>
      </c>
      <c r="O68" s="9">
        <v>50</v>
      </c>
      <c r="P68" s="10">
        <v>172.69642879999998</v>
      </c>
      <c r="Q68" s="10">
        <v>0</v>
      </c>
      <c r="R68" s="10">
        <v>172.69642879999998</v>
      </c>
      <c r="S68" s="9" t="s">
        <v>124</v>
      </c>
      <c r="T68" s="12">
        <v>45887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227</v>
      </c>
      <c r="AA68" s="8">
        <v>7683.5000000000009</v>
      </c>
      <c r="AB68" s="8">
        <v>7683.5000000000009</v>
      </c>
      <c r="AC68" s="8">
        <v>0</v>
      </c>
      <c r="AD68" s="8">
        <v>0</v>
      </c>
      <c r="AE68" s="8">
        <v>7683.5000000000009</v>
      </c>
      <c r="AF68" s="8">
        <v>0</v>
      </c>
      <c r="AG68" s="1" t="s">
        <v>116</v>
      </c>
      <c r="AH68" s="1" t="s">
        <v>68</v>
      </c>
      <c r="AI68" s="1">
        <v>4</v>
      </c>
      <c r="AJ68" s="3">
        <v>45887</v>
      </c>
      <c r="AK68" s="3">
        <v>45883</v>
      </c>
      <c r="AL68" s="3">
        <v>45877</v>
      </c>
      <c r="AM68" s="3">
        <v>45884</v>
      </c>
      <c r="AN68" s="3">
        <v>45885</v>
      </c>
      <c r="AO68" s="3">
        <v>45885</v>
      </c>
      <c r="AP68" s="3">
        <v>45882</v>
      </c>
      <c r="AQ68" s="3">
        <v>45886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19</v>
      </c>
      <c r="F69" s="9">
        <v>30</v>
      </c>
      <c r="G69" s="9">
        <v>0</v>
      </c>
      <c r="H69" s="9">
        <v>0</v>
      </c>
      <c r="I69" s="9">
        <v>56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 t="s">
        <v>95</v>
      </c>
      <c r="W69" s="10">
        <v>0</v>
      </c>
      <c r="X69" s="10">
        <v>0</v>
      </c>
      <c r="Y69" s="10">
        <v>0</v>
      </c>
      <c r="Z69" s="9" t="s">
        <v>227</v>
      </c>
      <c r="AA69" s="8">
        <v>7683.5000000000009</v>
      </c>
      <c r="AB69" s="8">
        <v>7683.5000000000009</v>
      </c>
      <c r="AC69" s="8">
        <v>0</v>
      </c>
      <c r="AD69" s="8">
        <v>0</v>
      </c>
      <c r="AE69" s="8">
        <v>7683.5000000000009</v>
      </c>
      <c r="AF69" s="8" t="s">
        <v>58</v>
      </c>
      <c r="AG69" s="1" t="s">
        <v>116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228</v>
      </c>
      <c r="BD69" s="56">
        <v>0</v>
      </c>
    </row>
    <row r="70" spans="1:56" ht="27.75" customHeight="1" x14ac:dyDescent="0.45">
      <c r="A70" s="3">
        <v>45874</v>
      </c>
      <c r="B70" s="14" t="s">
        <v>529</v>
      </c>
      <c r="C70" s="9" t="s">
        <v>142</v>
      </c>
      <c r="D70" s="13" t="s">
        <v>485</v>
      </c>
      <c r="E70" s="9">
        <v>19</v>
      </c>
      <c r="F70" s="9">
        <v>34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205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109</v>
      </c>
      <c r="T70" s="12">
        <v>45889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113</v>
      </c>
      <c r="AA70" s="8">
        <v>4999.0247999999992</v>
      </c>
      <c r="AB70" s="8">
        <v>4000</v>
      </c>
      <c r="AC70" s="8">
        <v>999.02479999999923</v>
      </c>
      <c r="AD70" s="8">
        <v>0</v>
      </c>
      <c r="AE70" s="8">
        <v>4999.0247999999992</v>
      </c>
      <c r="AF70" s="8">
        <v>0</v>
      </c>
      <c r="AG70" s="1" t="s">
        <v>119</v>
      </c>
      <c r="AH70" s="1" t="s">
        <v>75</v>
      </c>
      <c r="AI70" s="1">
        <v>4</v>
      </c>
      <c r="AJ70" s="3">
        <v>45889</v>
      </c>
      <c r="AK70" s="3">
        <v>45885</v>
      </c>
      <c r="AL70" s="3">
        <v>45878</v>
      </c>
      <c r="AM70" s="3">
        <v>45886</v>
      </c>
      <c r="AN70" s="3">
        <v>45887</v>
      </c>
      <c r="AO70" s="3">
        <v>45888</v>
      </c>
      <c r="AP70" s="3">
        <v>45884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200</v>
      </c>
      <c r="BD70" s="56">
        <v>84.362094222222169</v>
      </c>
    </row>
    <row r="71" spans="1:56" ht="27.75" customHeight="1" x14ac:dyDescent="0.45">
      <c r="A71" s="3">
        <v>45796</v>
      </c>
      <c r="B71" s="14" t="s">
        <v>280</v>
      </c>
      <c r="C71" s="9" t="s">
        <v>142</v>
      </c>
      <c r="D71" s="13" t="s">
        <v>275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205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109</v>
      </c>
      <c r="T71" s="12" t="s">
        <v>63</v>
      </c>
      <c r="U71" s="11">
        <v>503</v>
      </c>
      <c r="V71" s="10">
        <v>0</v>
      </c>
      <c r="W71" s="10">
        <v>503</v>
      </c>
      <c r="X71" s="10">
        <v>5250</v>
      </c>
      <c r="Y71" s="10">
        <v>0</v>
      </c>
      <c r="Z71" s="9" t="s">
        <v>113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200</v>
      </c>
      <c r="BD71" s="56">
        <v>0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113</v>
      </c>
      <c r="AA72" s="8">
        <v>4999.0247999999992</v>
      </c>
      <c r="AB72" s="8">
        <v>4000</v>
      </c>
      <c r="AC72" s="8">
        <v>999.02479999999923</v>
      </c>
      <c r="AD72" s="8">
        <v>0</v>
      </c>
      <c r="AE72" s="8">
        <v>4999.0247999999992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201</v>
      </c>
      <c r="BD72" s="56">
        <v>0</v>
      </c>
    </row>
    <row r="73" spans="1:56" ht="27.75" customHeight="1" x14ac:dyDescent="0.45">
      <c r="A73" s="3">
        <v>45876</v>
      </c>
      <c r="B73" s="14" t="s">
        <v>554</v>
      </c>
      <c r="C73" s="9" t="s">
        <v>175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45878</v>
      </c>
      <c r="U73" s="11">
        <v>10000</v>
      </c>
      <c r="V73" s="10">
        <v>10000</v>
      </c>
      <c r="W73" s="10">
        <v>0</v>
      </c>
      <c r="X73" s="10">
        <v>0</v>
      </c>
      <c r="Y73" s="10">
        <v>0</v>
      </c>
      <c r="Z73" s="9" t="s">
        <v>141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116</v>
      </c>
      <c r="AH73" s="1" t="s">
        <v>77</v>
      </c>
      <c r="AI73" s="1">
        <v>1</v>
      </c>
      <c r="AJ73" s="3">
        <v>45878</v>
      </c>
      <c r="AK73" s="3">
        <v>0</v>
      </c>
      <c r="AL73" s="3">
        <v>0</v>
      </c>
      <c r="AM73" s="3">
        <v>0</v>
      </c>
      <c r="AN73" s="3">
        <v>0</v>
      </c>
      <c r="AO73" s="3">
        <v>45877</v>
      </c>
      <c r="AP73" s="3">
        <v>45873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37</v>
      </c>
      <c r="G74" s="9" t="s">
        <v>60</v>
      </c>
      <c r="H74" s="9">
        <v>0</v>
      </c>
      <c r="I74" s="9">
        <v>65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141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58</v>
      </c>
      <c r="AG74" s="1" t="s">
        <v>117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45875</v>
      </c>
      <c r="B75" s="14" t="s">
        <v>522</v>
      </c>
      <c r="C75" s="9" t="s">
        <v>523</v>
      </c>
      <c r="D75" s="13" t="s">
        <v>530</v>
      </c>
      <c r="E75" s="9">
        <v>20</v>
      </c>
      <c r="F75" s="9">
        <v>37</v>
      </c>
      <c r="G75" s="9" t="s">
        <v>60</v>
      </c>
      <c r="H75" s="9">
        <v>0</v>
      </c>
      <c r="I75" s="9">
        <v>70</v>
      </c>
      <c r="J75" s="9" t="s">
        <v>57</v>
      </c>
      <c r="K75" s="9">
        <v>5</v>
      </c>
      <c r="L75" s="9" t="s">
        <v>92</v>
      </c>
      <c r="M75" s="10">
        <v>21</v>
      </c>
      <c r="N75" s="9">
        <v>40</v>
      </c>
      <c r="O75" s="9">
        <v>40</v>
      </c>
      <c r="P75" s="10">
        <v>103.61785728</v>
      </c>
      <c r="Q75" s="10">
        <v>0</v>
      </c>
      <c r="R75" s="10">
        <v>103.61785728</v>
      </c>
      <c r="S75" s="9" t="s">
        <v>71</v>
      </c>
      <c r="T75" s="12">
        <v>45890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531</v>
      </c>
      <c r="AA75" s="8">
        <v>5378.4500000000007</v>
      </c>
      <c r="AB75" s="8">
        <v>5378.4500000000007</v>
      </c>
      <c r="AC75" s="8">
        <v>0</v>
      </c>
      <c r="AD75" s="8">
        <v>0</v>
      </c>
      <c r="AE75" s="8">
        <v>0</v>
      </c>
      <c r="AF75" s="8">
        <v>0</v>
      </c>
      <c r="AG75" s="1" t="s">
        <v>117</v>
      </c>
      <c r="AH75" s="1" t="s">
        <v>72</v>
      </c>
      <c r="AI75" s="1">
        <v>3</v>
      </c>
      <c r="AJ75" s="3">
        <v>45890</v>
      </c>
      <c r="AK75" s="3">
        <v>0</v>
      </c>
      <c r="AL75" s="3">
        <v>45880</v>
      </c>
      <c r="AM75" s="3">
        <v>45887</v>
      </c>
      <c r="AN75" s="3">
        <v>45888</v>
      </c>
      <c r="AO75" s="3">
        <v>45888</v>
      </c>
      <c r="AP75" s="3">
        <v>45885</v>
      </c>
      <c r="AQ75" s="3">
        <v>45889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37</v>
      </c>
      <c r="G76" s="9" t="s">
        <v>60</v>
      </c>
      <c r="H76" s="9">
        <v>0</v>
      </c>
      <c r="I76" s="9">
        <v>70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531</v>
      </c>
      <c r="AA76" s="8">
        <v>5378.4500000000007</v>
      </c>
      <c r="AB76" s="8">
        <v>5378.4500000000007</v>
      </c>
      <c r="AC76" s="8">
        <v>0</v>
      </c>
      <c r="AD76" s="8">
        <v>0</v>
      </c>
      <c r="AE76" s="8">
        <v>0</v>
      </c>
      <c r="AF76" s="8" t="s">
        <v>58</v>
      </c>
      <c r="AG76" s="1" t="s">
        <v>117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45873</v>
      </c>
      <c r="B77" s="14" t="s">
        <v>497</v>
      </c>
      <c r="C77" s="9" t="s">
        <v>108</v>
      </c>
      <c r="D77" s="13" t="s">
        <v>498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45884</v>
      </c>
      <c r="U77" s="11">
        <v>4000</v>
      </c>
      <c r="V77" s="10">
        <v>0</v>
      </c>
      <c r="W77" s="10">
        <v>4000</v>
      </c>
      <c r="X77" s="10">
        <v>0</v>
      </c>
      <c r="Y77" s="10">
        <v>4200</v>
      </c>
      <c r="Z77" s="9" t="s">
        <v>80</v>
      </c>
      <c r="AA77" s="8">
        <v>4414.5199999999995</v>
      </c>
      <c r="AB77" s="8">
        <v>4414.5199999999995</v>
      </c>
      <c r="AC77" s="8">
        <v>0</v>
      </c>
      <c r="AD77" s="8">
        <v>3490</v>
      </c>
      <c r="AE77" s="8">
        <v>924.51999999999953</v>
      </c>
      <c r="AF77" s="8" t="s">
        <v>499</v>
      </c>
      <c r="AG77" s="1" t="s">
        <v>117</v>
      </c>
      <c r="AH77" s="1" t="s">
        <v>75</v>
      </c>
      <c r="AI77" s="1">
        <v>4</v>
      </c>
      <c r="AJ77" s="3">
        <v>45884</v>
      </c>
      <c r="AK77" s="3">
        <v>45880</v>
      </c>
      <c r="AL77" s="3">
        <v>45873</v>
      </c>
      <c r="AM77" s="3">
        <v>45881</v>
      </c>
      <c r="AN77" s="3">
        <v>45882</v>
      </c>
      <c r="AO77" s="3">
        <v>45883</v>
      </c>
      <c r="AP77" s="3">
        <v>45879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45">
      <c r="A78" s="3">
        <v>45876</v>
      </c>
      <c r="B78" s="14" t="s">
        <v>555</v>
      </c>
      <c r="C78" s="9" t="s">
        <v>108</v>
      </c>
      <c r="D78" s="13" t="s">
        <v>532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45884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4414.5199999999995</v>
      </c>
      <c r="AC78" s="8">
        <v>0</v>
      </c>
      <c r="AD78" s="8">
        <v>0</v>
      </c>
      <c r="AE78" s="8">
        <v>4414.5199999999995</v>
      </c>
      <c r="AF78" s="8" t="s">
        <v>499</v>
      </c>
      <c r="AG78" s="1" t="s">
        <v>117</v>
      </c>
      <c r="AH78" s="1" t="s">
        <v>75</v>
      </c>
      <c r="AI78" s="1">
        <v>4</v>
      </c>
      <c r="AJ78" s="3">
        <v>45884</v>
      </c>
      <c r="AK78" s="3">
        <v>45880</v>
      </c>
      <c r="AL78" s="3">
        <v>45873</v>
      </c>
      <c r="AM78" s="3">
        <v>45881</v>
      </c>
      <c r="AN78" s="3">
        <v>45882</v>
      </c>
      <c r="AO78" s="3">
        <v>45883</v>
      </c>
      <c r="AP78" s="3">
        <v>45879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45873</v>
      </c>
      <c r="B79" s="14" t="s">
        <v>495</v>
      </c>
      <c r="C79" s="9" t="s">
        <v>300</v>
      </c>
      <c r="D79" s="13" t="s">
        <v>487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45884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80</v>
      </c>
      <c r="AA79" s="8">
        <v>21513.800000000003</v>
      </c>
      <c r="AB79" s="8">
        <v>21513.800000000003</v>
      </c>
      <c r="AC79" s="8">
        <v>0</v>
      </c>
      <c r="AD79" s="8">
        <v>0</v>
      </c>
      <c r="AE79" s="8">
        <v>21513.800000000003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45884</v>
      </c>
      <c r="AK79" s="3">
        <v>45880</v>
      </c>
      <c r="AL79" s="3">
        <v>45873</v>
      </c>
      <c r="AM79" s="3">
        <v>45881</v>
      </c>
      <c r="AN79" s="3">
        <v>45882</v>
      </c>
      <c r="AO79" s="3">
        <v>45883</v>
      </c>
      <c r="AP79" s="3">
        <v>45879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45873</v>
      </c>
      <c r="B80" s="14" t="s">
        <v>496</v>
      </c>
      <c r="C80" s="9" t="s">
        <v>300</v>
      </c>
      <c r="D80" s="13" t="s">
        <v>489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45884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5378.4500000000007</v>
      </c>
      <c r="AB80" s="8">
        <v>5378.4500000000007</v>
      </c>
      <c r="AC80" s="8">
        <v>0</v>
      </c>
      <c r="AD80" s="8">
        <v>0</v>
      </c>
      <c r="AE80" s="8">
        <v>5378.4500000000007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45884</v>
      </c>
      <c r="AK80" s="3">
        <v>45880</v>
      </c>
      <c r="AL80" s="3">
        <v>45873</v>
      </c>
      <c r="AM80" s="3">
        <v>45881</v>
      </c>
      <c r="AN80" s="3">
        <v>45882</v>
      </c>
      <c r="AO80" s="3">
        <v>45883</v>
      </c>
      <c r="AP80" s="3">
        <v>45879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45874</v>
      </c>
      <c r="B81" s="14" t="s">
        <v>533</v>
      </c>
      <c r="C81" s="9" t="s">
        <v>142</v>
      </c>
      <c r="D81" s="13" t="s">
        <v>239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>
        <v>45887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10477.5</v>
      </c>
      <c r="AB81" s="8">
        <v>3769</v>
      </c>
      <c r="AC81" s="8">
        <v>6708.5</v>
      </c>
      <c r="AD81" s="8">
        <v>0</v>
      </c>
      <c r="AE81" s="8">
        <v>10477.5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45887</v>
      </c>
      <c r="AK81" s="3">
        <v>45883</v>
      </c>
      <c r="AL81" s="3">
        <v>45876</v>
      </c>
      <c r="AM81" s="3">
        <v>45884</v>
      </c>
      <c r="AN81" s="3">
        <v>45885</v>
      </c>
      <c r="AO81" s="3">
        <v>45886</v>
      </c>
      <c r="AP81" s="3">
        <v>45882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506.86444444444436</v>
      </c>
    </row>
    <row r="82" spans="1:56" ht="27.75" customHeight="1" x14ac:dyDescent="0.45">
      <c r="A82" s="3">
        <v>45796</v>
      </c>
      <c r="B82" s="14" t="s">
        <v>286</v>
      </c>
      <c r="C82" s="9" t="s">
        <v>142</v>
      </c>
      <c r="D82" s="13" t="s">
        <v>239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109</v>
      </c>
      <c r="T82" s="12">
        <v>45887</v>
      </c>
      <c r="U82" s="11">
        <v>614</v>
      </c>
      <c r="V82" s="10">
        <v>0</v>
      </c>
      <c r="W82" s="10">
        <v>614</v>
      </c>
      <c r="X82" s="10">
        <v>0</v>
      </c>
      <c r="Y82" s="10">
        <v>644.70000000000005</v>
      </c>
      <c r="Z82" s="9" t="s">
        <v>80</v>
      </c>
      <c r="AA82" s="8">
        <v>643.31850000000009</v>
      </c>
      <c r="AB82" s="8">
        <v>0</v>
      </c>
      <c r="AC82" s="8">
        <v>643.31850000000009</v>
      </c>
      <c r="AD82" s="8">
        <v>0</v>
      </c>
      <c r="AE82" s="8">
        <v>643.31850000000009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45887</v>
      </c>
      <c r="AK82" s="3">
        <v>45883</v>
      </c>
      <c r="AL82" s="3">
        <v>45876</v>
      </c>
      <c r="AM82" s="3">
        <v>45884</v>
      </c>
      <c r="AN82" s="3">
        <v>45885</v>
      </c>
      <c r="AO82" s="3">
        <v>45886</v>
      </c>
      <c r="AP82" s="3">
        <v>45882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48.606286666666669</v>
      </c>
    </row>
    <row r="83" spans="1:56" ht="27.75" customHeight="1" x14ac:dyDescent="0.45">
      <c r="A83" s="3">
        <v>45874</v>
      </c>
      <c r="B83" s="14" t="s">
        <v>529</v>
      </c>
      <c r="C83" s="9" t="s">
        <v>142</v>
      </c>
      <c r="D83" s="13" t="s">
        <v>188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>
        <v>45887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80</v>
      </c>
      <c r="AA83" s="8">
        <v>5139.8424000000005</v>
      </c>
      <c r="AB83" s="8">
        <v>0</v>
      </c>
      <c r="AC83" s="8">
        <v>5139.8424000000005</v>
      </c>
      <c r="AD83" s="8">
        <v>0</v>
      </c>
      <c r="AE83" s="8">
        <v>5139.8424000000005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45887</v>
      </c>
      <c r="AK83" s="3">
        <v>45883</v>
      </c>
      <c r="AL83" s="3">
        <v>45876</v>
      </c>
      <c r="AM83" s="3">
        <v>45884</v>
      </c>
      <c r="AN83" s="3">
        <v>45885</v>
      </c>
      <c r="AO83" s="3">
        <v>45886</v>
      </c>
      <c r="AP83" s="3">
        <v>45882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388.34364799999992</v>
      </c>
    </row>
    <row r="84" spans="1:56" ht="27.75" customHeight="1" x14ac:dyDescent="0.45">
      <c r="A84" s="3">
        <v>45827</v>
      </c>
      <c r="B84" s="14" t="s">
        <v>313</v>
      </c>
      <c r="C84" s="9" t="s">
        <v>142</v>
      </c>
      <c r="D84" s="13" t="s">
        <v>188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205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109</v>
      </c>
      <c r="T84" s="12">
        <v>45887</v>
      </c>
      <c r="U84" s="11">
        <v>455</v>
      </c>
      <c r="V84" s="10">
        <v>0</v>
      </c>
      <c r="W84" s="10">
        <v>455</v>
      </c>
      <c r="X84" s="10">
        <v>0</v>
      </c>
      <c r="Y84" s="10">
        <v>477.75</v>
      </c>
      <c r="Z84" s="9" t="s">
        <v>80</v>
      </c>
      <c r="AA84" s="8">
        <v>464.01355000000001</v>
      </c>
      <c r="AB84" s="8">
        <v>0</v>
      </c>
      <c r="AC84" s="8">
        <v>464.01355000000001</v>
      </c>
      <c r="AD84" s="8">
        <v>0</v>
      </c>
      <c r="AE84" s="8">
        <v>464.01355000000001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45887</v>
      </c>
      <c r="AK84" s="3">
        <v>45883</v>
      </c>
      <c r="AL84" s="3">
        <v>45876</v>
      </c>
      <c r="AM84" s="3">
        <v>45884</v>
      </c>
      <c r="AN84" s="3">
        <v>45885</v>
      </c>
      <c r="AO84" s="3">
        <v>45886</v>
      </c>
      <c r="AP84" s="3">
        <v>45882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35.058801555555547</v>
      </c>
    </row>
    <row r="85" spans="1:56" ht="27.75" customHeight="1" x14ac:dyDescent="0.45">
      <c r="A85" s="3">
        <v>45874</v>
      </c>
      <c r="B85" s="14" t="s">
        <v>533</v>
      </c>
      <c r="C85" s="9" t="s">
        <v>142</v>
      </c>
      <c r="D85" s="13" t="s">
        <v>490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>
        <v>45888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10477.5</v>
      </c>
      <c r="AB85" s="8">
        <v>0</v>
      </c>
      <c r="AC85" s="8">
        <v>10477.5</v>
      </c>
      <c r="AD85" s="8">
        <v>0</v>
      </c>
      <c r="AE85" s="8">
        <v>10477.5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45888</v>
      </c>
      <c r="AK85" s="3">
        <v>45884</v>
      </c>
      <c r="AL85" s="3">
        <v>45877</v>
      </c>
      <c r="AM85" s="3">
        <v>45885</v>
      </c>
      <c r="AN85" s="3">
        <v>45886</v>
      </c>
      <c r="AO85" s="3">
        <v>45887</v>
      </c>
      <c r="AP85" s="3">
        <v>45883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791.63333333333321</v>
      </c>
    </row>
    <row r="86" spans="1:56" ht="27.75" customHeight="1" x14ac:dyDescent="0.45">
      <c r="A86" s="3">
        <v>45873</v>
      </c>
      <c r="B86" s="14" t="s">
        <v>495</v>
      </c>
      <c r="C86" s="9" t="s">
        <v>300</v>
      </c>
      <c r="D86" s="13" t="s">
        <v>486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45889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10756.900000000001</v>
      </c>
      <c r="AB86" s="8">
        <v>0</v>
      </c>
      <c r="AC86" s="8">
        <v>10756.900000000001</v>
      </c>
      <c r="AD86" s="8">
        <v>0</v>
      </c>
      <c r="AE86" s="8">
        <v>10756.900000000001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45889</v>
      </c>
      <c r="AK86" s="3">
        <v>45885</v>
      </c>
      <c r="AL86" s="3">
        <v>45878</v>
      </c>
      <c r="AM86" s="3">
        <v>45886</v>
      </c>
      <c r="AN86" s="3">
        <v>45887</v>
      </c>
      <c r="AO86" s="3">
        <v>45888</v>
      </c>
      <c r="AP86" s="3">
        <v>45884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812.74355555555564</v>
      </c>
    </row>
    <row r="87" spans="1:56" ht="27.75" customHeight="1" x14ac:dyDescent="0.45">
      <c r="A87" s="3">
        <v>45873</v>
      </c>
      <c r="B87" s="14" t="s">
        <v>496</v>
      </c>
      <c r="C87" s="9" t="s">
        <v>300</v>
      </c>
      <c r="D87" s="13" t="s">
        <v>488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45889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0</v>
      </c>
      <c r="AC87" s="8">
        <v>10756.900000000001</v>
      </c>
      <c r="AD87" s="8">
        <v>0</v>
      </c>
      <c r="AE87" s="8">
        <v>10756.900000000001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45889</v>
      </c>
      <c r="AK87" s="3">
        <v>45885</v>
      </c>
      <c r="AL87" s="3">
        <v>45878</v>
      </c>
      <c r="AM87" s="3">
        <v>45886</v>
      </c>
      <c r="AN87" s="3">
        <v>45887</v>
      </c>
      <c r="AO87" s="3">
        <v>45888</v>
      </c>
      <c r="AP87" s="3">
        <v>45884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812.74355555555564</v>
      </c>
    </row>
    <row r="88" spans="1:56" ht="27.75" customHeight="1" x14ac:dyDescent="0.45">
      <c r="A88" s="3">
        <v>45868</v>
      </c>
      <c r="B88" s="14" t="s">
        <v>473</v>
      </c>
      <c r="C88" s="9" t="s">
        <v>300</v>
      </c>
      <c r="D88" s="13" t="s">
        <v>341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30000</v>
      </c>
      <c r="V88" s="10">
        <v>30000</v>
      </c>
      <c r="W88" s="10">
        <v>0</v>
      </c>
      <c r="X88" s="10">
        <v>30900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45868</v>
      </c>
      <c r="B89" s="14" t="s">
        <v>473</v>
      </c>
      <c r="C89" s="9" t="s">
        <v>300</v>
      </c>
      <c r="D89" s="13" t="s">
        <v>342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20000</v>
      </c>
      <c r="V89" s="10">
        <v>20000</v>
      </c>
      <c r="W89" s="10">
        <v>0</v>
      </c>
      <c r="X89" s="10">
        <v>20197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425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45868</v>
      </c>
      <c r="B90" s="14" t="s">
        <v>473</v>
      </c>
      <c r="C90" s="9" t="s">
        <v>300</v>
      </c>
      <c r="D90" s="13" t="s">
        <v>442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5000</v>
      </c>
      <c r="W90" s="10">
        <v>0</v>
      </c>
      <c r="X90" s="10">
        <v>5200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45850</v>
      </c>
      <c r="B91" s="14" t="s">
        <v>338</v>
      </c>
      <c r="C91" s="9" t="s">
        <v>108</v>
      </c>
      <c r="D91" s="13" t="s">
        <v>339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45898</v>
      </c>
      <c r="U91" s="11">
        <v>4000</v>
      </c>
      <c r="V91" s="10">
        <v>4000</v>
      </c>
      <c r="W91" s="10">
        <v>0</v>
      </c>
      <c r="X91" s="10">
        <v>4100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45898</v>
      </c>
      <c r="AK91" s="3">
        <v>45894</v>
      </c>
      <c r="AL91" s="3">
        <v>45887</v>
      </c>
      <c r="AM91" s="3">
        <v>45895</v>
      </c>
      <c r="AN91" s="3">
        <v>45896</v>
      </c>
      <c r="AO91" s="3">
        <v>45897</v>
      </c>
      <c r="AP91" s="3">
        <v>45893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435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45873</v>
      </c>
      <c r="B92" s="14" t="s">
        <v>504</v>
      </c>
      <c r="C92" s="9" t="s">
        <v>108</v>
      </c>
      <c r="D92" s="13" t="s">
        <v>505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45898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80</v>
      </c>
      <c r="AA92" s="8">
        <v>4414.5199999999995</v>
      </c>
      <c r="AB92" s="8">
        <v>0</v>
      </c>
      <c r="AC92" s="8">
        <v>4414.5199999999995</v>
      </c>
      <c r="AD92" s="8">
        <v>0</v>
      </c>
      <c r="AE92" s="8">
        <v>4414.5199999999995</v>
      </c>
      <c r="AF92" s="8" t="s">
        <v>499</v>
      </c>
      <c r="AG92" s="1" t="s">
        <v>117</v>
      </c>
      <c r="AH92" s="1" t="s">
        <v>75</v>
      </c>
      <c r="AI92" s="1">
        <v>4</v>
      </c>
      <c r="AJ92" s="3">
        <v>45898</v>
      </c>
      <c r="AK92" s="3">
        <v>45894</v>
      </c>
      <c r="AL92" s="3">
        <v>45887</v>
      </c>
      <c r="AM92" s="3">
        <v>45895</v>
      </c>
      <c r="AN92" s="3">
        <v>45896</v>
      </c>
      <c r="AO92" s="3">
        <v>45897</v>
      </c>
      <c r="AP92" s="3">
        <v>45893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333.54151111111111</v>
      </c>
    </row>
    <row r="93" spans="1:56" ht="27.75" customHeight="1" x14ac:dyDescent="0.45">
      <c r="A93" s="3">
        <v>45876</v>
      </c>
      <c r="B93" s="14" t="s">
        <v>129</v>
      </c>
      <c r="C93" s="9" t="s">
        <v>108</v>
      </c>
      <c r="D93" s="13" t="s">
        <v>534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45898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 t="s">
        <v>499</v>
      </c>
      <c r="AG93" s="1" t="s">
        <v>116</v>
      </c>
      <c r="AH93" s="1" t="s">
        <v>75</v>
      </c>
      <c r="AI93" s="1">
        <v>4</v>
      </c>
      <c r="AJ93" s="3">
        <v>45898</v>
      </c>
      <c r="AK93" s="3">
        <v>45894</v>
      </c>
      <c r="AL93" s="3">
        <v>45887</v>
      </c>
      <c r="AM93" s="3">
        <v>45895</v>
      </c>
      <c r="AN93" s="3">
        <v>45896</v>
      </c>
      <c r="AO93" s="3">
        <v>45897</v>
      </c>
      <c r="AP93" s="3">
        <v>45893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250.15613333333337</v>
      </c>
    </row>
    <row r="94" spans="1:56" ht="27.75" customHeight="1" x14ac:dyDescent="0.45">
      <c r="A94" s="3">
        <v>45876</v>
      </c>
      <c r="B94" s="14" t="s">
        <v>129</v>
      </c>
      <c r="C94" s="9" t="s">
        <v>108</v>
      </c>
      <c r="D94" s="13" t="s">
        <v>535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45898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 t="s">
        <v>499</v>
      </c>
      <c r="AG94" s="1" t="s">
        <v>117</v>
      </c>
      <c r="AH94" s="1" t="s">
        <v>75</v>
      </c>
      <c r="AI94" s="1">
        <v>4</v>
      </c>
      <c r="AJ94" s="3">
        <v>45898</v>
      </c>
      <c r="AK94" s="3">
        <v>45894</v>
      </c>
      <c r="AL94" s="3">
        <v>45887</v>
      </c>
      <c r="AM94" s="3">
        <v>45895</v>
      </c>
      <c r="AN94" s="3">
        <v>45896</v>
      </c>
      <c r="AO94" s="3">
        <v>45897</v>
      </c>
      <c r="AP94" s="3">
        <v>45893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250.15613333333337</v>
      </c>
    </row>
    <row r="95" spans="1:56" ht="27.75" customHeight="1" x14ac:dyDescent="0.45">
      <c r="A95" s="3">
        <v>45876</v>
      </c>
      <c r="B95" s="14" t="s">
        <v>129</v>
      </c>
      <c r="C95" s="9" t="s">
        <v>108</v>
      </c>
      <c r="D95" s="13" t="s">
        <v>556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80</v>
      </c>
      <c r="AA95" s="8">
        <v>4414.5199999999995</v>
      </c>
      <c r="AB95" s="8">
        <v>0</v>
      </c>
      <c r="AC95" s="8">
        <v>4414.5199999999995</v>
      </c>
      <c r="AD95" s="8">
        <v>0</v>
      </c>
      <c r="AE95" s="8">
        <v>4414.5199999999995</v>
      </c>
      <c r="AF95" s="8">
        <v>0</v>
      </c>
      <c r="AG95" s="1" t="s">
        <v>117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333.54151111111111</v>
      </c>
    </row>
    <row r="96" spans="1:56" ht="27.75" customHeight="1" x14ac:dyDescent="0.45">
      <c r="A96" s="3">
        <v>45876</v>
      </c>
      <c r="B96" s="14" t="s">
        <v>129</v>
      </c>
      <c r="C96" s="9" t="s">
        <v>108</v>
      </c>
      <c r="D96" s="13" t="s">
        <v>557</v>
      </c>
      <c r="E96" s="9">
        <v>20</v>
      </c>
      <c r="F96" s="9">
        <v>40</v>
      </c>
      <c r="G96" s="9" t="s">
        <v>60</v>
      </c>
      <c r="H96" s="9" t="s">
        <v>66</v>
      </c>
      <c r="I96" s="9">
        <v>108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3075</v>
      </c>
      <c r="W96" s="10">
        <v>0</v>
      </c>
      <c r="X96" s="10">
        <v>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45850</v>
      </c>
      <c r="B97" s="14" t="s">
        <v>340</v>
      </c>
      <c r="C97" s="9" t="s">
        <v>108</v>
      </c>
      <c r="D97" s="13" t="s">
        <v>309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45898</v>
      </c>
      <c r="U97" s="11">
        <v>4000</v>
      </c>
      <c r="V97" s="10">
        <v>0</v>
      </c>
      <c r="W97" s="10">
        <v>4000</v>
      </c>
      <c r="X97" s="10">
        <v>0</v>
      </c>
      <c r="Y97" s="10">
        <v>4200</v>
      </c>
      <c r="Z97" s="9" t="s">
        <v>80</v>
      </c>
      <c r="AA97" s="8">
        <v>4414.5199999999995</v>
      </c>
      <c r="AB97" s="8">
        <v>0</v>
      </c>
      <c r="AC97" s="8">
        <v>4414.5199999999995</v>
      </c>
      <c r="AD97" s="8">
        <v>0</v>
      </c>
      <c r="AE97" s="8">
        <v>4414.5199999999995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45898</v>
      </c>
      <c r="AK97" s="3">
        <v>45894</v>
      </c>
      <c r="AL97" s="3">
        <v>45887</v>
      </c>
      <c r="AM97" s="3">
        <v>45895</v>
      </c>
      <c r="AN97" s="3">
        <v>45896</v>
      </c>
      <c r="AO97" s="3">
        <v>45897</v>
      </c>
      <c r="AP97" s="3">
        <v>45893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333.54151111111111</v>
      </c>
    </row>
    <row r="98" spans="1:56" ht="27.75" customHeight="1" x14ac:dyDescent="0.45">
      <c r="A98" s="3">
        <v>45873</v>
      </c>
      <c r="B98" s="14" t="s">
        <v>502</v>
      </c>
      <c r="C98" s="9" t="s">
        <v>108</v>
      </c>
      <c r="D98" s="13" t="s">
        <v>503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45898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80</v>
      </c>
      <c r="AA98" s="8">
        <v>4414.5199999999995</v>
      </c>
      <c r="AB98" s="8">
        <v>0</v>
      </c>
      <c r="AC98" s="8">
        <v>4414.5199999999995</v>
      </c>
      <c r="AD98" s="8">
        <v>0</v>
      </c>
      <c r="AE98" s="8">
        <v>4414.5199999999995</v>
      </c>
      <c r="AF98" s="8" t="s">
        <v>499</v>
      </c>
      <c r="AG98" s="1" t="s">
        <v>61</v>
      </c>
      <c r="AH98" s="1" t="s">
        <v>75</v>
      </c>
      <c r="AI98" s="1">
        <v>4</v>
      </c>
      <c r="AJ98" s="3">
        <v>45898</v>
      </c>
      <c r="AK98" s="3">
        <v>45894</v>
      </c>
      <c r="AL98" s="3">
        <v>45887</v>
      </c>
      <c r="AM98" s="3">
        <v>45895</v>
      </c>
      <c r="AN98" s="3">
        <v>45896</v>
      </c>
      <c r="AO98" s="3">
        <v>45897</v>
      </c>
      <c r="AP98" s="3">
        <v>45893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333.54151111111111</v>
      </c>
    </row>
    <row r="99" spans="1:56" ht="27.75" customHeight="1" x14ac:dyDescent="0.45">
      <c r="A99" s="3" t="s">
        <v>136</v>
      </c>
      <c r="B99" s="14" t="s">
        <v>136</v>
      </c>
      <c r="C99" s="9" t="s">
        <v>142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>
        <v>45899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0</v>
      </c>
      <c r="AC99" s="8">
        <v>104775.00000000001</v>
      </c>
      <c r="AD99" s="8">
        <v>0</v>
      </c>
      <c r="AE99" s="8">
        <v>104775.00000000001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45899</v>
      </c>
      <c r="AK99" s="3">
        <v>45895</v>
      </c>
      <c r="AL99" s="3">
        <v>45888</v>
      </c>
      <c r="AM99" s="3">
        <v>45896</v>
      </c>
      <c r="AN99" s="3">
        <v>45897</v>
      </c>
      <c r="AO99" s="3">
        <v>45898</v>
      </c>
      <c r="AP99" s="3">
        <v>45894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7916.333333333333</v>
      </c>
    </row>
    <row r="100" spans="1:56" ht="27.75" customHeight="1" x14ac:dyDescent="0.45">
      <c r="A100" s="3" t="s">
        <v>136</v>
      </c>
      <c r="B100" s="14" t="s">
        <v>136</v>
      </c>
      <c r="C100" s="9" t="s">
        <v>79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45925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80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117</v>
      </c>
      <c r="AH100" s="1" t="s">
        <v>75</v>
      </c>
      <c r="AI100" s="1">
        <v>4</v>
      </c>
      <c r="AJ100" s="3">
        <v>45925</v>
      </c>
      <c r="AK100" s="3">
        <v>45921</v>
      </c>
      <c r="AL100" s="3">
        <v>45914</v>
      </c>
      <c r="AM100" s="3">
        <v>45922</v>
      </c>
      <c r="AN100" s="3">
        <v>45923</v>
      </c>
      <c r="AO100" s="3">
        <v>45924</v>
      </c>
      <c r="AP100" s="3">
        <v>45920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1667.7075555555555</v>
      </c>
    </row>
    <row r="101" spans="1:56" ht="27.75" customHeight="1" x14ac:dyDescent="0.45">
      <c r="A101" s="3" t="s">
        <v>136</v>
      </c>
      <c r="B101" s="14" t="s">
        <v>136</v>
      </c>
      <c r="C101" s="9" t="s">
        <v>97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45925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21513.800000000003</v>
      </c>
      <c r="AB101" s="8">
        <v>0</v>
      </c>
      <c r="AC101" s="8">
        <v>21513.800000000003</v>
      </c>
      <c r="AD101" s="8">
        <v>0</v>
      </c>
      <c r="AE101" s="8">
        <v>21513.800000000003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45925</v>
      </c>
      <c r="AK101" s="3">
        <v>45921</v>
      </c>
      <c r="AL101" s="3">
        <v>45914</v>
      </c>
      <c r="AM101" s="3">
        <v>45922</v>
      </c>
      <c r="AN101" s="3">
        <v>45923</v>
      </c>
      <c r="AO101" s="3">
        <v>45924</v>
      </c>
      <c r="AP101" s="3">
        <v>45920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1625.4871111111113</v>
      </c>
    </row>
    <row r="102" spans="1:56" ht="27.75" customHeight="1" x14ac:dyDescent="0.45">
      <c r="A102" s="3">
        <v>45857</v>
      </c>
      <c r="B102" s="14" t="s">
        <v>381</v>
      </c>
      <c r="C102" s="9" t="s">
        <v>142</v>
      </c>
      <c r="D102" s="13" t="s">
        <v>258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120</v>
      </c>
      <c r="V102" s="10">
        <v>0</v>
      </c>
      <c r="W102" s="10">
        <v>120</v>
      </c>
      <c r="X102" s="10">
        <v>11000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45873</v>
      </c>
      <c r="B103" s="14" t="s">
        <v>500</v>
      </c>
      <c r="C103" s="9" t="s">
        <v>108</v>
      </c>
      <c r="D103" s="13" t="s">
        <v>501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4000</v>
      </c>
      <c r="V103" s="10">
        <v>0</v>
      </c>
      <c r="W103" s="10">
        <v>4000</v>
      </c>
      <c r="X103" s="10">
        <v>0</v>
      </c>
      <c r="Y103" s="10">
        <v>4200</v>
      </c>
      <c r="Z103" s="9" t="s">
        <v>80</v>
      </c>
      <c r="AA103" s="8">
        <v>4414.5199999999995</v>
      </c>
      <c r="AB103" s="8">
        <v>0</v>
      </c>
      <c r="AC103" s="8">
        <v>4414.5199999999995</v>
      </c>
      <c r="AD103" s="8">
        <v>0</v>
      </c>
      <c r="AE103" s="8">
        <v>4414.5199999999995</v>
      </c>
      <c r="AF103" s="8" t="s">
        <v>499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333.54151111111111</v>
      </c>
    </row>
    <row r="104" spans="1:56" ht="27.75" customHeight="1" x14ac:dyDescent="0.45">
      <c r="A104" s="3" t="s">
        <v>136</v>
      </c>
      <c r="B104" s="14" t="s">
        <v>136</v>
      </c>
      <c r="C104" s="9" t="s">
        <v>305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 t="s">
        <v>63</v>
      </c>
      <c r="U104" s="11">
        <v>100000</v>
      </c>
      <c r="V104" s="10">
        <v>0</v>
      </c>
      <c r="W104" s="10">
        <v>100000</v>
      </c>
      <c r="X104" s="10">
        <v>0</v>
      </c>
      <c r="Y104" s="10">
        <v>105000</v>
      </c>
      <c r="Z104" s="9" t="s">
        <v>80</v>
      </c>
      <c r="AA104" s="8">
        <v>110363</v>
      </c>
      <c r="AB104" s="8">
        <v>0</v>
      </c>
      <c r="AC104" s="8">
        <v>110363</v>
      </c>
      <c r="AD104" s="8">
        <v>0</v>
      </c>
      <c r="AE104" s="8">
        <v>110363</v>
      </c>
      <c r="AF104" s="8">
        <v>0</v>
      </c>
      <c r="AG104" s="1" t="s">
        <v>118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8338.5377777777776</v>
      </c>
    </row>
    <row r="105" spans="1:56" ht="27.75" customHeight="1" x14ac:dyDescent="0.45">
      <c r="A105" s="3">
        <v>45825</v>
      </c>
      <c r="B105" s="14" t="s">
        <v>303</v>
      </c>
      <c r="C105" s="9" t="s">
        <v>142</v>
      </c>
      <c r="D105" s="13" t="s">
        <v>277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205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127</v>
      </c>
      <c r="V105" s="10">
        <v>0</v>
      </c>
      <c r="W105" s="10">
        <v>127</v>
      </c>
      <c r="X105" s="10">
        <v>6000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45825</v>
      </c>
      <c r="B106" s="14" t="s">
        <v>304</v>
      </c>
      <c r="C106" s="9" t="s">
        <v>142</v>
      </c>
      <c r="D106" s="13" t="s">
        <v>259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267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894</v>
      </c>
      <c r="V106" s="10">
        <v>525</v>
      </c>
      <c r="W106" s="10">
        <v>369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116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45796</v>
      </c>
      <c r="B107" s="14" t="s">
        <v>285</v>
      </c>
      <c r="C107" s="9" t="s">
        <v>142</v>
      </c>
      <c r="D107" s="13" t="s">
        <v>148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3360</v>
      </c>
      <c r="V107" s="10">
        <v>0</v>
      </c>
      <c r="W107" s="10">
        <v>3360</v>
      </c>
      <c r="X107" s="10">
        <v>35200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118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279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45796</v>
      </c>
      <c r="B108" s="14" t="s">
        <v>281</v>
      </c>
      <c r="C108" s="9" t="s">
        <v>142</v>
      </c>
      <c r="D108" s="13" t="s">
        <v>276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366</v>
      </c>
      <c r="V108" s="10">
        <v>0</v>
      </c>
      <c r="W108" s="10">
        <v>366</v>
      </c>
      <c r="X108" s="10">
        <v>5113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45796</v>
      </c>
      <c r="B109" s="14" t="s">
        <v>283</v>
      </c>
      <c r="C109" s="9" t="s">
        <v>142</v>
      </c>
      <c r="D109" s="13" t="s">
        <v>278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302</v>
      </c>
      <c r="V109" s="10">
        <v>0</v>
      </c>
      <c r="W109" s="10">
        <v>302</v>
      </c>
      <c r="X109" s="10">
        <v>5300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117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45796</v>
      </c>
      <c r="B110" s="14" t="s">
        <v>284</v>
      </c>
      <c r="C110" s="9" t="s">
        <v>142</v>
      </c>
      <c r="D110" s="13" t="s">
        <v>132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1200</v>
      </c>
      <c r="V110" s="10">
        <v>0</v>
      </c>
      <c r="W110" s="10">
        <v>1200</v>
      </c>
      <c r="X110" s="10">
        <v>10700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45850</v>
      </c>
      <c r="B111" s="14" t="s">
        <v>336</v>
      </c>
      <c r="C111" s="9" t="s">
        <v>108</v>
      </c>
      <c r="D111" s="13" t="s">
        <v>337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250.15613333333337</v>
      </c>
    </row>
    <row r="112" spans="1:56" ht="27.75" customHeight="1" x14ac:dyDescent="0.45">
      <c r="A112" s="3">
        <v>45782</v>
      </c>
      <c r="B112" s="14" t="s">
        <v>274</v>
      </c>
      <c r="C112" s="9" t="s">
        <v>79</v>
      </c>
      <c r="D112" s="13" t="s">
        <v>264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80</v>
      </c>
      <c r="AA112" s="8">
        <v>11036.3</v>
      </c>
      <c r="AB112" s="8">
        <v>0</v>
      </c>
      <c r="AC112" s="8">
        <v>11036.3</v>
      </c>
      <c r="AD112" s="8">
        <v>0</v>
      </c>
      <c r="AE112" s="8">
        <v>11036.3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135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833.85377777777774</v>
      </c>
    </row>
    <row r="113" spans="1:56" ht="27.75" customHeight="1" x14ac:dyDescent="0.45">
      <c r="A113" s="3">
        <v>45798</v>
      </c>
      <c r="B113" s="14" t="s">
        <v>293</v>
      </c>
      <c r="C113" s="9" t="s">
        <v>108</v>
      </c>
      <c r="D113" s="13" t="s">
        <v>291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118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135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416.92688888888887</v>
      </c>
    </row>
    <row r="114" spans="1:56" ht="27.75" customHeight="1" x14ac:dyDescent="0.45">
      <c r="A114" s="3">
        <v>45674</v>
      </c>
      <c r="B114" s="14" t="s">
        <v>241</v>
      </c>
      <c r="C114" s="9" t="s">
        <v>142</v>
      </c>
      <c r="D114" s="13" t="s">
        <v>240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205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152</v>
      </c>
      <c r="V114" s="10">
        <v>0</v>
      </c>
      <c r="W114" s="10">
        <v>152</v>
      </c>
      <c r="X114" s="10">
        <v>6000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5987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255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45611</v>
      </c>
      <c r="B115" s="14" t="s">
        <v>204</v>
      </c>
      <c r="C115" s="9" t="s">
        <v>142</v>
      </c>
      <c r="D115" s="13" t="s">
        <v>203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117</v>
      </c>
      <c r="V115" s="10">
        <v>0</v>
      </c>
      <c r="W115" s="10">
        <v>117</v>
      </c>
      <c r="X115" s="10">
        <v>10065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45523</v>
      </c>
      <c r="B116" s="14" t="s">
        <v>185</v>
      </c>
      <c r="C116" s="9" t="s">
        <v>142</v>
      </c>
      <c r="D116" s="13" t="s">
        <v>183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1260</v>
      </c>
      <c r="V116" s="10">
        <v>0</v>
      </c>
      <c r="W116" s="10">
        <v>1260</v>
      </c>
      <c r="X116" s="10">
        <v>11095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45523</v>
      </c>
      <c r="B117" s="14" t="s">
        <v>185</v>
      </c>
      <c r="C117" s="9" t="s">
        <v>142</v>
      </c>
      <c r="D117" s="13" t="s">
        <v>184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 t="s">
        <v>63</v>
      </c>
      <c r="U117" s="11">
        <v>89</v>
      </c>
      <c r="V117" s="10">
        <v>0</v>
      </c>
      <c r="W117" s="10">
        <v>89</v>
      </c>
      <c r="X117" s="10">
        <v>11180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45810</v>
      </c>
      <c r="B118" s="14" t="s">
        <v>296</v>
      </c>
      <c r="C118" s="9" t="s">
        <v>79</v>
      </c>
      <c r="D118" s="13" t="s">
        <v>234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133</v>
      </c>
      <c r="U118" s="11">
        <v>2500</v>
      </c>
      <c r="V118" s="10">
        <v>2500</v>
      </c>
      <c r="W118" s="10">
        <v>0</v>
      </c>
      <c r="X118" s="10">
        <v>5560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133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45799</v>
      </c>
      <c r="B119" s="14" t="s">
        <v>294</v>
      </c>
      <c r="C119" s="9" t="s">
        <v>289</v>
      </c>
      <c r="D119" s="13" t="s">
        <v>290</v>
      </c>
      <c r="E119" s="9">
        <v>20</v>
      </c>
      <c r="F119" s="9">
        <v>34</v>
      </c>
      <c r="G119" s="9" t="s">
        <v>60</v>
      </c>
      <c r="H119" s="9" t="s">
        <v>66</v>
      </c>
      <c r="I119" s="9">
        <v>95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 t="s">
        <v>133</v>
      </c>
      <c r="U119" s="11">
        <v>4000</v>
      </c>
      <c r="V119" s="10">
        <v>3840</v>
      </c>
      <c r="W119" s="10">
        <v>160</v>
      </c>
      <c r="X119" s="10">
        <v>8450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220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45741</v>
      </c>
      <c r="B120" s="14" t="s">
        <v>262</v>
      </c>
      <c r="C120" s="9" t="s">
        <v>108</v>
      </c>
      <c r="D120" s="13" t="s">
        <v>261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133</v>
      </c>
      <c r="U120" s="11">
        <v>4000</v>
      </c>
      <c r="V120" s="10">
        <v>3857</v>
      </c>
      <c r="W120" s="10">
        <v>143</v>
      </c>
      <c r="X120" s="10">
        <v>4200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265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45720</v>
      </c>
      <c r="B121" s="14" t="s">
        <v>129</v>
      </c>
      <c r="C121" s="9" t="s">
        <v>108</v>
      </c>
      <c r="D121" s="13" t="s">
        <v>219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133</v>
      </c>
      <c r="U121" s="11">
        <v>4000</v>
      </c>
      <c r="V121" s="10">
        <v>4010</v>
      </c>
      <c r="W121" s="10">
        <v>0</v>
      </c>
      <c r="X121" s="10">
        <v>4470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133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45720</v>
      </c>
      <c r="B122" s="14" t="s">
        <v>129</v>
      </c>
      <c r="C122" s="9" t="s">
        <v>108</v>
      </c>
      <c r="D122" s="13" t="s">
        <v>233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133</v>
      </c>
      <c r="U122" s="11">
        <v>3000</v>
      </c>
      <c r="V122" s="10">
        <v>3065</v>
      </c>
      <c r="W122" s="10">
        <v>0</v>
      </c>
      <c r="X122" s="10">
        <v>3300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116</v>
      </c>
      <c r="AH122" s="1" t="s">
        <v>75</v>
      </c>
      <c r="AI122" s="1">
        <v>4</v>
      </c>
      <c r="AJ122" s="3" t="s">
        <v>133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45541</v>
      </c>
      <c r="B123" s="14" t="s">
        <v>189</v>
      </c>
      <c r="C123" s="9" t="s">
        <v>108</v>
      </c>
      <c r="D123" s="13" t="s">
        <v>190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133</v>
      </c>
      <c r="U123" s="11">
        <v>3000</v>
      </c>
      <c r="V123" s="10">
        <v>3318</v>
      </c>
      <c r="W123" s="10">
        <v>0</v>
      </c>
      <c r="X123" s="10">
        <v>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191</v>
      </c>
      <c r="AG123" s="1" t="s">
        <v>61</v>
      </c>
      <c r="AH123" s="1" t="s">
        <v>75</v>
      </c>
      <c r="AI123" s="1">
        <v>4</v>
      </c>
      <c r="AJ123" s="3" t="s">
        <v>133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>
        <v>0</v>
      </c>
      <c r="AY123" s="2" t="s">
        <v>236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45581</v>
      </c>
      <c r="B124" s="14" t="s">
        <v>195</v>
      </c>
      <c r="C124" s="9" t="s">
        <v>108</v>
      </c>
      <c r="D124" s="13" t="s">
        <v>196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133</v>
      </c>
      <c r="U124" s="11">
        <v>3000</v>
      </c>
      <c r="V124" s="10">
        <v>3194</v>
      </c>
      <c r="W124" s="10">
        <v>0</v>
      </c>
      <c r="X124" s="10">
        <v>5632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116</v>
      </c>
      <c r="AH124" s="1" t="s">
        <v>75</v>
      </c>
      <c r="AI124" s="1">
        <v>4</v>
      </c>
      <c r="AJ124" s="3" t="s">
        <v>133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20</v>
      </c>
      <c r="F125" s="9">
        <v>38</v>
      </c>
      <c r="G125" s="9">
        <v>0</v>
      </c>
      <c r="H125" s="9">
        <v>0</v>
      </c>
      <c r="I125" s="9">
        <v>84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80</v>
      </c>
      <c r="AA125" s="8">
        <v>391721.38445000007</v>
      </c>
      <c r="AB125" s="8">
        <v>39490.290000000008</v>
      </c>
      <c r="AC125" s="8">
        <v>352231.09445000003</v>
      </c>
      <c r="AD125" s="8">
        <v>3490</v>
      </c>
      <c r="AE125" s="8">
        <v>388231.38445000007</v>
      </c>
      <c r="AF125" s="8" t="s">
        <v>58</v>
      </c>
      <c r="AG125" s="1" t="s">
        <v>116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 t="s">
        <v>136</v>
      </c>
      <c r="B126" s="14" t="s">
        <v>136</v>
      </c>
      <c r="C126" s="9" t="s">
        <v>305</v>
      </c>
      <c r="D126" s="13" t="s">
        <v>61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111</v>
      </c>
      <c r="T126" s="12" t="s">
        <v>63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306</v>
      </c>
      <c r="AA126" s="8">
        <v>113157.00000000001</v>
      </c>
      <c r="AB126" s="8">
        <v>0</v>
      </c>
      <c r="AC126" s="8">
        <v>113157.00000000001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 t="s">
        <v>63</v>
      </c>
      <c r="AK126" s="3">
        <v>0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307</v>
      </c>
      <c r="BD126" s="56">
        <v>8914.2570000000014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38</v>
      </c>
      <c r="G127" s="9">
        <v>0</v>
      </c>
      <c r="H127" s="9">
        <v>0</v>
      </c>
      <c r="I127" s="9">
        <v>82</v>
      </c>
      <c r="J127" s="9" t="s">
        <v>78</v>
      </c>
      <c r="K127" s="9">
        <v>2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306</v>
      </c>
      <c r="AA127" s="8">
        <v>113157.00000000001</v>
      </c>
      <c r="AB127" s="8">
        <v>0</v>
      </c>
      <c r="AC127" s="8">
        <v>113157.00000000001</v>
      </c>
      <c r="AD127" s="8">
        <v>0</v>
      </c>
      <c r="AE127" s="8">
        <v>0</v>
      </c>
      <c r="AF127" s="8" t="s">
        <v>58</v>
      </c>
      <c r="AG127" s="1" t="s">
        <v>120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308</v>
      </c>
      <c r="BD127" s="56">
        <v>0</v>
      </c>
    </row>
    <row r="128" spans="1:56" ht="27.75" customHeight="1" x14ac:dyDescent="0.45">
      <c r="A128" s="3">
        <v>45857</v>
      </c>
      <c r="B128" s="14" t="s">
        <v>384</v>
      </c>
      <c r="C128" s="9" t="s">
        <v>142</v>
      </c>
      <c r="D128" s="13" t="s">
        <v>302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45878</v>
      </c>
      <c r="U128" s="11">
        <v>27120</v>
      </c>
      <c r="V128" s="10">
        <v>25440</v>
      </c>
      <c r="W128" s="10">
        <v>1680</v>
      </c>
      <c r="X128" s="10">
        <v>154931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220</v>
      </c>
      <c r="AG128" s="1" t="s">
        <v>117</v>
      </c>
      <c r="AH128" s="1" t="s">
        <v>74</v>
      </c>
      <c r="AI128" s="1">
        <v>2</v>
      </c>
      <c r="AJ128" s="3">
        <v>45878</v>
      </c>
      <c r="AK128" s="3">
        <v>0</v>
      </c>
      <c r="AL128" s="3">
        <v>45869</v>
      </c>
      <c r="AM128" s="3">
        <v>45876</v>
      </c>
      <c r="AN128" s="3">
        <v>45877</v>
      </c>
      <c r="AO128" s="3">
        <v>45877</v>
      </c>
      <c r="AP128" s="3">
        <v>45873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390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45874</v>
      </c>
      <c r="B129" s="14" t="s">
        <v>536</v>
      </c>
      <c r="C129" s="9" t="s">
        <v>142</v>
      </c>
      <c r="D129" s="13" t="s">
        <v>302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205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109</v>
      </c>
      <c r="T129" s="12">
        <v>45888</v>
      </c>
      <c r="U129" s="11">
        <v>30000</v>
      </c>
      <c r="V129" s="10">
        <v>0</v>
      </c>
      <c r="W129" s="10">
        <v>30000</v>
      </c>
      <c r="X129" s="10">
        <v>8153</v>
      </c>
      <c r="Y129" s="10">
        <v>22939.350000000002</v>
      </c>
      <c r="Z129" s="9" t="s">
        <v>81</v>
      </c>
      <c r="AA129" s="8">
        <v>24034.703962500003</v>
      </c>
      <c r="AB129" s="8">
        <v>24034.703962500003</v>
      </c>
      <c r="AC129" s="8">
        <v>0</v>
      </c>
      <c r="AD129" s="8">
        <v>0</v>
      </c>
      <c r="AE129" s="8">
        <v>0</v>
      </c>
      <c r="AF129" s="8" t="s">
        <v>220</v>
      </c>
      <c r="AG129" s="1" t="s">
        <v>117</v>
      </c>
      <c r="AH129" s="1" t="s">
        <v>74</v>
      </c>
      <c r="AI129" s="1">
        <v>2</v>
      </c>
      <c r="AJ129" s="3">
        <v>45888</v>
      </c>
      <c r="AK129" s="3">
        <v>0</v>
      </c>
      <c r="AL129" s="3">
        <v>45879</v>
      </c>
      <c r="AM129" s="3">
        <v>45886</v>
      </c>
      <c r="AN129" s="3">
        <v>45887</v>
      </c>
      <c r="AO129" s="3">
        <v>45887</v>
      </c>
      <c r="AP129" s="3">
        <v>45883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45862</v>
      </c>
      <c r="B130" s="14" t="s">
        <v>431</v>
      </c>
      <c r="C130" s="9" t="s">
        <v>85</v>
      </c>
      <c r="D130" s="13" t="s">
        <v>417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124000</v>
      </c>
      <c r="V130" s="10">
        <v>20000</v>
      </c>
      <c r="W130" s="10">
        <v>104000</v>
      </c>
      <c r="X130" s="10">
        <v>71420</v>
      </c>
      <c r="Y130" s="10">
        <v>55209</v>
      </c>
      <c r="Z130" s="9" t="s">
        <v>81</v>
      </c>
      <c r="AA130" s="8">
        <v>59387.769210000006</v>
      </c>
      <c r="AB130" s="8">
        <v>59387.769210000006</v>
      </c>
      <c r="AC130" s="8">
        <v>0</v>
      </c>
      <c r="AD130" s="8">
        <v>0</v>
      </c>
      <c r="AE130" s="8">
        <v>0</v>
      </c>
      <c r="AF130" s="8" t="s">
        <v>323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45862</v>
      </c>
      <c r="B131" s="14" t="s">
        <v>432</v>
      </c>
      <c r="C131" s="9" t="s">
        <v>85</v>
      </c>
      <c r="D131" s="13" t="s">
        <v>322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45889</v>
      </c>
      <c r="U131" s="11">
        <v>28000</v>
      </c>
      <c r="V131" s="10">
        <v>0</v>
      </c>
      <c r="W131" s="10">
        <v>28000</v>
      </c>
      <c r="X131" s="10">
        <v>0</v>
      </c>
      <c r="Y131" s="10">
        <v>29400</v>
      </c>
      <c r="Z131" s="9" t="s">
        <v>81</v>
      </c>
      <c r="AA131" s="8">
        <v>30119.320000000003</v>
      </c>
      <c r="AB131" s="8">
        <v>30119.320000000003</v>
      </c>
      <c r="AC131" s="8">
        <v>0</v>
      </c>
      <c r="AD131" s="8">
        <v>0</v>
      </c>
      <c r="AE131" s="8">
        <v>0</v>
      </c>
      <c r="AF131" s="8" t="s">
        <v>323</v>
      </c>
      <c r="AG131" s="1" t="s">
        <v>117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45862</v>
      </c>
      <c r="B132" s="14" t="s">
        <v>433</v>
      </c>
      <c r="C132" s="9" t="s">
        <v>85</v>
      </c>
      <c r="D132" s="13" t="s">
        <v>418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45889</v>
      </c>
      <c r="U132" s="11">
        <v>7000</v>
      </c>
      <c r="V132" s="10">
        <v>0</v>
      </c>
      <c r="W132" s="10">
        <v>7000</v>
      </c>
      <c r="X132" s="10">
        <v>0</v>
      </c>
      <c r="Y132" s="10">
        <v>7350</v>
      </c>
      <c r="Z132" s="9" t="s">
        <v>81</v>
      </c>
      <c r="AA132" s="8">
        <v>7529.8300000000008</v>
      </c>
      <c r="AB132" s="8">
        <v>7529.8300000000008</v>
      </c>
      <c r="AC132" s="8">
        <v>0</v>
      </c>
      <c r="AD132" s="8">
        <v>0</v>
      </c>
      <c r="AE132" s="8">
        <v>0</v>
      </c>
      <c r="AF132" s="8" t="s">
        <v>323</v>
      </c>
      <c r="AG132" s="1" t="s">
        <v>117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45862</v>
      </c>
      <c r="B133" s="14" t="s">
        <v>433</v>
      </c>
      <c r="C133" s="9" t="s">
        <v>85</v>
      </c>
      <c r="D133" s="13" t="s">
        <v>421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198</v>
      </c>
      <c r="T133" s="12">
        <v>45889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81</v>
      </c>
      <c r="AA133" s="8">
        <v>5378.4500000000007</v>
      </c>
      <c r="AB133" s="8">
        <v>5378.4500000000007</v>
      </c>
      <c r="AC133" s="8">
        <v>0</v>
      </c>
      <c r="AD133" s="8">
        <v>0</v>
      </c>
      <c r="AE133" s="8">
        <v>0</v>
      </c>
      <c r="AF133" s="8" t="s">
        <v>323</v>
      </c>
      <c r="AG133" s="1" t="s">
        <v>117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45862</v>
      </c>
      <c r="B134" s="14" t="s">
        <v>434</v>
      </c>
      <c r="C134" s="9" t="s">
        <v>85</v>
      </c>
      <c r="D134" s="13" t="s">
        <v>419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198</v>
      </c>
      <c r="T134" s="12">
        <v>45889</v>
      </c>
      <c r="U134" s="11">
        <v>7000</v>
      </c>
      <c r="V134" s="10">
        <v>0</v>
      </c>
      <c r="W134" s="10">
        <v>7000</v>
      </c>
      <c r="X134" s="10">
        <v>0</v>
      </c>
      <c r="Y134" s="10">
        <v>7350</v>
      </c>
      <c r="Z134" s="9" t="s">
        <v>81</v>
      </c>
      <c r="AA134" s="8">
        <v>7529.8300000000008</v>
      </c>
      <c r="AB134" s="8">
        <v>7529.8300000000008</v>
      </c>
      <c r="AC134" s="8">
        <v>0</v>
      </c>
      <c r="AD134" s="8">
        <v>0</v>
      </c>
      <c r="AE134" s="8">
        <v>0</v>
      </c>
      <c r="AF134" s="8" t="s">
        <v>323</v>
      </c>
      <c r="AG134" s="1" t="s">
        <v>117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45862</v>
      </c>
      <c r="B135" s="14" t="s">
        <v>434</v>
      </c>
      <c r="C135" s="9" t="s">
        <v>85</v>
      </c>
      <c r="D135" s="13" t="s">
        <v>420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198</v>
      </c>
      <c r="T135" s="12">
        <v>45889</v>
      </c>
      <c r="U135" s="11">
        <v>14000</v>
      </c>
      <c r="V135" s="10">
        <v>0</v>
      </c>
      <c r="W135" s="10">
        <v>14000</v>
      </c>
      <c r="X135" s="10">
        <v>0</v>
      </c>
      <c r="Y135" s="10">
        <v>14700</v>
      </c>
      <c r="Z135" s="9" t="s">
        <v>81</v>
      </c>
      <c r="AA135" s="8">
        <v>15059.660000000002</v>
      </c>
      <c r="AB135" s="8">
        <v>15059.660000000002</v>
      </c>
      <c r="AC135" s="8">
        <v>0</v>
      </c>
      <c r="AD135" s="8">
        <v>0</v>
      </c>
      <c r="AE135" s="8">
        <v>0</v>
      </c>
      <c r="AF135" s="8" t="s">
        <v>323</v>
      </c>
      <c r="AG135" s="1" t="s">
        <v>61</v>
      </c>
      <c r="AH135" s="1" t="s">
        <v>74</v>
      </c>
      <c r="AI135" s="1">
        <v>2</v>
      </c>
      <c r="AJ135" s="3">
        <v>45889</v>
      </c>
      <c r="AK135" s="3">
        <v>0</v>
      </c>
      <c r="AL135" s="3">
        <v>45880</v>
      </c>
      <c r="AM135" s="3">
        <v>45887</v>
      </c>
      <c r="AN135" s="3">
        <v>45888</v>
      </c>
      <c r="AO135" s="3">
        <v>45888</v>
      </c>
      <c r="AP135" s="3">
        <v>45884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45870</v>
      </c>
      <c r="B136" s="14" t="s">
        <v>467</v>
      </c>
      <c r="C136" s="9" t="s">
        <v>85</v>
      </c>
      <c r="D136" s="13" t="s">
        <v>445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198</v>
      </c>
      <c r="T136" s="12">
        <v>45894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5378.4500000000007</v>
      </c>
      <c r="AB136" s="8">
        <v>5378.4500000000007</v>
      </c>
      <c r="AC136" s="8">
        <v>0</v>
      </c>
      <c r="AD136" s="8">
        <v>0</v>
      </c>
      <c r="AE136" s="8">
        <v>0</v>
      </c>
      <c r="AF136" s="8" t="s">
        <v>273</v>
      </c>
      <c r="AG136" s="1" t="s">
        <v>116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45870</v>
      </c>
      <c r="B137" s="14" t="s">
        <v>467</v>
      </c>
      <c r="C137" s="9" t="s">
        <v>85</v>
      </c>
      <c r="D137" s="13" t="s">
        <v>446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198</v>
      </c>
      <c r="T137" s="12">
        <v>45894</v>
      </c>
      <c r="U137" s="11">
        <v>20000</v>
      </c>
      <c r="V137" s="10">
        <v>0</v>
      </c>
      <c r="W137" s="10">
        <v>20000</v>
      </c>
      <c r="X137" s="10">
        <v>0</v>
      </c>
      <c r="Y137" s="10">
        <v>21000</v>
      </c>
      <c r="Z137" s="9" t="s">
        <v>81</v>
      </c>
      <c r="AA137" s="8">
        <v>21513.800000000003</v>
      </c>
      <c r="AB137" s="8">
        <v>21513.800000000003</v>
      </c>
      <c r="AC137" s="8">
        <v>0</v>
      </c>
      <c r="AD137" s="8">
        <v>0</v>
      </c>
      <c r="AE137" s="8">
        <v>0</v>
      </c>
      <c r="AF137" s="8" t="s">
        <v>273</v>
      </c>
      <c r="AG137" s="1" t="s">
        <v>116</v>
      </c>
      <c r="AH137" s="1" t="s">
        <v>74</v>
      </c>
      <c r="AI137" s="1">
        <v>2</v>
      </c>
      <c r="AJ137" s="3">
        <v>45894</v>
      </c>
      <c r="AK137" s="3">
        <v>0</v>
      </c>
      <c r="AL137" s="3">
        <v>45885</v>
      </c>
      <c r="AM137" s="3">
        <v>45892</v>
      </c>
      <c r="AN137" s="3">
        <v>45893</v>
      </c>
      <c r="AO137" s="3">
        <v>45893</v>
      </c>
      <c r="AP137" s="3">
        <v>45889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 t="s">
        <v>136</v>
      </c>
      <c r="B138" s="14" t="s">
        <v>136</v>
      </c>
      <c r="C138" s="9" t="s">
        <v>142</v>
      </c>
      <c r="D138" s="13" t="s">
        <v>61</v>
      </c>
      <c r="E138" s="9">
        <v>20</v>
      </c>
      <c r="F138" s="9">
        <v>36</v>
      </c>
      <c r="G138" s="9" t="s">
        <v>60</v>
      </c>
      <c r="H138" s="9">
        <v>0</v>
      </c>
      <c r="I138" s="9">
        <v>78</v>
      </c>
      <c r="J138" s="9" t="s">
        <v>57</v>
      </c>
      <c r="K138" s="9">
        <v>5</v>
      </c>
      <c r="L138" s="9" t="s">
        <v>205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109</v>
      </c>
      <c r="T138" s="12">
        <v>45899</v>
      </c>
      <c r="U138" s="11">
        <v>170000</v>
      </c>
      <c r="V138" s="10">
        <v>0</v>
      </c>
      <c r="W138" s="10">
        <v>170000</v>
      </c>
      <c r="X138" s="10">
        <v>0</v>
      </c>
      <c r="Y138" s="10">
        <v>178500</v>
      </c>
      <c r="Z138" s="9" t="s">
        <v>81</v>
      </c>
      <c r="AA138" s="8">
        <v>178117.5</v>
      </c>
      <c r="AB138" s="8">
        <v>0</v>
      </c>
      <c r="AC138" s="8">
        <v>178117.5</v>
      </c>
      <c r="AD138" s="8">
        <v>0</v>
      </c>
      <c r="AE138" s="8">
        <v>0</v>
      </c>
      <c r="AF138" s="8" t="s">
        <v>220</v>
      </c>
      <c r="AG138" s="1" t="s">
        <v>116</v>
      </c>
      <c r="AH138" s="1" t="s">
        <v>74</v>
      </c>
      <c r="AI138" s="1">
        <v>2</v>
      </c>
      <c r="AJ138" s="3">
        <v>45899</v>
      </c>
      <c r="AK138" s="3">
        <v>0</v>
      </c>
      <c r="AL138" s="3">
        <v>45890</v>
      </c>
      <c r="AM138" s="3">
        <v>45897</v>
      </c>
      <c r="AN138" s="3">
        <v>45898</v>
      </c>
      <c r="AO138" s="3">
        <v>45898</v>
      </c>
      <c r="AP138" s="3">
        <v>45894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13616.093333333334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37</v>
      </c>
      <c r="G139" s="9">
        <v>0</v>
      </c>
      <c r="H139" s="9">
        <v>0</v>
      </c>
      <c r="I139" s="9">
        <v>80</v>
      </c>
      <c r="J139" s="9" t="s">
        <v>57</v>
      </c>
      <c r="K139" s="9">
        <v>3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81</v>
      </c>
      <c r="AA139" s="8">
        <v>354049.3131725</v>
      </c>
      <c r="AB139" s="8">
        <v>175931.8131725</v>
      </c>
      <c r="AC139" s="8">
        <v>178117.5</v>
      </c>
      <c r="AD139" s="8">
        <v>0</v>
      </c>
      <c r="AE139" s="8">
        <v>0</v>
      </c>
      <c r="AF139" s="8" t="s">
        <v>58</v>
      </c>
      <c r="AG139" s="1" t="s">
        <v>116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45">
      <c r="A140" s="3">
        <v>45876</v>
      </c>
      <c r="B140" s="14" t="s">
        <v>554</v>
      </c>
      <c r="C140" s="9" t="s">
        <v>175</v>
      </c>
      <c r="D140" s="13" t="s">
        <v>59</v>
      </c>
      <c r="E140" s="9">
        <v>21</v>
      </c>
      <c r="F140" s="9">
        <v>38</v>
      </c>
      <c r="G140" s="9" t="s">
        <v>60</v>
      </c>
      <c r="H140" s="9">
        <v>0</v>
      </c>
      <c r="I140" s="9">
        <v>69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41</v>
      </c>
      <c r="O140" s="9">
        <v>40</v>
      </c>
      <c r="P140" s="10">
        <v>233.65826816639998</v>
      </c>
      <c r="Q140" s="10">
        <v>0</v>
      </c>
      <c r="R140" s="10">
        <v>233.65826816639998</v>
      </c>
      <c r="S140" s="9" t="s">
        <v>71</v>
      </c>
      <c r="T140" s="12">
        <v>45882</v>
      </c>
      <c r="U140" s="11">
        <v>15000</v>
      </c>
      <c r="V140" s="10">
        <v>4500</v>
      </c>
      <c r="W140" s="10">
        <v>10500</v>
      </c>
      <c r="X140" s="10">
        <v>0</v>
      </c>
      <c r="Y140" s="10">
        <v>0</v>
      </c>
      <c r="Z140" s="9" t="s">
        <v>131</v>
      </c>
      <c r="AA140" s="8">
        <v>11588.114999999998</v>
      </c>
      <c r="AB140" s="8">
        <v>11588.114999999998</v>
      </c>
      <c r="AC140" s="8">
        <v>0</v>
      </c>
      <c r="AD140" s="8">
        <v>0</v>
      </c>
      <c r="AE140" s="8">
        <v>0</v>
      </c>
      <c r="AF140" s="8" t="s">
        <v>544</v>
      </c>
      <c r="AG140" s="1" t="s">
        <v>116</v>
      </c>
      <c r="AH140" s="1" t="s">
        <v>545</v>
      </c>
      <c r="AI140" s="1">
        <v>2</v>
      </c>
      <c r="AJ140" s="3">
        <v>45882</v>
      </c>
      <c r="AK140" s="3">
        <v>0</v>
      </c>
      <c r="AL140" s="3">
        <v>0</v>
      </c>
      <c r="AM140" s="3">
        <v>0</v>
      </c>
      <c r="AN140" s="3">
        <v>0</v>
      </c>
      <c r="AO140" s="3">
        <v>45880</v>
      </c>
      <c r="AP140" s="3">
        <v>45877</v>
      </c>
      <c r="AQ140" s="3">
        <v>45881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45876</v>
      </c>
      <c r="B141" s="14" t="s">
        <v>558</v>
      </c>
      <c r="C141" s="9" t="s">
        <v>214</v>
      </c>
      <c r="D141" s="13" t="s">
        <v>507</v>
      </c>
      <c r="E141" s="9">
        <v>21</v>
      </c>
      <c r="F141" s="9">
        <v>34</v>
      </c>
      <c r="G141" s="9" t="s">
        <v>60</v>
      </c>
      <c r="H141" s="9">
        <v>0</v>
      </c>
      <c r="I141" s="9">
        <v>60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36</v>
      </c>
      <c r="O141" s="9">
        <v>40</v>
      </c>
      <c r="P141" s="10">
        <v>390.78734745599991</v>
      </c>
      <c r="Q141" s="10">
        <v>0</v>
      </c>
      <c r="R141" s="10">
        <v>390.78734745599991</v>
      </c>
      <c r="S141" s="9" t="s">
        <v>67</v>
      </c>
      <c r="T141" s="12">
        <v>45889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131</v>
      </c>
      <c r="AA141" s="8">
        <v>19837.400000000001</v>
      </c>
      <c r="AB141" s="8">
        <v>19837.400000000001</v>
      </c>
      <c r="AC141" s="8">
        <v>0</v>
      </c>
      <c r="AD141" s="8">
        <v>0</v>
      </c>
      <c r="AE141" s="8">
        <v>0</v>
      </c>
      <c r="AF141" s="8" t="s">
        <v>544</v>
      </c>
      <c r="AG141" s="1" t="s">
        <v>116</v>
      </c>
      <c r="AH141" s="1" t="s">
        <v>72</v>
      </c>
      <c r="AI141" s="1">
        <v>3</v>
      </c>
      <c r="AJ141" s="3">
        <v>45889</v>
      </c>
      <c r="AK141" s="3">
        <v>0</v>
      </c>
      <c r="AL141" s="3">
        <v>45879</v>
      </c>
      <c r="AM141" s="3">
        <v>45886</v>
      </c>
      <c r="AN141" s="3">
        <v>45887</v>
      </c>
      <c r="AO141" s="3">
        <v>45887</v>
      </c>
      <c r="AP141" s="3">
        <v>45884</v>
      </c>
      <c r="AQ141" s="3">
        <v>45888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 t="s">
        <v>508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21</v>
      </c>
      <c r="F142" s="9">
        <v>37</v>
      </c>
      <c r="G142" s="9" t="s">
        <v>60</v>
      </c>
      <c r="H142" s="9">
        <v>0</v>
      </c>
      <c r="I142" s="9">
        <v>67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131</v>
      </c>
      <c r="AA142" s="8">
        <v>31425.514999999999</v>
      </c>
      <c r="AB142" s="8">
        <v>31425.514999999999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116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45">
      <c r="A143" s="3">
        <v>45867</v>
      </c>
      <c r="B143" s="14" t="s">
        <v>440</v>
      </c>
      <c r="C143" s="9" t="s">
        <v>325</v>
      </c>
      <c r="D143" s="13" t="s">
        <v>441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97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45878</v>
      </c>
      <c r="U143" s="11">
        <v>5000</v>
      </c>
      <c r="V143" s="10">
        <v>5000</v>
      </c>
      <c r="W143" s="10">
        <v>0</v>
      </c>
      <c r="X143" s="10">
        <v>5400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45878</v>
      </c>
      <c r="AK143" s="3">
        <v>45874</v>
      </c>
      <c r="AL143" s="3">
        <v>45868</v>
      </c>
      <c r="AM143" s="3">
        <v>45875</v>
      </c>
      <c r="AN143" s="3">
        <v>45876</v>
      </c>
      <c r="AO143" s="3">
        <v>45876</v>
      </c>
      <c r="AP143" s="3">
        <v>45873</v>
      </c>
      <c r="AQ143" s="3">
        <v>45877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509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45870</v>
      </c>
      <c r="B144" s="14" t="s">
        <v>474</v>
      </c>
      <c r="C144" s="9" t="s">
        <v>79</v>
      </c>
      <c r="D144" s="13" t="s">
        <v>475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0</v>
      </c>
      <c r="Q144" s="10">
        <v>0</v>
      </c>
      <c r="R144" s="10">
        <v>0</v>
      </c>
      <c r="S144" s="9" t="s">
        <v>67</v>
      </c>
      <c r="T144" s="12">
        <v>45882</v>
      </c>
      <c r="U144" s="11">
        <v>3000</v>
      </c>
      <c r="V144" s="10">
        <v>3000</v>
      </c>
      <c r="W144" s="10">
        <v>0</v>
      </c>
      <c r="X144" s="10">
        <v>3100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45882</v>
      </c>
      <c r="AK144" s="3">
        <v>45878</v>
      </c>
      <c r="AL144" s="3">
        <v>45872</v>
      </c>
      <c r="AM144" s="3">
        <v>45879</v>
      </c>
      <c r="AN144" s="3">
        <v>45880</v>
      </c>
      <c r="AO144" s="3">
        <v>45880</v>
      </c>
      <c r="AP144" s="3">
        <v>45877</v>
      </c>
      <c r="AQ144" s="3">
        <v>45881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45870</v>
      </c>
      <c r="B145" s="14" t="s">
        <v>476</v>
      </c>
      <c r="C145" s="9" t="s">
        <v>79</v>
      </c>
      <c r="D145" s="13" t="s">
        <v>477</v>
      </c>
      <c r="E145" s="9">
        <v>21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42</v>
      </c>
      <c r="O145" s="9">
        <v>40</v>
      </c>
      <c r="P145" s="10">
        <v>68.387785804799989</v>
      </c>
      <c r="Q145" s="10">
        <v>0</v>
      </c>
      <c r="R145" s="10">
        <v>68.387785804799989</v>
      </c>
      <c r="S145" s="9" t="s">
        <v>67</v>
      </c>
      <c r="T145" s="12">
        <v>45882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3478.5300000000007</v>
      </c>
      <c r="AB145" s="8">
        <v>3478.5300000000007</v>
      </c>
      <c r="AC145" s="8">
        <v>0</v>
      </c>
      <c r="AD145" s="8">
        <v>3478.5300000000007</v>
      </c>
      <c r="AE145" s="8">
        <v>0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45882</v>
      </c>
      <c r="AK145" s="3">
        <v>45878</v>
      </c>
      <c r="AL145" s="3">
        <v>45872</v>
      </c>
      <c r="AM145" s="3">
        <v>45879</v>
      </c>
      <c r="AN145" s="3">
        <v>45880</v>
      </c>
      <c r="AO145" s="3">
        <v>45880</v>
      </c>
      <c r="AP145" s="3">
        <v>45877</v>
      </c>
      <c r="AQ145" s="3">
        <v>45881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45871</v>
      </c>
      <c r="B146" s="14" t="s">
        <v>480</v>
      </c>
      <c r="C146" s="9" t="s">
        <v>79</v>
      </c>
      <c r="D146" s="13" t="s">
        <v>481</v>
      </c>
      <c r="E146" s="9">
        <v>21</v>
      </c>
      <c r="F146" s="9">
        <v>40</v>
      </c>
      <c r="G146" s="9" t="s">
        <v>60</v>
      </c>
      <c r="H146" s="9" t="s">
        <v>66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125.37760730879998</v>
      </c>
      <c r="Q146" s="10">
        <v>0</v>
      </c>
      <c r="R146" s="10">
        <v>125.37760730879998</v>
      </c>
      <c r="S146" s="9" t="s">
        <v>67</v>
      </c>
      <c r="T146" s="12">
        <v>45882</v>
      </c>
      <c r="U146" s="11">
        <v>5500</v>
      </c>
      <c r="V146" s="10">
        <v>0</v>
      </c>
      <c r="W146" s="10">
        <v>5500</v>
      </c>
      <c r="X146" s="10">
        <v>0</v>
      </c>
      <c r="Y146" s="10">
        <v>5775</v>
      </c>
      <c r="Z146" s="9" t="s">
        <v>121</v>
      </c>
      <c r="AA146" s="8">
        <v>6377.3050000000003</v>
      </c>
      <c r="AB146" s="8">
        <v>6377.3050000000003</v>
      </c>
      <c r="AC146" s="8">
        <v>0</v>
      </c>
      <c r="AD146" s="8">
        <v>6377.3050000000003</v>
      </c>
      <c r="AE146" s="8">
        <v>0</v>
      </c>
      <c r="AF146" s="8">
        <v>0</v>
      </c>
      <c r="AG146" s="1" t="s">
        <v>118</v>
      </c>
      <c r="AH146" s="1" t="s">
        <v>68</v>
      </c>
      <c r="AI146" s="1">
        <v>4</v>
      </c>
      <c r="AJ146" s="3">
        <v>45882</v>
      </c>
      <c r="AK146" s="3">
        <v>45878</v>
      </c>
      <c r="AL146" s="3">
        <v>45872</v>
      </c>
      <c r="AM146" s="3">
        <v>45879</v>
      </c>
      <c r="AN146" s="3">
        <v>45880</v>
      </c>
      <c r="AO146" s="3">
        <v>45880</v>
      </c>
      <c r="AP146" s="3">
        <v>45877</v>
      </c>
      <c r="AQ146" s="3">
        <v>45881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45869</v>
      </c>
      <c r="B147" s="14" t="s">
        <v>468</v>
      </c>
      <c r="C147" s="9" t="s">
        <v>112</v>
      </c>
      <c r="D147" s="13" t="s">
        <v>448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45883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121</v>
      </c>
      <c r="AA147" s="8">
        <v>10756.900000000001</v>
      </c>
      <c r="AB147" s="8">
        <v>10756.900000000001</v>
      </c>
      <c r="AC147" s="8">
        <v>0</v>
      </c>
      <c r="AD147" s="8">
        <v>10756.900000000001</v>
      </c>
      <c r="AE147" s="8">
        <v>0</v>
      </c>
      <c r="AF147" s="8">
        <v>0</v>
      </c>
      <c r="AG147" s="1" t="s">
        <v>118</v>
      </c>
      <c r="AH147" s="1" t="s">
        <v>68</v>
      </c>
      <c r="AI147" s="1">
        <v>4</v>
      </c>
      <c r="AJ147" s="3">
        <v>45883</v>
      </c>
      <c r="AK147" s="3">
        <v>45879</v>
      </c>
      <c r="AL147" s="3">
        <v>45873</v>
      </c>
      <c r="AM147" s="3">
        <v>45880</v>
      </c>
      <c r="AN147" s="3">
        <v>45881</v>
      </c>
      <c r="AO147" s="3">
        <v>45881</v>
      </c>
      <c r="AP147" s="3">
        <v>45878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449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45869</v>
      </c>
      <c r="B148" s="14" t="s">
        <v>468</v>
      </c>
      <c r="C148" s="9" t="s">
        <v>112</v>
      </c>
      <c r="D148" s="13" t="s">
        <v>450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45883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121</v>
      </c>
      <c r="AA148" s="8">
        <v>5378.4500000000007</v>
      </c>
      <c r="AB148" s="8">
        <v>5378.4500000000007</v>
      </c>
      <c r="AC148" s="8">
        <v>0</v>
      </c>
      <c r="AD148" s="8">
        <v>5378.4500000000007</v>
      </c>
      <c r="AE148" s="8">
        <v>0</v>
      </c>
      <c r="AF148" s="8">
        <v>0</v>
      </c>
      <c r="AG148" s="1" t="s">
        <v>118</v>
      </c>
      <c r="AH148" s="1" t="s">
        <v>68</v>
      </c>
      <c r="AI148" s="1">
        <v>4</v>
      </c>
      <c r="AJ148" s="3">
        <v>45883</v>
      </c>
      <c r="AK148" s="3">
        <v>45879</v>
      </c>
      <c r="AL148" s="3">
        <v>45873</v>
      </c>
      <c r="AM148" s="3">
        <v>45880</v>
      </c>
      <c r="AN148" s="3">
        <v>45881</v>
      </c>
      <c r="AO148" s="3">
        <v>45881</v>
      </c>
      <c r="AP148" s="3">
        <v>45878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449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45869</v>
      </c>
      <c r="B149" s="14" t="s">
        <v>468</v>
      </c>
      <c r="C149" s="9" t="s">
        <v>112</v>
      </c>
      <c r="D149" s="13" t="s">
        <v>451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45883</v>
      </c>
      <c r="U149" s="11">
        <v>5000</v>
      </c>
      <c r="V149" s="10">
        <v>0</v>
      </c>
      <c r="W149" s="10">
        <v>5000</v>
      </c>
      <c r="X149" s="10">
        <v>5450</v>
      </c>
      <c r="Y149" s="10">
        <v>0</v>
      </c>
      <c r="Z149" s="9" t="s">
        <v>121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68</v>
      </c>
      <c r="AI149" s="1">
        <v>4</v>
      </c>
      <c r="AJ149" s="3">
        <v>45883</v>
      </c>
      <c r="AK149" s="3">
        <v>45879</v>
      </c>
      <c r="AL149" s="3">
        <v>45873</v>
      </c>
      <c r="AM149" s="3">
        <v>45880</v>
      </c>
      <c r="AN149" s="3">
        <v>45881</v>
      </c>
      <c r="AO149" s="3">
        <v>45881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449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45869</v>
      </c>
      <c r="B150" s="14" t="s">
        <v>468</v>
      </c>
      <c r="C150" s="9" t="s">
        <v>112</v>
      </c>
      <c r="D150" s="13" t="s">
        <v>452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45883</v>
      </c>
      <c r="U150" s="11">
        <v>5000</v>
      </c>
      <c r="V150" s="10">
        <v>0</v>
      </c>
      <c r="W150" s="10">
        <v>5000</v>
      </c>
      <c r="X150" s="10">
        <v>5500</v>
      </c>
      <c r="Y150" s="10">
        <v>0</v>
      </c>
      <c r="Z150" s="9" t="s">
        <v>121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45883</v>
      </c>
      <c r="AK150" s="3">
        <v>45879</v>
      </c>
      <c r="AL150" s="3">
        <v>45873</v>
      </c>
      <c r="AM150" s="3">
        <v>45880</v>
      </c>
      <c r="AN150" s="3">
        <v>45881</v>
      </c>
      <c r="AO150" s="3">
        <v>45881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449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45869</v>
      </c>
      <c r="B151" s="14" t="s">
        <v>468</v>
      </c>
      <c r="C151" s="9" t="s">
        <v>112</v>
      </c>
      <c r="D151" s="13" t="s">
        <v>453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45883</v>
      </c>
      <c r="U151" s="11">
        <v>10000</v>
      </c>
      <c r="V151" s="10">
        <v>0</v>
      </c>
      <c r="W151" s="10">
        <v>10000</v>
      </c>
      <c r="X151" s="10">
        <v>10500</v>
      </c>
      <c r="Y151" s="10">
        <v>0</v>
      </c>
      <c r="Z151" s="9" t="s">
        <v>121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45883</v>
      </c>
      <c r="AK151" s="3">
        <v>45879</v>
      </c>
      <c r="AL151" s="3">
        <v>45873</v>
      </c>
      <c r="AM151" s="3">
        <v>45880</v>
      </c>
      <c r="AN151" s="3">
        <v>45881</v>
      </c>
      <c r="AO151" s="3">
        <v>45881</v>
      </c>
      <c r="AP151" s="3">
        <v>45878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449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45874</v>
      </c>
      <c r="B152" s="14" t="s">
        <v>510</v>
      </c>
      <c r="C152" s="9" t="s">
        <v>108</v>
      </c>
      <c r="D152" s="13" t="s">
        <v>511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0</v>
      </c>
      <c r="Q152" s="10">
        <v>0</v>
      </c>
      <c r="R152" s="10">
        <v>0</v>
      </c>
      <c r="S152" s="9" t="s">
        <v>67</v>
      </c>
      <c r="T152" s="12">
        <v>45883</v>
      </c>
      <c r="U152" s="11">
        <v>3000</v>
      </c>
      <c r="V152" s="10">
        <v>3000</v>
      </c>
      <c r="W152" s="10">
        <v>0</v>
      </c>
      <c r="X152" s="10">
        <v>3100</v>
      </c>
      <c r="Y152" s="10">
        <v>0</v>
      </c>
      <c r="Z152" s="9" t="s">
        <v>121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117</v>
      </c>
      <c r="AH152" s="1" t="s">
        <v>68</v>
      </c>
      <c r="AI152" s="1">
        <v>4</v>
      </c>
      <c r="AJ152" s="3">
        <v>45883</v>
      </c>
      <c r="AK152" s="3">
        <v>45879</v>
      </c>
      <c r="AL152" s="3">
        <v>45873</v>
      </c>
      <c r="AM152" s="3">
        <v>45880</v>
      </c>
      <c r="AN152" s="3">
        <v>45881</v>
      </c>
      <c r="AO152" s="3">
        <v>45881</v>
      </c>
      <c r="AP152" s="3">
        <v>45878</v>
      </c>
      <c r="AQ152" s="3">
        <v>45882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>
        <v>45876</v>
      </c>
      <c r="B153" s="14" t="s">
        <v>129</v>
      </c>
      <c r="C153" s="9" t="s">
        <v>108</v>
      </c>
      <c r="D153" s="13" t="s">
        <v>546</v>
      </c>
      <c r="E153" s="9">
        <v>21</v>
      </c>
      <c r="F153" s="9">
        <v>38</v>
      </c>
      <c r="G153" s="9" t="s">
        <v>60</v>
      </c>
      <c r="H153" s="9" t="s">
        <v>66</v>
      </c>
      <c r="I153" s="9">
        <v>102</v>
      </c>
      <c r="J153" s="9" t="s">
        <v>57</v>
      </c>
      <c r="K153" s="9">
        <v>5</v>
      </c>
      <c r="L153" s="9" t="s">
        <v>90</v>
      </c>
      <c r="M153" s="10">
        <v>22</v>
      </c>
      <c r="N153" s="9">
        <v>40</v>
      </c>
      <c r="O153" s="9">
        <v>40</v>
      </c>
      <c r="P153" s="10">
        <v>86.841632767999982</v>
      </c>
      <c r="Q153" s="10">
        <v>0</v>
      </c>
      <c r="R153" s="10">
        <v>86.841632767999982</v>
      </c>
      <c r="S153" s="9" t="s">
        <v>67</v>
      </c>
      <c r="T153" s="12">
        <v>45884</v>
      </c>
      <c r="U153" s="11">
        <v>4000</v>
      </c>
      <c r="V153" s="10">
        <v>0</v>
      </c>
      <c r="W153" s="10">
        <v>4000</v>
      </c>
      <c r="X153" s="10">
        <v>0</v>
      </c>
      <c r="Y153" s="10">
        <v>4200</v>
      </c>
      <c r="Z153" s="9" t="s">
        <v>121</v>
      </c>
      <c r="AA153" s="8">
        <v>4414.5199999999995</v>
      </c>
      <c r="AB153" s="8">
        <v>4414.5199999999995</v>
      </c>
      <c r="AC153" s="8">
        <v>0</v>
      </c>
      <c r="AD153" s="8">
        <v>4414.5199999999995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45884</v>
      </c>
      <c r="AK153" s="3">
        <v>45880</v>
      </c>
      <c r="AL153" s="3">
        <v>45874</v>
      </c>
      <c r="AM153" s="3">
        <v>45881</v>
      </c>
      <c r="AN153" s="3">
        <v>45882</v>
      </c>
      <c r="AO153" s="3">
        <v>45882</v>
      </c>
      <c r="AP153" s="3">
        <v>45879</v>
      </c>
      <c r="AQ153" s="3">
        <v>45883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>
        <v>45876</v>
      </c>
      <c r="B154" s="14" t="s">
        <v>129</v>
      </c>
      <c r="C154" s="9" t="s">
        <v>411</v>
      </c>
      <c r="D154" s="13" t="s">
        <v>537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434.20816383999994</v>
      </c>
      <c r="Q154" s="10">
        <v>0</v>
      </c>
      <c r="R154" s="10">
        <v>434.20816383999994</v>
      </c>
      <c r="S154" s="9" t="s">
        <v>71</v>
      </c>
      <c r="T154" s="12">
        <v>45892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121</v>
      </c>
      <c r="AA154" s="8">
        <v>21513.800000000003</v>
      </c>
      <c r="AB154" s="8">
        <v>21513.800000000003</v>
      </c>
      <c r="AC154" s="8">
        <v>0</v>
      </c>
      <c r="AD154" s="8">
        <v>21513.800000000003</v>
      </c>
      <c r="AE154" s="8">
        <v>0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45892</v>
      </c>
      <c r="AK154" s="3">
        <v>45888</v>
      </c>
      <c r="AL154" s="3">
        <v>45882</v>
      </c>
      <c r="AM154" s="3">
        <v>45889</v>
      </c>
      <c r="AN154" s="3">
        <v>45890</v>
      </c>
      <c r="AO154" s="3">
        <v>45890</v>
      </c>
      <c r="AP154" s="3">
        <v>45887</v>
      </c>
      <c r="AQ154" s="3">
        <v>45891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>
        <v>45876</v>
      </c>
      <c r="B155" s="14" t="s">
        <v>129</v>
      </c>
      <c r="C155" s="9" t="s">
        <v>411</v>
      </c>
      <c r="D155" s="13" t="s">
        <v>412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217.10408191999997</v>
      </c>
      <c r="Q155" s="10">
        <v>0</v>
      </c>
      <c r="R155" s="10">
        <v>217.10408191999997</v>
      </c>
      <c r="S155" s="9" t="s">
        <v>71</v>
      </c>
      <c r="T155" s="12">
        <v>45892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121</v>
      </c>
      <c r="AA155" s="8">
        <v>10756.900000000001</v>
      </c>
      <c r="AB155" s="8">
        <v>10756.900000000001</v>
      </c>
      <c r="AC155" s="8">
        <v>0</v>
      </c>
      <c r="AD155" s="8">
        <v>10756.900000000001</v>
      </c>
      <c r="AE155" s="8">
        <v>0</v>
      </c>
      <c r="AF155" s="8">
        <v>0</v>
      </c>
      <c r="AG155" s="1" t="s">
        <v>117</v>
      </c>
      <c r="AH155" s="1" t="s">
        <v>68</v>
      </c>
      <c r="AI155" s="1">
        <v>4</v>
      </c>
      <c r="AJ155" s="3">
        <v>45892</v>
      </c>
      <c r="AK155" s="3">
        <v>45888</v>
      </c>
      <c r="AL155" s="3">
        <v>45882</v>
      </c>
      <c r="AM155" s="3">
        <v>45889</v>
      </c>
      <c r="AN155" s="3">
        <v>45890</v>
      </c>
      <c r="AO155" s="3">
        <v>45890</v>
      </c>
      <c r="AP155" s="3">
        <v>45887</v>
      </c>
      <c r="AQ155" s="3">
        <v>45891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customHeight="1" x14ac:dyDescent="0.45">
      <c r="A156" s="3">
        <v>45876</v>
      </c>
      <c r="B156" s="14" t="s">
        <v>129</v>
      </c>
      <c r="C156" s="9" t="s">
        <v>108</v>
      </c>
      <c r="D156" s="13" t="s">
        <v>559</v>
      </c>
      <c r="E156" s="9">
        <v>21</v>
      </c>
      <c r="F156" s="9">
        <v>40</v>
      </c>
      <c r="G156" s="9" t="s">
        <v>60</v>
      </c>
      <c r="H156" s="9" t="s">
        <v>66</v>
      </c>
      <c r="I156" s="9">
        <v>108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42</v>
      </c>
      <c r="O156" s="9">
        <v>40</v>
      </c>
      <c r="P156" s="10">
        <v>68.387785804799989</v>
      </c>
      <c r="Q156" s="10">
        <v>0</v>
      </c>
      <c r="R156" s="10">
        <v>68.387785804799989</v>
      </c>
      <c r="S156" s="9" t="s">
        <v>71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121</v>
      </c>
      <c r="AA156" s="8">
        <v>3478.5300000000007</v>
      </c>
      <c r="AB156" s="8">
        <v>3478.5300000000007</v>
      </c>
      <c r="AC156" s="8">
        <v>0</v>
      </c>
      <c r="AD156" s="8">
        <v>3478.5300000000007</v>
      </c>
      <c r="AE156" s="8">
        <v>0</v>
      </c>
      <c r="AF156" s="8">
        <v>0</v>
      </c>
      <c r="AG156" s="1" t="s">
        <v>61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0</v>
      </c>
    </row>
    <row r="157" spans="1:56" ht="27.75" customHeight="1" x14ac:dyDescent="0.45">
      <c r="A157" s="3">
        <v>45876</v>
      </c>
      <c r="B157" s="14" t="s">
        <v>129</v>
      </c>
      <c r="C157" s="9" t="s">
        <v>108</v>
      </c>
      <c r="D157" s="13" t="s">
        <v>560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90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121</v>
      </c>
      <c r="AA157" s="8">
        <v>3310.89</v>
      </c>
      <c r="AB157" s="8">
        <v>3310.89</v>
      </c>
      <c r="AC157" s="8">
        <v>0</v>
      </c>
      <c r="AD157" s="8">
        <v>3310.89</v>
      </c>
      <c r="AE157" s="8">
        <v>0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0</v>
      </c>
    </row>
    <row r="158" spans="1:56" ht="27.75" customHeight="1" x14ac:dyDescent="0.45">
      <c r="A158" s="3">
        <v>45876</v>
      </c>
      <c r="B158" s="14" t="s">
        <v>129</v>
      </c>
      <c r="C158" s="9" t="s">
        <v>108</v>
      </c>
      <c r="D158" s="13" t="s">
        <v>561</v>
      </c>
      <c r="E158" s="9">
        <v>21</v>
      </c>
      <c r="F158" s="9">
        <v>40</v>
      </c>
      <c r="G158" s="9" t="s">
        <v>60</v>
      </c>
      <c r="H158" s="9" t="s">
        <v>66</v>
      </c>
      <c r="I158" s="9">
        <v>108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42</v>
      </c>
      <c r="O158" s="9">
        <v>40</v>
      </c>
      <c r="P158" s="10">
        <v>113.97964300799998</v>
      </c>
      <c r="Q158" s="10">
        <v>0</v>
      </c>
      <c r="R158" s="10">
        <v>113.97964300799998</v>
      </c>
      <c r="S158" s="9" t="s">
        <v>71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121</v>
      </c>
      <c r="AA158" s="8">
        <v>5797.55</v>
      </c>
      <c r="AB158" s="8">
        <v>5797.55</v>
      </c>
      <c r="AC158" s="8">
        <v>0</v>
      </c>
      <c r="AD158" s="8">
        <v>5797.55</v>
      </c>
      <c r="AE158" s="8">
        <v>0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112</v>
      </c>
      <c r="D159" s="13" t="s">
        <v>61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45925</v>
      </c>
      <c r="U159" s="11">
        <v>100000</v>
      </c>
      <c r="V159" s="10">
        <v>0</v>
      </c>
      <c r="W159" s="10">
        <v>100000</v>
      </c>
      <c r="X159" s="10">
        <v>0</v>
      </c>
      <c r="Y159" s="10">
        <v>105000</v>
      </c>
      <c r="Z159" s="9" t="s">
        <v>121</v>
      </c>
      <c r="AA159" s="8">
        <v>107569.00000000001</v>
      </c>
      <c r="AB159" s="8">
        <v>107569.00000000001</v>
      </c>
      <c r="AC159" s="8">
        <v>0</v>
      </c>
      <c r="AD159" s="8">
        <v>107569.00000000001</v>
      </c>
      <c r="AE159" s="8">
        <v>0</v>
      </c>
      <c r="AF159" s="8">
        <v>0</v>
      </c>
      <c r="AG159" s="1" t="s">
        <v>117</v>
      </c>
      <c r="AH159" s="1" t="s">
        <v>68</v>
      </c>
      <c r="AI159" s="1">
        <v>4</v>
      </c>
      <c r="AJ159" s="3">
        <v>45925</v>
      </c>
      <c r="AK159" s="3">
        <v>45921</v>
      </c>
      <c r="AL159" s="3">
        <v>45915</v>
      </c>
      <c r="AM159" s="3">
        <v>45922</v>
      </c>
      <c r="AN159" s="3">
        <v>45923</v>
      </c>
      <c r="AO159" s="3">
        <v>45923</v>
      </c>
      <c r="AP159" s="3">
        <v>45920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0</v>
      </c>
    </row>
    <row r="160" spans="1:56" ht="27.75" customHeight="1" x14ac:dyDescent="0.45">
      <c r="A160" s="3" t="s">
        <v>136</v>
      </c>
      <c r="B160" s="14" t="s">
        <v>136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121</v>
      </c>
      <c r="AA160" s="8">
        <v>10756.900000000001</v>
      </c>
      <c r="AB160" s="8">
        <v>10756.900000000001</v>
      </c>
      <c r="AC160" s="8">
        <v>0</v>
      </c>
      <c r="AD160" s="8">
        <v>10756.900000000001</v>
      </c>
      <c r="AE160" s="8">
        <v>0</v>
      </c>
      <c r="AF160" s="8">
        <v>0</v>
      </c>
      <c r="AG160" s="1" t="s">
        <v>117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122</v>
      </c>
      <c r="BD160" s="56">
        <v>0</v>
      </c>
    </row>
    <row r="161" spans="1:56" ht="27.75" customHeight="1" x14ac:dyDescent="0.45">
      <c r="A161" s="3">
        <v>45854</v>
      </c>
      <c r="B161" s="14" t="s">
        <v>368</v>
      </c>
      <c r="C161" s="9" t="s">
        <v>79</v>
      </c>
      <c r="D161" s="13" t="s">
        <v>369</v>
      </c>
      <c r="E161" s="9">
        <v>21</v>
      </c>
      <c r="F161" s="9">
        <v>38</v>
      </c>
      <c r="G161" s="9" t="s">
        <v>60</v>
      </c>
      <c r="H161" s="9" t="s">
        <v>76</v>
      </c>
      <c r="I161" s="9">
        <v>102</v>
      </c>
      <c r="J161" s="9" t="s">
        <v>57</v>
      </c>
      <c r="K161" s="9">
        <v>5</v>
      </c>
      <c r="L161" s="9" t="s">
        <v>91</v>
      </c>
      <c r="M161" s="10">
        <v>22</v>
      </c>
      <c r="N161" s="9">
        <v>40</v>
      </c>
      <c r="O161" s="9">
        <v>40</v>
      </c>
      <c r="P161" s="10">
        <v>65.13122457599998</v>
      </c>
      <c r="Q161" s="10">
        <v>0</v>
      </c>
      <c r="R161" s="10">
        <v>65.13122457599998</v>
      </c>
      <c r="S161" s="9" t="s">
        <v>67</v>
      </c>
      <c r="T161" s="12" t="s">
        <v>63</v>
      </c>
      <c r="U161" s="11">
        <v>3000</v>
      </c>
      <c r="V161" s="10">
        <v>0</v>
      </c>
      <c r="W161" s="10">
        <v>3000</v>
      </c>
      <c r="X161" s="10">
        <v>0</v>
      </c>
      <c r="Y161" s="10">
        <v>3150</v>
      </c>
      <c r="Z161" s="9" t="s">
        <v>121</v>
      </c>
      <c r="AA161" s="8">
        <v>3310.89</v>
      </c>
      <c r="AB161" s="8">
        <v>0</v>
      </c>
      <c r="AC161" s="8">
        <v>3310.89</v>
      </c>
      <c r="AD161" s="8">
        <v>0</v>
      </c>
      <c r="AE161" s="8">
        <v>3310.89</v>
      </c>
      <c r="AF161" s="8">
        <v>0</v>
      </c>
      <c r="AG161" s="1" t="s">
        <v>117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122</v>
      </c>
      <c r="BD161" s="56">
        <v>238.09713619999999</v>
      </c>
    </row>
    <row r="162" spans="1:56" ht="27.75" customHeight="1" x14ac:dyDescent="0.45">
      <c r="A162" s="3">
        <v>45854</v>
      </c>
      <c r="B162" s="14" t="s">
        <v>370</v>
      </c>
      <c r="C162" s="9" t="s">
        <v>79</v>
      </c>
      <c r="D162" s="13" t="s">
        <v>371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65.13122457599998</v>
      </c>
      <c r="Q162" s="10">
        <v>0</v>
      </c>
      <c r="R162" s="10">
        <v>65.13122457599998</v>
      </c>
      <c r="S162" s="9" t="s">
        <v>67</v>
      </c>
      <c r="T162" s="12" t="s">
        <v>63</v>
      </c>
      <c r="U162" s="11">
        <v>3000</v>
      </c>
      <c r="V162" s="10">
        <v>0</v>
      </c>
      <c r="W162" s="10">
        <v>3000</v>
      </c>
      <c r="X162" s="10">
        <v>0</v>
      </c>
      <c r="Y162" s="10">
        <v>3150</v>
      </c>
      <c r="Z162" s="9" t="s">
        <v>121</v>
      </c>
      <c r="AA162" s="8">
        <v>3310.89</v>
      </c>
      <c r="AB162" s="8">
        <v>0</v>
      </c>
      <c r="AC162" s="8">
        <v>3310.89</v>
      </c>
      <c r="AD162" s="8">
        <v>0</v>
      </c>
      <c r="AE162" s="8">
        <v>3310.89</v>
      </c>
      <c r="AF162" s="8">
        <v>0</v>
      </c>
      <c r="AG162" s="1" t="s">
        <v>117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122</v>
      </c>
      <c r="BD162" s="56">
        <v>238.09713619999999</v>
      </c>
    </row>
    <row r="163" spans="1:56" ht="27.75" customHeight="1" x14ac:dyDescent="0.45">
      <c r="A163" s="3">
        <v>45826</v>
      </c>
      <c r="B163" s="14" t="s">
        <v>310</v>
      </c>
      <c r="C163" s="9" t="s">
        <v>108</v>
      </c>
      <c r="D163" s="13" t="s">
        <v>292</v>
      </c>
      <c r="E163" s="9">
        <v>21</v>
      </c>
      <c r="F163" s="9">
        <v>38</v>
      </c>
      <c r="G163" s="9" t="s">
        <v>60</v>
      </c>
      <c r="H163" s="9" t="s">
        <v>66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163.47937368575995</v>
      </c>
      <c r="Q163" s="10">
        <v>0</v>
      </c>
      <c r="R163" s="10">
        <v>163.47937368575995</v>
      </c>
      <c r="S163" s="9" t="s">
        <v>67</v>
      </c>
      <c r="T163" s="12" t="s">
        <v>63</v>
      </c>
      <c r="U163" s="11">
        <v>8000</v>
      </c>
      <c r="V163" s="10">
        <v>470</v>
      </c>
      <c r="W163" s="10">
        <v>7530</v>
      </c>
      <c r="X163" s="10">
        <v>0</v>
      </c>
      <c r="Y163" s="10">
        <v>7906.5</v>
      </c>
      <c r="Z163" s="9" t="s">
        <v>121</v>
      </c>
      <c r="AA163" s="8">
        <v>8310.3338999999996</v>
      </c>
      <c r="AB163" s="8">
        <v>0</v>
      </c>
      <c r="AC163" s="8">
        <v>8310.3338999999996</v>
      </c>
      <c r="AD163" s="8">
        <v>0</v>
      </c>
      <c r="AE163" s="8">
        <v>8310.3338999999996</v>
      </c>
      <c r="AF163" s="8">
        <v>0</v>
      </c>
      <c r="AG163" s="1" t="s">
        <v>117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597.62381186199991</v>
      </c>
    </row>
    <row r="164" spans="1:56" ht="27.75" customHeight="1" x14ac:dyDescent="0.45">
      <c r="A164" s="3">
        <v>45628</v>
      </c>
      <c r="B164" s="14" t="s">
        <v>209</v>
      </c>
      <c r="C164" s="9" t="s">
        <v>110</v>
      </c>
      <c r="D164" s="13" t="s">
        <v>147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111</v>
      </c>
      <c r="T164" s="12" t="s">
        <v>63</v>
      </c>
      <c r="U164" s="11">
        <v>8000</v>
      </c>
      <c r="V164" s="10">
        <v>0</v>
      </c>
      <c r="W164" s="10">
        <v>8000</v>
      </c>
      <c r="X164" s="10">
        <v>0</v>
      </c>
      <c r="Y164" s="10">
        <v>8400</v>
      </c>
      <c r="Z164" s="9" t="s">
        <v>121</v>
      </c>
      <c r="AA164" s="8">
        <v>8605.52</v>
      </c>
      <c r="AB164" s="8">
        <v>0</v>
      </c>
      <c r="AC164" s="8">
        <v>8605.52</v>
      </c>
      <c r="AD164" s="8">
        <v>0</v>
      </c>
      <c r="AE164" s="8">
        <v>8605.52</v>
      </c>
      <c r="AF164" s="8">
        <v>0</v>
      </c>
      <c r="AG164" s="1" t="s">
        <v>117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230</v>
      </c>
      <c r="AZ164" s="2">
        <v>0</v>
      </c>
      <c r="BA164" s="2">
        <v>0</v>
      </c>
      <c r="BB164" s="2">
        <v>0</v>
      </c>
      <c r="BC164" s="1" t="s">
        <v>122</v>
      </c>
      <c r="BD164" s="56">
        <v>618.85162826666658</v>
      </c>
    </row>
    <row r="165" spans="1:56" ht="27.75" customHeight="1" x14ac:dyDescent="0.45">
      <c r="A165" s="3">
        <v>45631</v>
      </c>
      <c r="B165" s="14" t="s">
        <v>212</v>
      </c>
      <c r="C165" s="9" t="s">
        <v>110</v>
      </c>
      <c r="D165" s="13" t="s">
        <v>147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111</v>
      </c>
      <c r="T165" s="12" t="s">
        <v>63</v>
      </c>
      <c r="U165" s="11">
        <v>16000</v>
      </c>
      <c r="V165" s="10">
        <v>0</v>
      </c>
      <c r="W165" s="10">
        <v>16000</v>
      </c>
      <c r="X165" s="10">
        <v>0</v>
      </c>
      <c r="Y165" s="10">
        <v>16800</v>
      </c>
      <c r="Z165" s="9" t="s">
        <v>121</v>
      </c>
      <c r="AA165" s="8">
        <v>17211.04</v>
      </c>
      <c r="AB165" s="8">
        <v>0</v>
      </c>
      <c r="AC165" s="8">
        <v>17211.04</v>
      </c>
      <c r="AD165" s="8">
        <v>0</v>
      </c>
      <c r="AE165" s="8">
        <v>17211.04</v>
      </c>
      <c r="AF165" s="8">
        <v>0</v>
      </c>
      <c r="AG165" s="1" t="s">
        <v>116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 t="s">
        <v>231</v>
      </c>
      <c r="AZ165" s="2">
        <v>0</v>
      </c>
      <c r="BA165" s="2">
        <v>0</v>
      </c>
      <c r="BB165" s="2">
        <v>0</v>
      </c>
      <c r="BC165" s="1" t="s">
        <v>122</v>
      </c>
      <c r="BD165" s="56">
        <v>1237.7032565333332</v>
      </c>
    </row>
    <row r="166" spans="1:56" ht="27.75" customHeight="1" x14ac:dyDescent="0.45">
      <c r="A166" s="3">
        <v>45631</v>
      </c>
      <c r="B166" s="14" t="s">
        <v>213</v>
      </c>
      <c r="C166" s="9" t="s">
        <v>110</v>
      </c>
      <c r="D166" s="13" t="s">
        <v>147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111</v>
      </c>
      <c r="T166" s="12" t="s">
        <v>63</v>
      </c>
      <c r="U166" s="11">
        <v>16000</v>
      </c>
      <c r="V166" s="10">
        <v>0</v>
      </c>
      <c r="W166" s="10">
        <v>16000</v>
      </c>
      <c r="X166" s="10">
        <v>0</v>
      </c>
      <c r="Y166" s="10">
        <v>16800</v>
      </c>
      <c r="Z166" s="9" t="s">
        <v>121</v>
      </c>
      <c r="AA166" s="8">
        <v>17211.04</v>
      </c>
      <c r="AB166" s="8">
        <v>0</v>
      </c>
      <c r="AC166" s="8">
        <v>17211.04</v>
      </c>
      <c r="AD166" s="8">
        <v>0</v>
      </c>
      <c r="AE166" s="8">
        <v>17211.04</v>
      </c>
      <c r="AF166" s="8">
        <v>0</v>
      </c>
      <c r="AG166" s="1" t="s">
        <v>116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 t="s">
        <v>232</v>
      </c>
      <c r="AZ166" s="2">
        <v>0</v>
      </c>
      <c r="BA166" s="2">
        <v>0</v>
      </c>
      <c r="BB166" s="2">
        <v>0</v>
      </c>
      <c r="BC166" s="1" t="s">
        <v>122</v>
      </c>
      <c r="BD166" s="56">
        <v>1237.7032565333332</v>
      </c>
    </row>
    <row r="167" spans="1:56" ht="27.75" customHeight="1" x14ac:dyDescent="0.45">
      <c r="A167" s="3">
        <v>45066</v>
      </c>
      <c r="B167" s="14" t="s">
        <v>127</v>
      </c>
      <c r="C167" s="9" t="s">
        <v>79</v>
      </c>
      <c r="D167" s="13" t="s">
        <v>126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91</v>
      </c>
      <c r="M167" s="10">
        <v>22</v>
      </c>
      <c r="N167" s="9">
        <v>40</v>
      </c>
      <c r="O167" s="9">
        <v>40</v>
      </c>
      <c r="P167" s="10">
        <v>108.55204095999999</v>
      </c>
      <c r="Q167" s="10">
        <v>0</v>
      </c>
      <c r="R167" s="10">
        <v>108.55204095999999</v>
      </c>
      <c r="S167" s="9" t="s">
        <v>67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121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5518.15</v>
      </c>
      <c r="AF167" s="8">
        <v>0</v>
      </c>
      <c r="AG167" s="1" t="s">
        <v>117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122</v>
      </c>
      <c r="BD167" s="56">
        <v>396.82856033333326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21</v>
      </c>
      <c r="F168" s="9">
        <v>37</v>
      </c>
      <c r="G168" s="9">
        <v>0</v>
      </c>
      <c r="H168" s="9">
        <v>0</v>
      </c>
      <c r="I168" s="9">
        <v>74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 t="s">
        <v>82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121</v>
      </c>
      <c r="AA168" s="8">
        <v>257067.13890000005</v>
      </c>
      <c r="AB168" s="8">
        <v>193589.27500000002</v>
      </c>
      <c r="AC168" s="8">
        <v>63477.863900000004</v>
      </c>
      <c r="AD168" s="8">
        <v>193589.27500000002</v>
      </c>
      <c r="AE168" s="8">
        <v>63477.863900000004</v>
      </c>
      <c r="AF168" s="8" t="s">
        <v>58</v>
      </c>
      <c r="AG168" s="1" t="s">
        <v>117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123</v>
      </c>
      <c r="BD168" s="56">
        <v>0</v>
      </c>
    </row>
    <row r="169" spans="1:56" ht="27.75" customHeight="1" x14ac:dyDescent="0.45">
      <c r="A169" s="3">
        <v>45860</v>
      </c>
      <c r="B169" s="14" t="s">
        <v>406</v>
      </c>
      <c r="C169" s="9" t="s">
        <v>407</v>
      </c>
      <c r="D169" s="13" t="s">
        <v>416</v>
      </c>
      <c r="E169" s="9">
        <v>23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>
        <v>45883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83</v>
      </c>
      <c r="AA169" s="8">
        <v>5518.15</v>
      </c>
      <c r="AB169" s="8">
        <v>5518.15</v>
      </c>
      <c r="AC169" s="8">
        <v>0</v>
      </c>
      <c r="AD169" s="8">
        <v>1715</v>
      </c>
      <c r="AE169" s="8">
        <v>3803.1499999999996</v>
      </c>
      <c r="AF169" s="8">
        <v>0</v>
      </c>
      <c r="AG169" s="1" t="s">
        <v>117</v>
      </c>
      <c r="AH169" s="1" t="s">
        <v>68</v>
      </c>
      <c r="AI169" s="1">
        <v>4</v>
      </c>
      <c r="AJ169" s="3">
        <v>45883</v>
      </c>
      <c r="AK169" s="3">
        <v>45879</v>
      </c>
      <c r="AL169" s="3">
        <v>45873</v>
      </c>
      <c r="AM169" s="3">
        <v>45880</v>
      </c>
      <c r="AN169" s="3">
        <v>45881</v>
      </c>
      <c r="AO169" s="3">
        <v>45881</v>
      </c>
      <c r="AP169" s="3">
        <v>45878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0</v>
      </c>
    </row>
    <row r="170" spans="1:56" ht="27.75" customHeight="1" x14ac:dyDescent="0.45">
      <c r="A170" s="3">
        <v>45875</v>
      </c>
      <c r="B170" s="14" t="s">
        <v>538</v>
      </c>
      <c r="C170" s="9" t="s">
        <v>407</v>
      </c>
      <c r="D170" s="13" t="s">
        <v>513</v>
      </c>
      <c r="E170" s="9">
        <v>23</v>
      </c>
      <c r="F170" s="9">
        <v>38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>
        <v>45887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83</v>
      </c>
      <c r="AA170" s="8">
        <v>5518.15</v>
      </c>
      <c r="AB170" s="8">
        <v>5518.15</v>
      </c>
      <c r="AC170" s="8">
        <v>0</v>
      </c>
      <c r="AD170" s="8">
        <v>0</v>
      </c>
      <c r="AE170" s="8">
        <v>5518.15</v>
      </c>
      <c r="AF170" s="8">
        <v>0</v>
      </c>
      <c r="AG170" s="1" t="s">
        <v>117</v>
      </c>
      <c r="AH170" s="1" t="s">
        <v>68</v>
      </c>
      <c r="AI170" s="1">
        <v>4</v>
      </c>
      <c r="AJ170" s="3">
        <v>45887</v>
      </c>
      <c r="AK170" s="3">
        <v>45883</v>
      </c>
      <c r="AL170" s="3">
        <v>45877</v>
      </c>
      <c r="AM170" s="3">
        <v>45884</v>
      </c>
      <c r="AN170" s="3">
        <v>45885</v>
      </c>
      <c r="AO170" s="3">
        <v>45885</v>
      </c>
      <c r="AP170" s="3">
        <v>45882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0</v>
      </c>
    </row>
    <row r="171" spans="1:56" ht="27.75" customHeight="1" x14ac:dyDescent="0.45">
      <c r="A171" s="3">
        <v>45875</v>
      </c>
      <c r="B171" s="14" t="s">
        <v>538</v>
      </c>
      <c r="C171" s="9" t="s">
        <v>407</v>
      </c>
      <c r="D171" s="13" t="s">
        <v>539</v>
      </c>
      <c r="E171" s="9">
        <v>23</v>
      </c>
      <c r="F171" s="9">
        <v>38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45887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83</v>
      </c>
      <c r="AA171" s="8">
        <v>5518.15</v>
      </c>
      <c r="AB171" s="8">
        <v>5518.15</v>
      </c>
      <c r="AC171" s="8">
        <v>0</v>
      </c>
      <c r="AD171" s="8">
        <v>0</v>
      </c>
      <c r="AE171" s="8">
        <v>5518.15</v>
      </c>
      <c r="AF171" s="8">
        <v>0</v>
      </c>
      <c r="AG171" s="1" t="s">
        <v>117</v>
      </c>
      <c r="AH171" s="1" t="s">
        <v>68</v>
      </c>
      <c r="AI171" s="1">
        <v>4</v>
      </c>
      <c r="AJ171" s="3">
        <v>45887</v>
      </c>
      <c r="AK171" s="3">
        <v>45883</v>
      </c>
      <c r="AL171" s="3">
        <v>45877</v>
      </c>
      <c r="AM171" s="3">
        <v>45884</v>
      </c>
      <c r="AN171" s="3">
        <v>45885</v>
      </c>
      <c r="AO171" s="3">
        <v>45885</v>
      </c>
      <c r="AP171" s="3">
        <v>45882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0</v>
      </c>
    </row>
    <row r="172" spans="1:56" ht="27.75" customHeight="1" x14ac:dyDescent="0.45">
      <c r="A172" s="3">
        <v>45875</v>
      </c>
      <c r="B172" s="14" t="s">
        <v>540</v>
      </c>
      <c r="C172" s="9" t="s">
        <v>407</v>
      </c>
      <c r="D172" s="13" t="s">
        <v>541</v>
      </c>
      <c r="E172" s="9">
        <v>23</v>
      </c>
      <c r="F172" s="9">
        <v>38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>
        <v>45901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83</v>
      </c>
      <c r="AA172" s="8">
        <v>5518.15</v>
      </c>
      <c r="AB172" s="8">
        <v>5000</v>
      </c>
      <c r="AC172" s="8">
        <v>518.14999999999964</v>
      </c>
      <c r="AD172" s="8">
        <v>0</v>
      </c>
      <c r="AE172" s="8">
        <v>5518.15</v>
      </c>
      <c r="AF172" s="8">
        <v>0</v>
      </c>
      <c r="AG172" s="1" t="s">
        <v>61</v>
      </c>
      <c r="AH172" s="1" t="s">
        <v>68</v>
      </c>
      <c r="AI172" s="1">
        <v>4</v>
      </c>
      <c r="AJ172" s="3">
        <v>45901</v>
      </c>
      <c r="AK172" s="3">
        <v>45897</v>
      </c>
      <c r="AL172" s="3">
        <v>45891</v>
      </c>
      <c r="AM172" s="3">
        <v>45898</v>
      </c>
      <c r="AN172" s="3">
        <v>45899</v>
      </c>
      <c r="AO172" s="3">
        <v>45899</v>
      </c>
      <c r="AP172" s="3">
        <v>45896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38.731712499999972</v>
      </c>
    </row>
    <row r="173" spans="1:56" ht="27.75" customHeight="1" x14ac:dyDescent="0.45">
      <c r="A173" s="3">
        <v>45875</v>
      </c>
      <c r="B173" s="14" t="s">
        <v>540</v>
      </c>
      <c r="C173" s="9" t="s">
        <v>407</v>
      </c>
      <c r="D173" s="13" t="s">
        <v>542</v>
      </c>
      <c r="E173" s="9">
        <v>23</v>
      </c>
      <c r="F173" s="9">
        <v>38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>
        <v>45931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83</v>
      </c>
      <c r="AA173" s="8">
        <v>5518.15</v>
      </c>
      <c r="AB173" s="8">
        <v>0</v>
      </c>
      <c r="AC173" s="8">
        <v>5518.15</v>
      </c>
      <c r="AD173" s="8">
        <v>0</v>
      </c>
      <c r="AE173" s="8">
        <v>5518.15</v>
      </c>
      <c r="AF173" s="8">
        <v>0</v>
      </c>
      <c r="AG173" s="1" t="s">
        <v>116</v>
      </c>
      <c r="AH173" s="1" t="s">
        <v>68</v>
      </c>
      <c r="AI173" s="1">
        <v>4</v>
      </c>
      <c r="AJ173" s="3">
        <v>45931</v>
      </c>
      <c r="AK173" s="3">
        <v>45927</v>
      </c>
      <c r="AL173" s="3">
        <v>45921</v>
      </c>
      <c r="AM173" s="3">
        <v>45928</v>
      </c>
      <c r="AN173" s="3">
        <v>45929</v>
      </c>
      <c r="AO173" s="3">
        <v>45929</v>
      </c>
      <c r="AP173" s="3">
        <v>45926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412.4817124999999</v>
      </c>
    </row>
    <row r="174" spans="1:56" ht="27.75" customHeight="1" x14ac:dyDescent="0.45">
      <c r="A174" s="3" t="s">
        <v>136</v>
      </c>
      <c r="B174" s="14" t="s">
        <v>136</v>
      </c>
      <c r="C174" s="9" t="s">
        <v>229</v>
      </c>
      <c r="D174" s="13" t="s">
        <v>229</v>
      </c>
      <c r="E174" s="9">
        <v>23</v>
      </c>
      <c r="F174" s="9">
        <v>34</v>
      </c>
      <c r="G174" s="9" t="s">
        <v>60</v>
      </c>
      <c r="H174" s="9">
        <v>0</v>
      </c>
      <c r="I174" s="9">
        <v>68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45899</v>
      </c>
      <c r="U174" s="11">
        <v>30000</v>
      </c>
      <c r="V174" s="10">
        <v>0</v>
      </c>
      <c r="W174" s="10">
        <v>30000</v>
      </c>
      <c r="X174" s="10">
        <v>0</v>
      </c>
      <c r="Y174" s="10">
        <v>31500</v>
      </c>
      <c r="Z174" s="9" t="s">
        <v>83</v>
      </c>
      <c r="AA174" s="8">
        <v>29756.100000000002</v>
      </c>
      <c r="AB174" s="8">
        <v>26403</v>
      </c>
      <c r="AC174" s="8">
        <v>3353.1000000000022</v>
      </c>
      <c r="AD174" s="8">
        <v>0</v>
      </c>
      <c r="AE174" s="8">
        <v>0</v>
      </c>
      <c r="AF174" s="8">
        <v>0</v>
      </c>
      <c r="AG174" s="1" t="s">
        <v>117</v>
      </c>
      <c r="AH174" s="1" t="s">
        <v>74</v>
      </c>
      <c r="AI174" s="1">
        <v>2</v>
      </c>
      <c r="AJ174" s="3">
        <v>45899</v>
      </c>
      <c r="AK174" s="3">
        <v>0</v>
      </c>
      <c r="AL174" s="3">
        <v>45890</v>
      </c>
      <c r="AM174" s="3">
        <v>45897</v>
      </c>
      <c r="AN174" s="3">
        <v>45898</v>
      </c>
      <c r="AO174" s="3">
        <v>45898</v>
      </c>
      <c r="AP174" s="3">
        <v>45894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250.64422500000012</v>
      </c>
    </row>
    <row r="175" spans="1:56" ht="27.75" customHeight="1" x14ac:dyDescent="0.45">
      <c r="A175" s="3" t="s">
        <v>136</v>
      </c>
      <c r="B175" s="14" t="s">
        <v>136</v>
      </c>
      <c r="C175" s="9" t="s">
        <v>235</v>
      </c>
      <c r="D175" s="13" t="s">
        <v>61</v>
      </c>
      <c r="E175" s="9">
        <v>23</v>
      </c>
      <c r="F175" s="9">
        <v>34</v>
      </c>
      <c r="G175" s="9" t="s">
        <v>60</v>
      </c>
      <c r="H175" s="9">
        <v>0</v>
      </c>
      <c r="I175" s="9">
        <v>68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37</v>
      </c>
      <c r="O175" s="9">
        <v>50</v>
      </c>
      <c r="P175" s="10">
        <v>821.54158271999995</v>
      </c>
      <c r="Q175" s="10">
        <v>0</v>
      </c>
      <c r="R175" s="10">
        <v>821.54158271999995</v>
      </c>
      <c r="S175" s="9" t="s">
        <v>124</v>
      </c>
      <c r="T175" s="12">
        <v>45895</v>
      </c>
      <c r="U175" s="11">
        <v>30000</v>
      </c>
      <c r="V175" s="10">
        <v>0</v>
      </c>
      <c r="W175" s="10">
        <v>30000</v>
      </c>
      <c r="X175" s="10">
        <v>0</v>
      </c>
      <c r="Y175" s="10">
        <v>31500</v>
      </c>
      <c r="Z175" s="9" t="s">
        <v>83</v>
      </c>
      <c r="AA175" s="8">
        <v>29756.100000000002</v>
      </c>
      <c r="AB175" s="8">
        <v>0</v>
      </c>
      <c r="AC175" s="8">
        <v>29756.100000000002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72</v>
      </c>
      <c r="AI175" s="1">
        <v>3</v>
      </c>
      <c r="AJ175" s="3">
        <v>45895</v>
      </c>
      <c r="AK175" s="3">
        <v>0</v>
      </c>
      <c r="AL175" s="3">
        <v>45885</v>
      </c>
      <c r="AM175" s="3">
        <v>45892</v>
      </c>
      <c r="AN175" s="3">
        <v>45893</v>
      </c>
      <c r="AO175" s="3">
        <v>45893</v>
      </c>
      <c r="AP175" s="3">
        <v>45890</v>
      </c>
      <c r="AQ175" s="3">
        <v>45894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2224.2684750000003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83</v>
      </c>
      <c r="AA176" s="8">
        <v>87102.950000000012</v>
      </c>
      <c r="AB176" s="8">
        <v>47957.45</v>
      </c>
      <c r="AC176" s="8">
        <v>39145.5</v>
      </c>
      <c r="AD176" s="8">
        <v>1715</v>
      </c>
      <c r="AE176" s="8">
        <v>25875.75</v>
      </c>
      <c r="AF176" s="8" t="s">
        <v>58</v>
      </c>
      <c r="AG176" s="1" t="s">
        <v>61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0</v>
      </c>
    </row>
    <row r="177" spans="1:56" ht="27.75" customHeight="1" x14ac:dyDescent="0.45">
      <c r="A177" s="3">
        <v>45874</v>
      </c>
      <c r="B177" s="14" t="s">
        <v>514</v>
      </c>
      <c r="C177" s="9" t="s">
        <v>515</v>
      </c>
      <c r="D177" s="13" t="s">
        <v>492</v>
      </c>
      <c r="E177" s="9">
        <v>23</v>
      </c>
      <c r="F177" s="9">
        <v>34</v>
      </c>
      <c r="G177" s="9" t="s">
        <v>179</v>
      </c>
      <c r="H177" s="9">
        <v>0</v>
      </c>
      <c r="I177" s="9">
        <v>68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45889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181</v>
      </c>
      <c r="AA177" s="8">
        <v>9918.7000000000007</v>
      </c>
      <c r="AB177" s="8">
        <v>0</v>
      </c>
      <c r="AC177" s="8">
        <v>9918.7000000000007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45889</v>
      </c>
      <c r="AK177" s="3">
        <v>0</v>
      </c>
      <c r="AL177" s="3">
        <v>45880</v>
      </c>
      <c r="AM177" s="3">
        <v>45887</v>
      </c>
      <c r="AN177" s="3">
        <v>45888</v>
      </c>
      <c r="AO177" s="3">
        <v>45888</v>
      </c>
      <c r="AP177" s="3">
        <v>45884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180</v>
      </c>
      <c r="BD177" s="56">
        <v>800.41704844444439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34</v>
      </c>
      <c r="G178" s="9" t="s">
        <v>179</v>
      </c>
      <c r="H178" s="9">
        <v>0</v>
      </c>
      <c r="I178" s="9">
        <v>68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181</v>
      </c>
      <c r="AA178" s="8">
        <v>9918.7000000000007</v>
      </c>
      <c r="AB178" s="8">
        <v>0</v>
      </c>
      <c r="AC178" s="8">
        <v>9918.7000000000007</v>
      </c>
      <c r="AD178" s="8">
        <v>0</v>
      </c>
      <c r="AE178" s="8">
        <v>0</v>
      </c>
      <c r="AF178" s="8">
        <v>0</v>
      </c>
      <c r="AG178" s="1" t="s">
        <v>116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180</v>
      </c>
      <c r="BD178" s="56">
        <v>0</v>
      </c>
    </row>
    <row r="179" spans="1:56" ht="27.75" customHeight="1" x14ac:dyDescent="0.45">
      <c r="A179" s="3" t="s">
        <v>136</v>
      </c>
      <c r="B179" s="14" t="s">
        <v>136</v>
      </c>
      <c r="C179" s="9" t="s">
        <v>229</v>
      </c>
      <c r="D179" s="13" t="s">
        <v>61</v>
      </c>
      <c r="E179" s="9">
        <v>23</v>
      </c>
      <c r="F179" s="9">
        <v>34</v>
      </c>
      <c r="G179" s="9" t="s">
        <v>343</v>
      </c>
      <c r="H179" s="9">
        <v>0</v>
      </c>
      <c r="I179" s="9">
        <v>68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 t="s">
        <v>63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344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0</v>
      </c>
      <c r="AF179" s="8">
        <v>0</v>
      </c>
      <c r="AG179" s="1" t="s">
        <v>119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180</v>
      </c>
      <c r="BD179" s="56">
        <v>800.41704844444439</v>
      </c>
    </row>
    <row r="180" spans="1:56" ht="27.75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23</v>
      </c>
      <c r="F180" s="9">
        <v>34</v>
      </c>
      <c r="G180" s="9" t="s">
        <v>343</v>
      </c>
      <c r="H180" s="9">
        <v>0</v>
      </c>
      <c r="I180" s="9">
        <v>68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344</v>
      </c>
      <c r="AA180" s="8">
        <v>9918.7000000000007</v>
      </c>
      <c r="AB180" s="8">
        <v>0</v>
      </c>
      <c r="AC180" s="8">
        <v>9918.7000000000007</v>
      </c>
      <c r="AD180" s="8">
        <v>0</v>
      </c>
      <c r="AE180" s="8">
        <v>0</v>
      </c>
      <c r="AF180" s="8" t="s">
        <v>58</v>
      </c>
      <c r="AG180" s="1" t="s">
        <v>116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180</v>
      </c>
      <c r="BD180" s="56">
        <v>0</v>
      </c>
    </row>
    <row r="181" spans="1:56" ht="27.75" customHeight="1" x14ac:dyDescent="0.45">
      <c r="A181" s="3">
        <v>45727</v>
      </c>
      <c r="B181" s="14" t="s">
        <v>260</v>
      </c>
      <c r="C181" s="9" t="s">
        <v>112</v>
      </c>
      <c r="D181" s="13" t="s">
        <v>59</v>
      </c>
      <c r="E181" s="9">
        <v>23</v>
      </c>
      <c r="F181" s="9">
        <v>40</v>
      </c>
      <c r="G181" s="9" t="s">
        <v>60</v>
      </c>
      <c r="H181" s="9" t="s">
        <v>66</v>
      </c>
      <c r="I181" s="9">
        <v>125</v>
      </c>
      <c r="J181" s="9" t="s">
        <v>57</v>
      </c>
      <c r="K181" s="9">
        <v>5</v>
      </c>
      <c r="L181" s="9" t="s">
        <v>205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 t="s">
        <v>63</v>
      </c>
      <c r="U181" s="11">
        <v>1000</v>
      </c>
      <c r="V181" s="10">
        <v>0</v>
      </c>
      <c r="W181" s="10">
        <v>1000</v>
      </c>
      <c r="X181" s="10">
        <v>0</v>
      </c>
      <c r="Y181" s="10">
        <v>0</v>
      </c>
      <c r="Z181" s="9" t="s">
        <v>224</v>
      </c>
      <c r="AA181" s="8">
        <v>1159.5100000000002</v>
      </c>
      <c r="AB181" s="8">
        <v>1159.5100000000002</v>
      </c>
      <c r="AC181" s="8">
        <v>0</v>
      </c>
      <c r="AD181" s="8">
        <v>1159.5100000000002</v>
      </c>
      <c r="AE181" s="8">
        <v>0</v>
      </c>
      <c r="AF181" s="8" t="s">
        <v>226</v>
      </c>
      <c r="AG181" s="1" t="s">
        <v>116</v>
      </c>
      <c r="AH181" s="1" t="s">
        <v>149</v>
      </c>
      <c r="AI181" s="1">
        <v>2</v>
      </c>
      <c r="AJ181" s="3" t="s">
        <v>63</v>
      </c>
      <c r="AK181" s="3" t="e">
        <v>#VALUE!</v>
      </c>
      <c r="AL181" s="3">
        <v>0</v>
      </c>
      <c r="AM181" s="3">
        <v>0</v>
      </c>
      <c r="AN181" s="3">
        <v>0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146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85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224</v>
      </c>
      <c r="AA182" s="8">
        <v>1159.5100000000002</v>
      </c>
      <c r="AB182" s="8">
        <v>1159.5100000000002</v>
      </c>
      <c r="AC182" s="8">
        <v>0</v>
      </c>
      <c r="AD182" s="8">
        <v>1159.5100000000002</v>
      </c>
      <c r="AE182" s="8">
        <v>0</v>
      </c>
      <c r="AF182" s="8" t="s">
        <v>58</v>
      </c>
      <c r="AG182" s="1" t="s">
        <v>116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225</v>
      </c>
      <c r="BD182" s="56">
        <v>0</v>
      </c>
    </row>
    <row r="183" spans="1:56" ht="27.75" customHeight="1" x14ac:dyDescent="0.45">
      <c r="A183" s="3">
        <v>45601</v>
      </c>
      <c r="B183" s="14" t="s">
        <v>202</v>
      </c>
      <c r="C183" s="9" t="s">
        <v>93</v>
      </c>
      <c r="D183" s="13" t="s">
        <v>145</v>
      </c>
      <c r="E183" s="9">
        <v>23</v>
      </c>
      <c r="F183" s="9">
        <v>37</v>
      </c>
      <c r="G183" s="9" t="s">
        <v>60</v>
      </c>
      <c r="H183" s="9">
        <v>0</v>
      </c>
      <c r="I183" s="9">
        <v>130</v>
      </c>
      <c r="J183" s="9" t="s">
        <v>57</v>
      </c>
      <c r="K183" s="9">
        <v>5</v>
      </c>
      <c r="L183" s="9" t="s">
        <v>91</v>
      </c>
      <c r="M183" s="10">
        <v>24</v>
      </c>
      <c r="N183" s="9">
        <v>40</v>
      </c>
      <c r="O183" s="9">
        <v>55</v>
      </c>
      <c r="P183" s="10">
        <v>316.73314511308797</v>
      </c>
      <c r="Q183" s="10">
        <v>0</v>
      </c>
      <c r="R183" s="10">
        <v>316.73314511308797</v>
      </c>
      <c r="S183" s="9" t="s">
        <v>385</v>
      </c>
      <c r="T183" s="12">
        <v>45883</v>
      </c>
      <c r="U183" s="11">
        <v>50000</v>
      </c>
      <c r="V183" s="10">
        <v>40274</v>
      </c>
      <c r="W183" s="10">
        <v>9726</v>
      </c>
      <c r="X183" s="10">
        <v>52779</v>
      </c>
      <c r="Y183" s="10">
        <v>0</v>
      </c>
      <c r="Z183" s="9" t="s">
        <v>99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117</v>
      </c>
      <c r="AH183" s="1" t="s">
        <v>72</v>
      </c>
      <c r="AI183" s="1">
        <v>3</v>
      </c>
      <c r="AJ183" s="3">
        <v>45883</v>
      </c>
      <c r="AK183" s="3">
        <v>0</v>
      </c>
      <c r="AL183" s="3">
        <v>45873</v>
      </c>
      <c r="AM183" s="3">
        <v>45880</v>
      </c>
      <c r="AN183" s="3">
        <v>45881</v>
      </c>
      <c r="AO183" s="3">
        <v>45881</v>
      </c>
      <c r="AP183" s="3">
        <v>45878</v>
      </c>
      <c r="AQ183" s="3">
        <v>45882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 t="s">
        <v>478</v>
      </c>
      <c r="AZ183" s="2">
        <v>0</v>
      </c>
      <c r="BA183" s="2">
        <v>0</v>
      </c>
      <c r="BB183" s="2">
        <v>0</v>
      </c>
      <c r="BC183" s="1" t="s">
        <v>114</v>
      </c>
      <c r="BD183" s="56">
        <v>0</v>
      </c>
    </row>
    <row r="184" spans="1:56" ht="27.75" customHeight="1" x14ac:dyDescent="0.45">
      <c r="A184" s="3">
        <v>45601</v>
      </c>
      <c r="B184" s="14" t="s">
        <v>202</v>
      </c>
      <c r="C184" s="9" t="s">
        <v>93</v>
      </c>
      <c r="D184" s="13" t="s">
        <v>145</v>
      </c>
      <c r="E184" s="9">
        <v>23</v>
      </c>
      <c r="F184" s="9">
        <v>37</v>
      </c>
      <c r="G184" s="9" t="s">
        <v>60</v>
      </c>
      <c r="H184" s="9">
        <v>0</v>
      </c>
      <c r="I184" s="9">
        <v>130</v>
      </c>
      <c r="J184" s="9" t="s">
        <v>57</v>
      </c>
      <c r="K184" s="9">
        <v>5</v>
      </c>
      <c r="L184" s="9" t="s">
        <v>91</v>
      </c>
      <c r="M184" s="10">
        <v>24</v>
      </c>
      <c r="N184" s="9">
        <v>40</v>
      </c>
      <c r="O184" s="9">
        <v>55</v>
      </c>
      <c r="P184" s="10">
        <v>1628.2806143999999</v>
      </c>
      <c r="Q184" s="10">
        <v>0</v>
      </c>
      <c r="R184" s="10">
        <v>1628.2806143999999</v>
      </c>
      <c r="S184" s="9" t="s">
        <v>385</v>
      </c>
      <c r="T184" s="12">
        <v>45887</v>
      </c>
      <c r="U184" s="11">
        <v>50000</v>
      </c>
      <c r="V184" s="10">
        <v>0</v>
      </c>
      <c r="W184" s="10">
        <v>50000</v>
      </c>
      <c r="X184" s="10">
        <v>0</v>
      </c>
      <c r="Y184" s="10">
        <v>52500</v>
      </c>
      <c r="Z184" s="9" t="s">
        <v>99</v>
      </c>
      <c r="AA184" s="8">
        <v>53784.500000000007</v>
      </c>
      <c r="AB184" s="8">
        <v>27307</v>
      </c>
      <c r="AC184" s="8">
        <v>26477.500000000007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72</v>
      </c>
      <c r="AI184" s="1">
        <v>3</v>
      </c>
      <c r="AJ184" s="3">
        <v>45887</v>
      </c>
      <c r="AK184" s="3">
        <v>0</v>
      </c>
      <c r="AL184" s="3">
        <v>45877</v>
      </c>
      <c r="AM184" s="3">
        <v>45884</v>
      </c>
      <c r="AN184" s="3">
        <v>45885</v>
      </c>
      <c r="AO184" s="3">
        <v>45885</v>
      </c>
      <c r="AP184" s="3">
        <v>45882</v>
      </c>
      <c r="AQ184" s="3">
        <v>45886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479</v>
      </c>
      <c r="AZ184" s="2">
        <v>0</v>
      </c>
      <c r="BA184" s="2">
        <v>0</v>
      </c>
      <c r="BB184" s="2">
        <v>0</v>
      </c>
      <c r="BC184" s="1" t="s">
        <v>114</v>
      </c>
      <c r="BD184" s="56">
        <v>3391.8633631944454</v>
      </c>
    </row>
    <row r="185" spans="1:56" ht="27.75" customHeight="1" x14ac:dyDescent="0.45">
      <c r="A185" s="3">
        <v>45601</v>
      </c>
      <c r="B185" s="14" t="s">
        <v>202</v>
      </c>
      <c r="C185" s="9" t="s">
        <v>93</v>
      </c>
      <c r="D185" s="13" t="s">
        <v>145</v>
      </c>
      <c r="E185" s="9">
        <v>23</v>
      </c>
      <c r="F185" s="9">
        <v>37</v>
      </c>
      <c r="G185" s="9" t="s">
        <v>60</v>
      </c>
      <c r="H185" s="9">
        <v>0</v>
      </c>
      <c r="I185" s="9">
        <v>130</v>
      </c>
      <c r="J185" s="9" t="s">
        <v>57</v>
      </c>
      <c r="K185" s="9">
        <v>5</v>
      </c>
      <c r="L185" s="9" t="s">
        <v>91</v>
      </c>
      <c r="M185" s="10">
        <v>24</v>
      </c>
      <c r="N185" s="9">
        <v>40</v>
      </c>
      <c r="O185" s="9">
        <v>55</v>
      </c>
      <c r="P185" s="10">
        <v>3256.5612287999998</v>
      </c>
      <c r="Q185" s="10">
        <v>0</v>
      </c>
      <c r="R185" s="10">
        <v>3256.5612287999998</v>
      </c>
      <c r="S185" s="9" t="s">
        <v>385</v>
      </c>
      <c r="T185" s="12">
        <v>45920</v>
      </c>
      <c r="U185" s="11">
        <v>100000</v>
      </c>
      <c r="V185" s="10">
        <v>0</v>
      </c>
      <c r="W185" s="10">
        <v>100000</v>
      </c>
      <c r="X185" s="10">
        <v>0</v>
      </c>
      <c r="Y185" s="10">
        <v>105000</v>
      </c>
      <c r="Z185" s="9" t="s">
        <v>99</v>
      </c>
      <c r="AA185" s="8">
        <v>107569.00000000001</v>
      </c>
      <c r="AB185" s="8">
        <v>0</v>
      </c>
      <c r="AC185" s="8">
        <v>107569.00000000001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72</v>
      </c>
      <c r="AI185" s="1">
        <v>3</v>
      </c>
      <c r="AJ185" s="3">
        <v>45920</v>
      </c>
      <c r="AK185" s="3">
        <v>0</v>
      </c>
      <c r="AL185" s="3">
        <v>45910</v>
      </c>
      <c r="AM185" s="3">
        <v>45917</v>
      </c>
      <c r="AN185" s="3">
        <v>45918</v>
      </c>
      <c r="AO185" s="3">
        <v>45918</v>
      </c>
      <c r="AP185" s="3">
        <v>45915</v>
      </c>
      <c r="AQ185" s="3">
        <v>45919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114</v>
      </c>
      <c r="BD185" s="56">
        <v>13779.977343611114</v>
      </c>
    </row>
    <row r="186" spans="1:56" ht="27.75" customHeight="1" x14ac:dyDescent="0.45">
      <c r="A186" s="3">
        <v>45601</v>
      </c>
      <c r="B186" s="14" t="s">
        <v>202</v>
      </c>
      <c r="C186" s="9" t="s">
        <v>93</v>
      </c>
      <c r="D186" s="13" t="s">
        <v>145</v>
      </c>
      <c r="E186" s="9">
        <v>23</v>
      </c>
      <c r="F186" s="9">
        <v>37</v>
      </c>
      <c r="G186" s="9" t="s">
        <v>60</v>
      </c>
      <c r="H186" s="9">
        <v>0</v>
      </c>
      <c r="I186" s="9">
        <v>130</v>
      </c>
      <c r="J186" s="9" t="s">
        <v>57</v>
      </c>
      <c r="K186" s="9">
        <v>5</v>
      </c>
      <c r="L186" s="9" t="s">
        <v>91</v>
      </c>
      <c r="M186" s="10">
        <v>24</v>
      </c>
      <c r="N186" s="9">
        <v>40</v>
      </c>
      <c r="O186" s="9">
        <v>55</v>
      </c>
      <c r="P186" s="10">
        <v>11003.203948644863</v>
      </c>
      <c r="Q186" s="10">
        <v>0</v>
      </c>
      <c r="R186" s="10">
        <v>11003.203948644863</v>
      </c>
      <c r="S186" s="9" t="s">
        <v>385</v>
      </c>
      <c r="T186" s="12" t="s">
        <v>63</v>
      </c>
      <c r="U186" s="11">
        <v>337878</v>
      </c>
      <c r="V186" s="10">
        <v>0</v>
      </c>
      <c r="W186" s="10">
        <v>337878</v>
      </c>
      <c r="X186" s="10">
        <v>0</v>
      </c>
      <c r="Y186" s="10">
        <v>354771.9</v>
      </c>
      <c r="Z186" s="9" t="s">
        <v>99</v>
      </c>
      <c r="AA186" s="8">
        <v>363451.98582000006</v>
      </c>
      <c r="AB186" s="8">
        <v>0</v>
      </c>
      <c r="AC186" s="8">
        <v>363451.98582000006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72</v>
      </c>
      <c r="AI186" s="1">
        <v>3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114</v>
      </c>
      <c r="BD186" s="56">
        <v>46559.511849046357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23</v>
      </c>
      <c r="F187" s="9">
        <v>37</v>
      </c>
      <c r="G187" s="9">
        <v>0</v>
      </c>
      <c r="H187" s="9">
        <v>0</v>
      </c>
      <c r="I187" s="9">
        <v>128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99</v>
      </c>
      <c r="AA187" s="8">
        <v>524805.48582000006</v>
      </c>
      <c r="AB187" s="8">
        <v>27307</v>
      </c>
      <c r="AC187" s="8">
        <v>497498.48582000006</v>
      </c>
      <c r="AD187" s="8">
        <v>0</v>
      </c>
      <c r="AE187" s="8">
        <v>0</v>
      </c>
      <c r="AF187" s="8" t="s">
        <v>58</v>
      </c>
      <c r="AG187" s="1" t="s">
        <v>116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115</v>
      </c>
      <c r="BD187" s="56">
        <v>0</v>
      </c>
    </row>
    <row r="188" spans="1:56" ht="27.75" customHeight="1" x14ac:dyDescent="0.45">
      <c r="A188" s="3" t="s">
        <v>136</v>
      </c>
      <c r="B188" s="14" t="s">
        <v>136</v>
      </c>
      <c r="C188" s="9" t="s">
        <v>186</v>
      </c>
      <c r="D188" s="13" t="s">
        <v>61</v>
      </c>
      <c r="E188" s="9">
        <v>26</v>
      </c>
      <c r="F188" s="9">
        <v>41</v>
      </c>
      <c r="G188" s="9" t="s">
        <v>60</v>
      </c>
      <c r="H188" s="9">
        <v>0</v>
      </c>
      <c r="I188" s="9">
        <v>97</v>
      </c>
      <c r="J188" s="9" t="s">
        <v>57</v>
      </c>
      <c r="K188" s="9">
        <v>5</v>
      </c>
      <c r="L188" s="9" t="s">
        <v>91</v>
      </c>
      <c r="M188" s="10">
        <v>27</v>
      </c>
      <c r="N188" s="9">
        <v>43</v>
      </c>
      <c r="O188" s="9">
        <v>40</v>
      </c>
      <c r="P188" s="10">
        <v>229.14349009919997</v>
      </c>
      <c r="Q188" s="10">
        <v>0</v>
      </c>
      <c r="R188" s="10">
        <v>229.14349009919997</v>
      </c>
      <c r="S188" s="9" t="s">
        <v>192</v>
      </c>
      <c r="T188" s="12">
        <v>45899</v>
      </c>
      <c r="U188" s="11">
        <v>8000</v>
      </c>
      <c r="V188" s="10">
        <v>0</v>
      </c>
      <c r="W188" s="10">
        <v>8000</v>
      </c>
      <c r="X188" s="10">
        <v>0</v>
      </c>
      <c r="Y188" s="10">
        <v>8400</v>
      </c>
      <c r="Z188" s="9" t="s">
        <v>84</v>
      </c>
      <c r="AA188" s="8">
        <v>9499.6</v>
      </c>
      <c r="AB188" s="8">
        <v>1765</v>
      </c>
      <c r="AC188" s="8">
        <v>7734.6</v>
      </c>
      <c r="AD188" s="8">
        <v>0</v>
      </c>
      <c r="AE188" s="8">
        <v>0</v>
      </c>
      <c r="AF188" s="8">
        <v>0</v>
      </c>
      <c r="AG188" s="1" t="s">
        <v>119</v>
      </c>
      <c r="AH188" s="1" t="s">
        <v>72</v>
      </c>
      <c r="AI188" s="1">
        <v>3</v>
      </c>
      <c r="AJ188" s="3">
        <v>45899</v>
      </c>
      <c r="AK188" s="3">
        <v>0</v>
      </c>
      <c r="AL188" s="3">
        <v>45889</v>
      </c>
      <c r="AM188" s="3">
        <v>45896</v>
      </c>
      <c r="AN188" s="3">
        <v>45897</v>
      </c>
      <c r="AO188" s="3">
        <v>45897</v>
      </c>
      <c r="AP188" s="3">
        <v>45894</v>
      </c>
      <c r="AQ188" s="3">
        <v>45898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624.52598</v>
      </c>
    </row>
    <row r="189" spans="1:56" ht="27.7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 t="s">
        <v>60</v>
      </c>
      <c r="H189" s="9">
        <v>0</v>
      </c>
      <c r="I189" s="9">
        <v>102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84</v>
      </c>
      <c r="AA189" s="8">
        <v>9499.6</v>
      </c>
      <c r="AB189" s="8">
        <v>1765</v>
      </c>
      <c r="AC189" s="8">
        <v>7734.6</v>
      </c>
      <c r="AD189" s="8">
        <v>0</v>
      </c>
      <c r="AE189" s="8">
        <v>0</v>
      </c>
      <c r="AF189" s="8" t="s">
        <v>58</v>
      </c>
      <c r="AG189" s="1" t="s">
        <v>116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0</v>
      </c>
    </row>
    <row r="190" spans="1:56" ht="27.75" customHeight="1" x14ac:dyDescent="0.45">
      <c r="A190" s="3">
        <v>45874</v>
      </c>
      <c r="B190" s="14" t="s">
        <v>543</v>
      </c>
      <c r="C190" s="9" t="s">
        <v>516</v>
      </c>
      <c r="D190" s="13" t="s">
        <v>517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140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518</v>
      </c>
      <c r="T190" s="12">
        <v>45883</v>
      </c>
      <c r="U190" s="11">
        <v>10000</v>
      </c>
      <c r="V190" s="10">
        <v>192</v>
      </c>
      <c r="W190" s="10">
        <v>9808</v>
      </c>
      <c r="X190" s="10">
        <v>0</v>
      </c>
      <c r="Y190" s="10">
        <v>10298.4</v>
      </c>
      <c r="Z190" s="9" t="s">
        <v>150</v>
      </c>
      <c r="AA190" s="8">
        <v>12194.58064</v>
      </c>
      <c r="AB190" s="8">
        <v>11202</v>
      </c>
      <c r="AC190" s="8">
        <v>992.58064000000013</v>
      </c>
      <c r="AD190" s="8">
        <v>0</v>
      </c>
      <c r="AE190" s="8">
        <v>12194.58064</v>
      </c>
      <c r="AF190" s="8" t="s">
        <v>499</v>
      </c>
      <c r="AG190" s="1" t="s">
        <v>116</v>
      </c>
      <c r="AH190" s="1" t="s">
        <v>75</v>
      </c>
      <c r="AI190" s="1">
        <v>4</v>
      </c>
      <c r="AJ190" s="3">
        <v>45883</v>
      </c>
      <c r="AK190" s="3">
        <v>45879</v>
      </c>
      <c r="AL190" s="3">
        <v>45872</v>
      </c>
      <c r="AM190" s="3">
        <v>45880</v>
      </c>
      <c r="AN190" s="3">
        <v>45881</v>
      </c>
      <c r="AO190" s="3">
        <v>45882</v>
      </c>
      <c r="AP190" s="3">
        <v>45878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 t="s">
        <v>519</v>
      </c>
      <c r="AZ190" s="2">
        <v>0</v>
      </c>
      <c r="BA190" s="2">
        <v>0</v>
      </c>
      <c r="BB190" s="2">
        <v>0</v>
      </c>
      <c r="BC190" s="1" t="s">
        <v>104</v>
      </c>
      <c r="BD190" s="56">
        <v>89.177856167111131</v>
      </c>
    </row>
    <row r="191" spans="1:56" ht="27.75" customHeight="1" x14ac:dyDescent="0.45">
      <c r="A191" s="3">
        <v>45873</v>
      </c>
      <c r="B191" s="14" t="s">
        <v>562</v>
      </c>
      <c r="C191" s="9" t="s">
        <v>140</v>
      </c>
      <c r="D191" s="13" t="s">
        <v>59</v>
      </c>
      <c r="E191" s="9">
        <v>26</v>
      </c>
      <c r="F191" s="9">
        <v>39</v>
      </c>
      <c r="G191" s="9" t="s">
        <v>60</v>
      </c>
      <c r="H191" s="9">
        <v>0</v>
      </c>
      <c r="I191" s="9">
        <v>93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124</v>
      </c>
      <c r="T191" s="12">
        <v>45880</v>
      </c>
      <c r="U191" s="11">
        <v>10000</v>
      </c>
      <c r="V191" s="10">
        <v>10500</v>
      </c>
      <c r="W191" s="10">
        <v>0</v>
      </c>
      <c r="X191" s="10">
        <v>0</v>
      </c>
      <c r="Y191" s="10">
        <v>0</v>
      </c>
      <c r="Z191" s="9" t="s">
        <v>150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116</v>
      </c>
      <c r="AH191" s="1" t="s">
        <v>77</v>
      </c>
      <c r="AI191" s="1">
        <v>1</v>
      </c>
      <c r="AJ191" s="3">
        <v>45880</v>
      </c>
      <c r="AK191" s="3">
        <v>0</v>
      </c>
      <c r="AL191" s="3">
        <v>0</v>
      </c>
      <c r="AM191" s="3">
        <v>0</v>
      </c>
      <c r="AN191" s="3">
        <v>0</v>
      </c>
      <c r="AO191" s="3">
        <v>45879</v>
      </c>
      <c r="AP191" s="3">
        <v>45875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0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100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150</v>
      </c>
      <c r="AA192" s="8">
        <v>12194.58064</v>
      </c>
      <c r="AB192" s="8">
        <v>11202</v>
      </c>
      <c r="AC192" s="8">
        <v>992.58064000000013</v>
      </c>
      <c r="AD192" s="8">
        <v>0</v>
      </c>
      <c r="AE192" s="8">
        <v>12194.58064</v>
      </c>
      <c r="AF192" s="8" t="s">
        <v>58</v>
      </c>
      <c r="AG192" s="1" t="s">
        <v>119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0</v>
      </c>
    </row>
    <row r="193" spans="1:56" ht="27.75" customHeight="1" x14ac:dyDescent="0.45">
      <c r="A193" s="3" t="s">
        <v>136</v>
      </c>
      <c r="B193" s="14" t="s">
        <v>136</v>
      </c>
      <c r="C193" s="9" t="s">
        <v>110</v>
      </c>
      <c r="D193" s="13" t="s">
        <v>59</v>
      </c>
      <c r="E193" s="9">
        <v>26</v>
      </c>
      <c r="F193" s="9">
        <v>43</v>
      </c>
      <c r="G193" s="9" t="s">
        <v>60</v>
      </c>
      <c r="H193" s="9">
        <v>0</v>
      </c>
      <c r="I193" s="9">
        <v>116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111</v>
      </c>
      <c r="T193" s="12">
        <v>45925</v>
      </c>
      <c r="U193" s="11">
        <v>10000</v>
      </c>
      <c r="V193" s="10">
        <v>0</v>
      </c>
      <c r="W193" s="10">
        <v>10000</v>
      </c>
      <c r="X193" s="10">
        <v>0</v>
      </c>
      <c r="Y193" s="10">
        <v>0</v>
      </c>
      <c r="Z193" s="9" t="s">
        <v>206</v>
      </c>
      <c r="AA193" s="8">
        <v>12433.3</v>
      </c>
      <c r="AB193" s="8">
        <v>12433.3</v>
      </c>
      <c r="AC193" s="8">
        <v>0</v>
      </c>
      <c r="AD193" s="8">
        <v>0</v>
      </c>
      <c r="AE193" s="8">
        <v>0</v>
      </c>
      <c r="AF193" s="8">
        <v>0</v>
      </c>
      <c r="AG193" s="1" t="s">
        <v>119</v>
      </c>
      <c r="AH193" s="1" t="s">
        <v>77</v>
      </c>
      <c r="AI193" s="1">
        <v>1</v>
      </c>
      <c r="AJ193" s="3">
        <v>45925</v>
      </c>
      <c r="AK193" s="3">
        <v>0</v>
      </c>
      <c r="AL193" s="3">
        <v>0</v>
      </c>
      <c r="AM193" s="3">
        <v>0</v>
      </c>
      <c r="AN193" s="3">
        <v>0</v>
      </c>
      <c r="AO193" s="3">
        <v>45924</v>
      </c>
      <c r="AP193" s="3">
        <v>45920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102</v>
      </c>
      <c r="BD193" s="56">
        <v>0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116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206</v>
      </c>
      <c r="AA194" s="8">
        <v>12433.3</v>
      </c>
      <c r="AB194" s="8">
        <v>12433.3</v>
      </c>
      <c r="AC194" s="8">
        <v>0</v>
      </c>
      <c r="AD194" s="8">
        <v>0</v>
      </c>
      <c r="AE194" s="8">
        <v>0</v>
      </c>
      <c r="AF194" s="8" t="s">
        <v>58</v>
      </c>
      <c r="AG194" s="1" t="s">
        <v>61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207</v>
      </c>
      <c r="BD194" s="56">
        <v>0</v>
      </c>
    </row>
    <row r="195" spans="1:56" ht="27.75" customHeight="1" x14ac:dyDescent="0.45">
      <c r="A195" s="3">
        <v>45832</v>
      </c>
      <c r="B195" s="14" t="s">
        <v>311</v>
      </c>
      <c r="C195" s="9" t="s">
        <v>110</v>
      </c>
      <c r="D195" s="13" t="s">
        <v>147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111</v>
      </c>
      <c r="T195" s="12">
        <v>45883</v>
      </c>
      <c r="U195" s="11">
        <v>20000</v>
      </c>
      <c r="V195" s="10">
        <v>18000</v>
      </c>
      <c r="W195" s="10">
        <v>2000</v>
      </c>
      <c r="X195" s="10">
        <v>21970</v>
      </c>
      <c r="Y195" s="10">
        <v>0</v>
      </c>
      <c r="Z195" s="9" t="s">
        <v>88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226</v>
      </c>
      <c r="AG195" s="1" t="s">
        <v>116</v>
      </c>
      <c r="AH195" s="1" t="s">
        <v>75</v>
      </c>
      <c r="AI195" s="1">
        <v>4</v>
      </c>
      <c r="AJ195" s="3">
        <v>45883</v>
      </c>
      <c r="AK195" s="3">
        <v>45879</v>
      </c>
      <c r="AL195" s="3">
        <v>45872</v>
      </c>
      <c r="AM195" s="3">
        <v>45880</v>
      </c>
      <c r="AN195" s="3">
        <v>45881</v>
      </c>
      <c r="AO195" s="3">
        <v>45882</v>
      </c>
      <c r="AP195" s="3">
        <v>45878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520</v>
      </c>
      <c r="AZ195" s="2">
        <v>0</v>
      </c>
      <c r="BA195" s="2">
        <v>0</v>
      </c>
      <c r="BB195" s="2">
        <v>0</v>
      </c>
      <c r="BC195" s="1" t="s">
        <v>105</v>
      </c>
      <c r="BD195" s="56">
        <v>0</v>
      </c>
    </row>
    <row r="196" spans="1:56" ht="27.75" customHeight="1" x14ac:dyDescent="0.45">
      <c r="A196" s="3">
        <v>45861</v>
      </c>
      <c r="B196" s="14" t="s">
        <v>424</v>
      </c>
      <c r="C196" s="9" t="s">
        <v>110</v>
      </c>
      <c r="D196" s="13" t="s">
        <v>59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111</v>
      </c>
      <c r="T196" s="12">
        <v>45887</v>
      </c>
      <c r="U196" s="11">
        <v>15000</v>
      </c>
      <c r="V196" s="10">
        <v>8828</v>
      </c>
      <c r="W196" s="10">
        <v>6172</v>
      </c>
      <c r="X196" s="10">
        <v>0</v>
      </c>
      <c r="Y196" s="10">
        <v>0</v>
      </c>
      <c r="Z196" s="9" t="s">
        <v>88</v>
      </c>
      <c r="AA196" s="8">
        <v>7673.8327599999993</v>
      </c>
      <c r="AB196" s="8">
        <v>7673.8327599999993</v>
      </c>
      <c r="AC196" s="8">
        <v>0</v>
      </c>
      <c r="AD196" s="8">
        <v>0</v>
      </c>
      <c r="AE196" s="8">
        <v>7673.8327599999993</v>
      </c>
      <c r="AF196" s="8" t="s">
        <v>226</v>
      </c>
      <c r="AG196" s="1" t="s">
        <v>116</v>
      </c>
      <c r="AH196" s="1" t="s">
        <v>149</v>
      </c>
      <c r="AI196" s="1">
        <v>2</v>
      </c>
      <c r="AJ196" s="3">
        <v>45887</v>
      </c>
      <c r="AK196" s="3">
        <v>45885</v>
      </c>
      <c r="AL196" s="3">
        <v>0</v>
      </c>
      <c r="AM196" s="3">
        <v>0</v>
      </c>
      <c r="AN196" s="3">
        <v>0</v>
      </c>
      <c r="AO196" s="3">
        <v>45886</v>
      </c>
      <c r="AP196" s="3">
        <v>45882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146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0</v>
      </c>
    </row>
    <row r="197" spans="1:56" ht="27.75" customHeight="1" x14ac:dyDescent="0.45">
      <c r="A197" s="3" t="s">
        <v>136</v>
      </c>
      <c r="B197" s="14" t="s">
        <v>136</v>
      </c>
      <c r="C197" s="9" t="s">
        <v>110</v>
      </c>
      <c r="D197" s="13" t="s">
        <v>61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111</v>
      </c>
      <c r="T197" s="12">
        <v>45925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88</v>
      </c>
      <c r="AA197" s="8">
        <v>37299.899999999994</v>
      </c>
      <c r="AB197" s="8">
        <v>37299.899999999994</v>
      </c>
      <c r="AC197" s="8">
        <v>0</v>
      </c>
      <c r="AD197" s="8">
        <v>0</v>
      </c>
      <c r="AE197" s="8">
        <v>37299.899999999994</v>
      </c>
      <c r="AF197" s="8">
        <v>0</v>
      </c>
      <c r="AG197" s="1" t="s">
        <v>120</v>
      </c>
      <c r="AH197" s="1" t="s">
        <v>75</v>
      </c>
      <c r="AI197" s="1">
        <v>4</v>
      </c>
      <c r="AJ197" s="3">
        <v>45925</v>
      </c>
      <c r="AK197" s="3">
        <v>45921</v>
      </c>
      <c r="AL197" s="3">
        <v>45914</v>
      </c>
      <c r="AM197" s="3">
        <v>45922</v>
      </c>
      <c r="AN197" s="3">
        <v>45923</v>
      </c>
      <c r="AO197" s="3">
        <v>45924</v>
      </c>
      <c r="AP197" s="3">
        <v>45920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0</v>
      </c>
    </row>
    <row r="198" spans="1:56" ht="27.7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26</v>
      </c>
      <c r="F198" s="9">
        <v>43</v>
      </c>
      <c r="G198" s="9">
        <v>0</v>
      </c>
      <c r="H198" s="9">
        <v>0</v>
      </c>
      <c r="I198" s="9">
        <v>120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88</v>
      </c>
      <c r="AA198" s="8">
        <v>44973.732759999992</v>
      </c>
      <c r="AB198" s="8">
        <v>44973.732759999992</v>
      </c>
      <c r="AC198" s="8">
        <v>0</v>
      </c>
      <c r="AD198" s="8">
        <v>0</v>
      </c>
      <c r="AE198" s="8">
        <v>44973.732759999992</v>
      </c>
      <c r="AF198" s="8" t="s">
        <v>58</v>
      </c>
      <c r="AG198" s="1" t="s">
        <v>117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107</v>
      </c>
      <c r="BD198" s="56">
        <v>0</v>
      </c>
    </row>
    <row r="199" spans="1:56" ht="27.75" customHeight="1" x14ac:dyDescent="0.45">
      <c r="A199" s="3">
        <v>45857</v>
      </c>
      <c r="B199" s="14" t="s">
        <v>391</v>
      </c>
      <c r="C199" s="9" t="s">
        <v>151</v>
      </c>
      <c r="D199" s="13" t="s">
        <v>152</v>
      </c>
      <c r="E199" s="9">
        <v>28</v>
      </c>
      <c r="F199" s="9">
        <v>41</v>
      </c>
      <c r="G199" s="9" t="s">
        <v>60</v>
      </c>
      <c r="H199" s="9">
        <v>0</v>
      </c>
      <c r="I199" s="9">
        <v>120</v>
      </c>
      <c r="J199" s="9" t="s">
        <v>78</v>
      </c>
      <c r="K199" s="9">
        <v>3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45883</v>
      </c>
      <c r="U199" s="11">
        <v>34000</v>
      </c>
      <c r="V199" s="10">
        <v>13000</v>
      </c>
      <c r="W199" s="10">
        <v>21000</v>
      </c>
      <c r="X199" s="10">
        <v>20830</v>
      </c>
      <c r="Y199" s="10">
        <v>13828.5</v>
      </c>
      <c r="Z199" s="9" t="s">
        <v>128</v>
      </c>
      <c r="AA199" s="8">
        <v>16420.652324999999</v>
      </c>
      <c r="AB199" s="8">
        <v>16420.652324999999</v>
      </c>
      <c r="AC199" s="8">
        <v>0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74</v>
      </c>
      <c r="AI199" s="1">
        <v>2</v>
      </c>
      <c r="AJ199" s="3">
        <v>45883</v>
      </c>
      <c r="AK199" s="3">
        <v>0</v>
      </c>
      <c r="AL199" s="3">
        <v>45874</v>
      </c>
      <c r="AM199" s="3">
        <v>45881</v>
      </c>
      <c r="AN199" s="3">
        <v>45882</v>
      </c>
      <c r="AO199" s="3">
        <v>45882</v>
      </c>
      <c r="AP199" s="3">
        <v>45878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0</v>
      </c>
    </row>
    <row r="200" spans="1:56" ht="27.75" customHeight="1" x14ac:dyDescent="0.45">
      <c r="A200" s="3">
        <v>0</v>
      </c>
      <c r="B200" s="14" t="s">
        <v>129</v>
      </c>
      <c r="C200" s="9" t="s">
        <v>151</v>
      </c>
      <c r="D200" s="13" t="s">
        <v>152</v>
      </c>
      <c r="E200" s="9">
        <v>28</v>
      </c>
      <c r="F200" s="9">
        <v>41</v>
      </c>
      <c r="G200" s="9" t="s">
        <v>60</v>
      </c>
      <c r="H200" s="9">
        <v>0</v>
      </c>
      <c r="I200" s="9">
        <v>120</v>
      </c>
      <c r="J200" s="9" t="s">
        <v>78</v>
      </c>
      <c r="K200" s="9">
        <v>3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45897</v>
      </c>
      <c r="U200" s="11">
        <v>50000</v>
      </c>
      <c r="V200" s="10">
        <v>0</v>
      </c>
      <c r="W200" s="10">
        <v>50000</v>
      </c>
      <c r="X200" s="10">
        <v>0</v>
      </c>
      <c r="Y200" s="10">
        <v>52500</v>
      </c>
      <c r="Z200" s="9" t="s">
        <v>128</v>
      </c>
      <c r="AA200" s="8">
        <v>59372.5</v>
      </c>
      <c r="AB200" s="8">
        <v>0</v>
      </c>
      <c r="AC200" s="8">
        <v>59372.5</v>
      </c>
      <c r="AD200" s="8">
        <v>0</v>
      </c>
      <c r="AE200" s="8">
        <v>0</v>
      </c>
      <c r="AF200" s="8">
        <v>0</v>
      </c>
      <c r="AG200" s="1" t="s">
        <v>116</v>
      </c>
      <c r="AH200" s="1" t="s">
        <v>74</v>
      </c>
      <c r="AI200" s="1">
        <v>2</v>
      </c>
      <c r="AJ200" s="3">
        <v>45897</v>
      </c>
      <c r="AK200" s="3">
        <v>0</v>
      </c>
      <c r="AL200" s="3">
        <v>45888</v>
      </c>
      <c r="AM200" s="3">
        <v>45895</v>
      </c>
      <c r="AN200" s="3">
        <v>45896</v>
      </c>
      <c r="AO200" s="3">
        <v>45896</v>
      </c>
      <c r="AP200" s="3">
        <v>45892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6672.8093055555564</v>
      </c>
    </row>
    <row r="201" spans="1:56" ht="27.75" customHeight="1" x14ac:dyDescent="0.45">
      <c r="A201" s="3" t="s">
        <v>136</v>
      </c>
      <c r="B201" s="14" t="s">
        <v>136</v>
      </c>
      <c r="C201" s="9" t="s">
        <v>110</v>
      </c>
      <c r="D201" s="13" t="s">
        <v>59</v>
      </c>
      <c r="E201" s="9">
        <v>28</v>
      </c>
      <c r="F201" s="9">
        <v>47</v>
      </c>
      <c r="G201" s="9" t="s">
        <v>60</v>
      </c>
      <c r="H201" s="9" t="s">
        <v>66</v>
      </c>
      <c r="I201" s="9">
        <v>180</v>
      </c>
      <c r="J201" s="9" t="s">
        <v>57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111</v>
      </c>
      <c r="T201" s="12">
        <v>45925</v>
      </c>
      <c r="U201" s="11">
        <v>5000</v>
      </c>
      <c r="V201" s="10">
        <v>0</v>
      </c>
      <c r="W201" s="10">
        <v>5000</v>
      </c>
      <c r="X201" s="10">
        <v>0</v>
      </c>
      <c r="Y201" s="10">
        <v>0</v>
      </c>
      <c r="Z201" s="9" t="s">
        <v>128</v>
      </c>
      <c r="AA201" s="8">
        <v>6775.4500000000007</v>
      </c>
      <c r="AB201" s="8">
        <v>0</v>
      </c>
      <c r="AC201" s="8">
        <v>6775.4500000000007</v>
      </c>
      <c r="AD201" s="8">
        <v>0</v>
      </c>
      <c r="AE201" s="8">
        <v>6775.4500000000007</v>
      </c>
      <c r="AF201" s="8">
        <v>0</v>
      </c>
      <c r="AG201" s="1">
        <v>0</v>
      </c>
      <c r="AH201" s="1" t="s">
        <v>149</v>
      </c>
      <c r="AI201" s="1">
        <v>2</v>
      </c>
      <c r="AJ201" s="3">
        <v>45925</v>
      </c>
      <c r="AK201" s="3">
        <v>45923</v>
      </c>
      <c r="AL201" s="3">
        <v>0</v>
      </c>
      <c r="AM201" s="3">
        <v>0</v>
      </c>
      <c r="AN201" s="3">
        <v>0</v>
      </c>
      <c r="AO201" s="3">
        <v>45924</v>
      </c>
      <c r="AP201" s="3">
        <v>45920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146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761.48529722222236</v>
      </c>
    </row>
    <row r="202" spans="1:56" ht="27.7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28</v>
      </c>
      <c r="F202" s="9">
        <v>43</v>
      </c>
      <c r="G202" s="9">
        <v>0</v>
      </c>
      <c r="H202" s="9">
        <v>0</v>
      </c>
      <c r="I202" s="9">
        <v>130</v>
      </c>
      <c r="J202" s="9" t="s">
        <v>57</v>
      </c>
      <c r="K202" s="9">
        <v>3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128</v>
      </c>
      <c r="AA202" s="8">
        <v>82568.602325</v>
      </c>
      <c r="AB202" s="8">
        <v>16420.652324999999</v>
      </c>
      <c r="AC202" s="8">
        <v>66147.95</v>
      </c>
      <c r="AD202" s="8">
        <v>0</v>
      </c>
      <c r="AE202" s="8">
        <v>6775.4500000000007</v>
      </c>
      <c r="AF202" s="8" t="s">
        <v>58</v>
      </c>
      <c r="AG202" s="1">
        <v>0</v>
      </c>
      <c r="AH202" s="1">
        <v>0</v>
      </c>
      <c r="AI202" s="1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153</v>
      </c>
      <c r="BD202" s="56">
        <v>0</v>
      </c>
    </row>
  </sheetData>
  <autoFilter ref="A5:BD20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2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3C08-8282-473F-A7A0-F6583463902B}">
  <sheetPr>
    <tabColor rgb="FFFFFF00"/>
  </sheetPr>
  <dimension ref="A1:BD198"/>
  <sheetViews>
    <sheetView topLeftCell="A176" zoomScale="80" zoomScaleNormal="80" workbookViewId="0">
      <selection activeCell="F8" sqref="E8:F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45876</v>
      </c>
      <c r="E3" s="82" t="s">
        <v>52</v>
      </c>
      <c r="F3" s="82"/>
      <c r="G3" s="83">
        <v>11.59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45883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45883</v>
      </c>
      <c r="AK6" s="3">
        <v>45879</v>
      </c>
      <c r="AL6" s="3">
        <v>0</v>
      </c>
      <c r="AM6" s="3">
        <v>0</v>
      </c>
      <c r="AN6" s="3">
        <v>0</v>
      </c>
      <c r="AO6" s="3">
        <v>45880</v>
      </c>
      <c r="AP6" s="3">
        <v>45878</v>
      </c>
      <c r="AQ6" s="3">
        <v>45881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 t="s">
        <v>521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493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45875</v>
      </c>
      <c r="B17" s="14" t="s">
        <v>522</v>
      </c>
      <c r="C17" s="9" t="s">
        <v>523</v>
      </c>
      <c r="D17" s="13" t="s">
        <v>524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45884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172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45884</v>
      </c>
      <c r="AK17" s="3">
        <v>0</v>
      </c>
      <c r="AL17" s="3">
        <v>45875</v>
      </c>
      <c r="AM17" s="3">
        <v>45882</v>
      </c>
      <c r="AN17" s="3">
        <v>45883</v>
      </c>
      <c r="AO17" s="3">
        <v>45883</v>
      </c>
      <c r="AP17" s="3">
        <v>45879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>
        <v>45875</v>
      </c>
      <c r="B18" s="14" t="s">
        <v>522</v>
      </c>
      <c r="C18" s="9" t="s">
        <v>523</v>
      </c>
      <c r="D18" s="13" t="s">
        <v>525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45884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172</v>
      </c>
      <c r="AA18" s="8">
        <v>4400.55</v>
      </c>
      <c r="AB18" s="8">
        <v>4400.55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45884</v>
      </c>
      <c r="AK18" s="3">
        <v>0</v>
      </c>
      <c r="AL18" s="3">
        <v>45875</v>
      </c>
      <c r="AM18" s="3">
        <v>45882</v>
      </c>
      <c r="AN18" s="3">
        <v>45883</v>
      </c>
      <c r="AO18" s="3">
        <v>45883</v>
      </c>
      <c r="AP18" s="3">
        <v>45879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45875</v>
      </c>
      <c r="B19" s="14" t="s">
        <v>526</v>
      </c>
      <c r="C19" s="9" t="s">
        <v>257</v>
      </c>
      <c r="D19" s="13" t="s">
        <v>527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45885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172</v>
      </c>
      <c r="AA19" s="8">
        <v>17602.2</v>
      </c>
      <c r="AB19" s="8">
        <v>17602.2</v>
      </c>
      <c r="AC19" s="8">
        <v>0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45885</v>
      </c>
      <c r="AK19" s="3">
        <v>0</v>
      </c>
      <c r="AL19" s="3">
        <v>45876</v>
      </c>
      <c r="AM19" s="3">
        <v>45883</v>
      </c>
      <c r="AN19" s="3">
        <v>45884</v>
      </c>
      <c r="AO19" s="3">
        <v>45884</v>
      </c>
      <c r="AP19" s="3">
        <v>45880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45875</v>
      </c>
      <c r="B20" s="14" t="s">
        <v>526</v>
      </c>
      <c r="C20" s="9" t="s">
        <v>257</v>
      </c>
      <c r="D20" s="13" t="s">
        <v>528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45885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172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45885</v>
      </c>
      <c r="AK20" s="3">
        <v>0</v>
      </c>
      <c r="AL20" s="3">
        <v>45876</v>
      </c>
      <c r="AM20" s="3">
        <v>45883</v>
      </c>
      <c r="AN20" s="3">
        <v>45884</v>
      </c>
      <c r="AO20" s="3">
        <v>45884</v>
      </c>
      <c r="AP20" s="3">
        <v>45880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45">
      <c r="A21" s="3">
        <v>45870</v>
      </c>
      <c r="B21" s="14" t="s">
        <v>470</v>
      </c>
      <c r="C21" s="9" t="s">
        <v>316</v>
      </c>
      <c r="D21" s="13" t="s">
        <v>333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92</v>
      </c>
      <c r="M21" s="10">
        <v>20</v>
      </c>
      <c r="N21" s="9">
        <v>30</v>
      </c>
      <c r="O21" s="9">
        <v>90</v>
      </c>
      <c r="P21" s="10">
        <v>1332.2295935999998</v>
      </c>
      <c r="Q21" s="10">
        <v>0</v>
      </c>
      <c r="R21" s="10">
        <v>1332.2295935999998</v>
      </c>
      <c r="S21" s="9" t="s">
        <v>124</v>
      </c>
      <c r="T21" s="12">
        <v>45889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172</v>
      </c>
      <c r="AA21" s="8">
        <v>32969.200000000004</v>
      </c>
      <c r="AB21" s="8">
        <v>32969.200000000004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45889</v>
      </c>
      <c r="AK21" s="3">
        <v>0</v>
      </c>
      <c r="AL21" s="3">
        <v>45879</v>
      </c>
      <c r="AM21" s="3">
        <v>45886</v>
      </c>
      <c r="AN21" s="3">
        <v>45887</v>
      </c>
      <c r="AO21" s="3">
        <v>45887</v>
      </c>
      <c r="AP21" s="3">
        <v>45884</v>
      </c>
      <c r="AQ21" s="3">
        <v>45888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 t="s">
        <v>136</v>
      </c>
      <c r="B22" s="14" t="s">
        <v>136</v>
      </c>
      <c r="C22" s="9" t="s">
        <v>137</v>
      </c>
      <c r="D22" s="13" t="s">
        <v>125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100000</v>
      </c>
      <c r="V22" s="10">
        <v>0</v>
      </c>
      <c r="W22" s="10">
        <v>100000</v>
      </c>
      <c r="X22" s="10">
        <v>0</v>
      </c>
      <c r="Y22" s="10">
        <v>105000</v>
      </c>
      <c r="Z22" s="9" t="s">
        <v>172</v>
      </c>
      <c r="AA22" s="8">
        <v>88010.999999999985</v>
      </c>
      <c r="AB22" s="8">
        <v>26190</v>
      </c>
      <c r="AC22" s="8">
        <v>61820.999999999985</v>
      </c>
      <c r="AD22" s="8">
        <v>0</v>
      </c>
      <c r="AE22" s="8">
        <v>0</v>
      </c>
      <c r="AF22" s="8">
        <v>0</v>
      </c>
      <c r="AG22" s="1" t="s">
        <v>117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4489.5783999999994</v>
      </c>
    </row>
    <row r="23" spans="1:56" ht="27.75" customHeight="1" x14ac:dyDescent="0.45">
      <c r="A23" s="3" t="s">
        <v>136</v>
      </c>
      <c r="B23" s="14" t="s">
        <v>136</v>
      </c>
      <c r="C23" s="9" t="s">
        <v>137</v>
      </c>
      <c r="D23" s="13" t="s">
        <v>208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45894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172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116</v>
      </c>
      <c r="AH23" s="1" t="s">
        <v>74</v>
      </c>
      <c r="AI23" s="1">
        <v>2</v>
      </c>
      <c r="AJ23" s="3">
        <v>45894</v>
      </c>
      <c r="AK23" s="3">
        <v>0</v>
      </c>
      <c r="AL23" s="3">
        <v>45885</v>
      </c>
      <c r="AM23" s="3">
        <v>45892</v>
      </c>
      <c r="AN23" s="3">
        <v>45893</v>
      </c>
      <c r="AO23" s="3">
        <v>45893</v>
      </c>
      <c r="AP23" s="3">
        <v>45889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2556.6217600000009</v>
      </c>
    </row>
    <row r="24" spans="1:56" ht="27.75" customHeight="1" x14ac:dyDescent="0.45">
      <c r="A24" s="3" t="s">
        <v>136</v>
      </c>
      <c r="B24" s="14" t="s">
        <v>136</v>
      </c>
      <c r="C24" s="9" t="s">
        <v>257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45925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172</v>
      </c>
      <c r="AA24" s="8">
        <v>22002.749999999996</v>
      </c>
      <c r="AB24" s="8">
        <v>0</v>
      </c>
      <c r="AC24" s="8">
        <v>22002.749999999996</v>
      </c>
      <c r="AD24" s="8">
        <v>0</v>
      </c>
      <c r="AE24" s="8">
        <v>0</v>
      </c>
      <c r="AF24" s="8">
        <v>0</v>
      </c>
      <c r="AG24" s="1" t="s">
        <v>119</v>
      </c>
      <c r="AH24" s="1" t="s">
        <v>74</v>
      </c>
      <c r="AI24" s="1">
        <v>2</v>
      </c>
      <c r="AJ24" s="3">
        <v>45925</v>
      </c>
      <c r="AK24" s="3">
        <v>0</v>
      </c>
      <c r="AL24" s="3">
        <v>45916</v>
      </c>
      <c r="AM24" s="3">
        <v>45923</v>
      </c>
      <c r="AN24" s="3">
        <v>45924</v>
      </c>
      <c r="AO24" s="3">
        <v>45924</v>
      </c>
      <c r="AP24" s="3">
        <v>45920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1597.8885999999998</v>
      </c>
    </row>
    <row r="25" spans="1:56" ht="27.75" customHeight="1" x14ac:dyDescent="0.45">
      <c r="A25" s="3" t="s">
        <v>136</v>
      </c>
      <c r="B25" s="14" t="s">
        <v>136</v>
      </c>
      <c r="C25" s="9" t="s">
        <v>214</v>
      </c>
      <c r="D25" s="13" t="s">
        <v>215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92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>
        <v>45925</v>
      </c>
      <c r="U25" s="11">
        <v>20000</v>
      </c>
      <c r="V25" s="10">
        <v>233</v>
      </c>
      <c r="W25" s="10">
        <v>19767</v>
      </c>
      <c r="X25" s="10">
        <v>0</v>
      </c>
      <c r="Y25" s="10">
        <v>20755.350000000002</v>
      </c>
      <c r="Z25" s="9" t="s">
        <v>172</v>
      </c>
      <c r="AA25" s="8">
        <v>18501.714330000003</v>
      </c>
      <c r="AB25" s="8">
        <v>0</v>
      </c>
      <c r="AC25" s="8">
        <v>18501.714330000003</v>
      </c>
      <c r="AD25" s="8">
        <v>0</v>
      </c>
      <c r="AE25" s="8">
        <v>0</v>
      </c>
      <c r="AF25" s="8">
        <v>0</v>
      </c>
      <c r="AG25" s="1" t="s">
        <v>119</v>
      </c>
      <c r="AH25" s="1" t="s">
        <v>72</v>
      </c>
      <c r="AI25" s="1">
        <v>3</v>
      </c>
      <c r="AJ25" s="3">
        <v>45925</v>
      </c>
      <c r="AK25" s="3">
        <v>0</v>
      </c>
      <c r="AL25" s="3">
        <v>45915</v>
      </c>
      <c r="AM25" s="3">
        <v>45922</v>
      </c>
      <c r="AN25" s="3">
        <v>45923</v>
      </c>
      <c r="AO25" s="3">
        <v>45923</v>
      </c>
      <c r="AP25" s="3">
        <v>45920</v>
      </c>
      <c r="AQ25" s="3">
        <v>45924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1343.6356095653334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172</v>
      </c>
      <c r="AA26" s="8">
        <v>227492.91433</v>
      </c>
      <c r="AB26" s="8">
        <v>89963.05</v>
      </c>
      <c r="AC26" s="8">
        <v>137529.86433000001</v>
      </c>
      <c r="AD26" s="8">
        <v>0</v>
      </c>
      <c r="AE26" s="8">
        <v>0</v>
      </c>
      <c r="AF26" s="8" t="s">
        <v>58</v>
      </c>
      <c r="AG26" s="1" t="s">
        <v>116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102</v>
      </c>
      <c r="BD26" s="56">
        <v>0</v>
      </c>
    </row>
    <row r="27" spans="1:56" ht="27.75" customHeight="1" x14ac:dyDescent="0.45">
      <c r="A27" s="3">
        <v>45870</v>
      </c>
      <c r="B27" s="14" t="s">
        <v>471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45877</v>
      </c>
      <c r="U27" s="11">
        <v>20000</v>
      </c>
      <c r="V27" s="10">
        <v>20000</v>
      </c>
      <c r="W27" s="10">
        <v>0</v>
      </c>
      <c r="X27" s="10">
        <v>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116</v>
      </c>
      <c r="AH27" s="1" t="s">
        <v>77</v>
      </c>
      <c r="AI27" s="1">
        <v>1</v>
      </c>
      <c r="AJ27" s="3">
        <v>45877</v>
      </c>
      <c r="AK27" s="3">
        <v>0</v>
      </c>
      <c r="AL27" s="3">
        <v>0</v>
      </c>
      <c r="AM27" s="3">
        <v>0</v>
      </c>
      <c r="AN27" s="3">
        <v>0</v>
      </c>
      <c r="AO27" s="3">
        <v>45876</v>
      </c>
      <c r="AP27" s="3">
        <v>45872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45870</v>
      </c>
      <c r="B28" s="14" t="s">
        <v>472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45877</v>
      </c>
      <c r="U28" s="11">
        <v>20000</v>
      </c>
      <c r="V28" s="10">
        <v>20000</v>
      </c>
      <c r="W28" s="10">
        <v>0</v>
      </c>
      <c r="X28" s="10">
        <v>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77</v>
      </c>
      <c r="AI28" s="1">
        <v>1</v>
      </c>
      <c r="AJ28" s="3">
        <v>45877</v>
      </c>
      <c r="AK28" s="3">
        <v>0</v>
      </c>
      <c r="AL28" s="3">
        <v>0</v>
      </c>
      <c r="AM28" s="3">
        <v>0</v>
      </c>
      <c r="AN28" s="3">
        <v>0</v>
      </c>
      <c r="AO28" s="3">
        <v>45876</v>
      </c>
      <c r="AP28" s="3">
        <v>45872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392</v>
      </c>
      <c r="C29" s="9" t="s">
        <v>73</v>
      </c>
      <c r="D29" s="13" t="s">
        <v>312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45878</v>
      </c>
      <c r="U29" s="11">
        <v>5000</v>
      </c>
      <c r="V29" s="10">
        <v>4923</v>
      </c>
      <c r="W29" s="10">
        <v>77</v>
      </c>
      <c r="X29" s="10">
        <v>5250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393</v>
      </c>
      <c r="AG29" s="1" t="s">
        <v>120</v>
      </c>
      <c r="AH29" s="1" t="s">
        <v>74</v>
      </c>
      <c r="AI29" s="1">
        <v>2</v>
      </c>
      <c r="AJ29" s="3">
        <v>45878</v>
      </c>
      <c r="AK29" s="3">
        <v>0</v>
      </c>
      <c r="AL29" s="3">
        <v>45869</v>
      </c>
      <c r="AM29" s="3">
        <v>45876</v>
      </c>
      <c r="AN29" s="3">
        <v>45877</v>
      </c>
      <c r="AO29" s="3">
        <v>45877</v>
      </c>
      <c r="AP29" s="3">
        <v>45873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346</v>
      </c>
      <c r="C30" s="9" t="s">
        <v>73</v>
      </c>
      <c r="D30" s="13" t="s">
        <v>347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45878</v>
      </c>
      <c r="U30" s="11">
        <v>10000</v>
      </c>
      <c r="V30" s="10">
        <v>10000</v>
      </c>
      <c r="W30" s="10">
        <v>0</v>
      </c>
      <c r="X30" s="10">
        <v>10300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366</v>
      </c>
      <c r="AG30" s="1" t="s">
        <v>119</v>
      </c>
      <c r="AH30" s="1" t="s">
        <v>74</v>
      </c>
      <c r="AI30" s="1">
        <v>2</v>
      </c>
      <c r="AJ30" s="3">
        <v>45878</v>
      </c>
      <c r="AK30" s="3">
        <v>0</v>
      </c>
      <c r="AL30" s="3">
        <v>45869</v>
      </c>
      <c r="AM30" s="3">
        <v>45876</v>
      </c>
      <c r="AN30" s="3">
        <v>45877</v>
      </c>
      <c r="AO30" s="3">
        <v>45877</v>
      </c>
      <c r="AP30" s="3">
        <v>45873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45857</v>
      </c>
      <c r="B31" s="14" t="s">
        <v>392</v>
      </c>
      <c r="C31" s="9" t="s">
        <v>73</v>
      </c>
      <c r="D31" s="13" t="s">
        <v>299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399</v>
      </c>
      <c r="AG31" s="1" t="s">
        <v>117</v>
      </c>
      <c r="AH31" s="1" t="s">
        <v>74</v>
      </c>
      <c r="AI31" s="1">
        <v>2</v>
      </c>
      <c r="AJ31" s="3">
        <v>45878</v>
      </c>
      <c r="AK31" s="3">
        <v>0</v>
      </c>
      <c r="AL31" s="3">
        <v>45869</v>
      </c>
      <c r="AM31" s="3">
        <v>45876</v>
      </c>
      <c r="AN31" s="3">
        <v>45877</v>
      </c>
      <c r="AO31" s="3">
        <v>45877</v>
      </c>
      <c r="AP31" s="3">
        <v>45873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45857</v>
      </c>
      <c r="B32" s="14" t="s">
        <v>392</v>
      </c>
      <c r="C32" s="9" t="s">
        <v>73</v>
      </c>
      <c r="D32" s="13" t="s">
        <v>197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45878</v>
      </c>
      <c r="U32" s="11">
        <v>10000</v>
      </c>
      <c r="V32" s="10">
        <v>0</v>
      </c>
      <c r="W32" s="10">
        <v>10000</v>
      </c>
      <c r="X32" s="10">
        <v>8195</v>
      </c>
      <c r="Y32" s="10">
        <v>1895.25</v>
      </c>
      <c r="Z32" s="9" t="s">
        <v>176</v>
      </c>
      <c r="AA32" s="8">
        <v>1773.9350475000001</v>
      </c>
      <c r="AB32" s="8">
        <v>1773.9350475000001</v>
      </c>
      <c r="AC32" s="8">
        <v>0</v>
      </c>
      <c r="AD32" s="8">
        <v>0</v>
      </c>
      <c r="AE32" s="8">
        <v>0</v>
      </c>
      <c r="AF32" s="8" t="s">
        <v>399</v>
      </c>
      <c r="AG32" s="1" t="s">
        <v>116</v>
      </c>
      <c r="AH32" s="1" t="s">
        <v>74</v>
      </c>
      <c r="AI32" s="1">
        <v>2</v>
      </c>
      <c r="AJ32" s="3">
        <v>45878</v>
      </c>
      <c r="AK32" s="3">
        <v>0</v>
      </c>
      <c r="AL32" s="3">
        <v>45869</v>
      </c>
      <c r="AM32" s="3">
        <v>45876</v>
      </c>
      <c r="AN32" s="3">
        <v>45877</v>
      </c>
      <c r="AO32" s="3">
        <v>45877</v>
      </c>
      <c r="AP32" s="3">
        <v>45873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45857</v>
      </c>
      <c r="B33" s="14" t="s">
        <v>394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45883</v>
      </c>
      <c r="U33" s="11">
        <v>10000</v>
      </c>
      <c r="V33" s="10">
        <v>10000</v>
      </c>
      <c r="W33" s="10">
        <v>0</v>
      </c>
      <c r="X33" s="10">
        <v>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386</v>
      </c>
      <c r="AG33" s="1" t="s">
        <v>116</v>
      </c>
      <c r="AH33" s="1" t="s">
        <v>77</v>
      </c>
      <c r="AI33" s="1">
        <v>1</v>
      </c>
      <c r="AJ33" s="3">
        <v>45883</v>
      </c>
      <c r="AK33" s="3">
        <v>0</v>
      </c>
      <c r="AL33" s="3">
        <v>0</v>
      </c>
      <c r="AM33" s="3">
        <v>0</v>
      </c>
      <c r="AN33" s="3">
        <v>0</v>
      </c>
      <c r="AO33" s="3">
        <v>45882</v>
      </c>
      <c r="AP33" s="3">
        <v>45878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396</v>
      </c>
      <c r="C34" s="9" t="s">
        <v>73</v>
      </c>
      <c r="D34" s="13" t="s">
        <v>359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45883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176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386</v>
      </c>
      <c r="AG34" s="1" t="s">
        <v>117</v>
      </c>
      <c r="AH34" s="1" t="s">
        <v>74</v>
      </c>
      <c r="AI34" s="1">
        <v>2</v>
      </c>
      <c r="AJ34" s="3">
        <v>45883</v>
      </c>
      <c r="AK34" s="3">
        <v>0</v>
      </c>
      <c r="AL34" s="3">
        <v>45874</v>
      </c>
      <c r="AM34" s="3">
        <v>45881</v>
      </c>
      <c r="AN34" s="3">
        <v>45882</v>
      </c>
      <c r="AO34" s="3">
        <v>45882</v>
      </c>
      <c r="AP34" s="3">
        <v>45878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45857</v>
      </c>
      <c r="B35" s="14" t="s">
        <v>396</v>
      </c>
      <c r="C35" s="9" t="s">
        <v>73</v>
      </c>
      <c r="D35" s="13" t="s">
        <v>272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45883</v>
      </c>
      <c r="U35" s="11">
        <v>5000</v>
      </c>
      <c r="V35" s="10">
        <v>5000</v>
      </c>
      <c r="W35" s="10">
        <v>0</v>
      </c>
      <c r="X35" s="10">
        <v>5199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386</v>
      </c>
      <c r="AG35" s="1" t="s">
        <v>116</v>
      </c>
      <c r="AH35" s="1" t="s">
        <v>74</v>
      </c>
      <c r="AI35" s="1">
        <v>2</v>
      </c>
      <c r="AJ35" s="3">
        <v>45883</v>
      </c>
      <c r="AK35" s="3">
        <v>0</v>
      </c>
      <c r="AL35" s="3">
        <v>45874</v>
      </c>
      <c r="AM35" s="3">
        <v>45881</v>
      </c>
      <c r="AN35" s="3">
        <v>45882</v>
      </c>
      <c r="AO35" s="3">
        <v>45882</v>
      </c>
      <c r="AP35" s="3">
        <v>45878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396</v>
      </c>
      <c r="C36" s="9" t="s">
        <v>73</v>
      </c>
      <c r="D36" s="13" t="s">
        <v>400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45883</v>
      </c>
      <c r="U36" s="11">
        <v>5000</v>
      </c>
      <c r="V36" s="10">
        <v>5000</v>
      </c>
      <c r="W36" s="10">
        <v>0</v>
      </c>
      <c r="X36" s="10">
        <v>5300</v>
      </c>
      <c r="Y36" s="10">
        <v>0</v>
      </c>
      <c r="Z36" s="9" t="s">
        <v>176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386</v>
      </c>
      <c r="AG36" s="1" t="s">
        <v>116</v>
      </c>
      <c r="AH36" s="1" t="s">
        <v>74</v>
      </c>
      <c r="AI36" s="1">
        <v>2</v>
      </c>
      <c r="AJ36" s="3">
        <v>45883</v>
      </c>
      <c r="AK36" s="3">
        <v>0</v>
      </c>
      <c r="AL36" s="3">
        <v>45874</v>
      </c>
      <c r="AM36" s="3">
        <v>45881</v>
      </c>
      <c r="AN36" s="3">
        <v>45882</v>
      </c>
      <c r="AO36" s="3">
        <v>45882</v>
      </c>
      <c r="AP36" s="3">
        <v>45878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396</v>
      </c>
      <c r="C37" s="9" t="s">
        <v>73</v>
      </c>
      <c r="D37" s="13" t="s">
        <v>197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45885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176</v>
      </c>
      <c r="AA37" s="8">
        <v>9359.9000000000015</v>
      </c>
      <c r="AB37" s="8">
        <v>9359.9000000000015</v>
      </c>
      <c r="AC37" s="8">
        <v>0</v>
      </c>
      <c r="AD37" s="8">
        <v>0</v>
      </c>
      <c r="AE37" s="8">
        <v>0</v>
      </c>
      <c r="AF37" s="8" t="s">
        <v>401</v>
      </c>
      <c r="AG37" s="1" t="s">
        <v>116</v>
      </c>
      <c r="AH37" s="1" t="s">
        <v>74</v>
      </c>
      <c r="AI37" s="1">
        <v>2</v>
      </c>
      <c r="AJ37" s="3">
        <v>45885</v>
      </c>
      <c r="AK37" s="3">
        <v>0</v>
      </c>
      <c r="AL37" s="3">
        <v>45876</v>
      </c>
      <c r="AM37" s="3">
        <v>45883</v>
      </c>
      <c r="AN37" s="3">
        <v>45884</v>
      </c>
      <c r="AO37" s="3">
        <v>45884</v>
      </c>
      <c r="AP37" s="3">
        <v>45880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396</v>
      </c>
      <c r="C38" s="9" t="s">
        <v>73</v>
      </c>
      <c r="D38" s="13" t="s">
        <v>328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45885</v>
      </c>
      <c r="U38" s="11">
        <v>5000</v>
      </c>
      <c r="V38" s="10">
        <v>5000</v>
      </c>
      <c r="W38" s="10">
        <v>0</v>
      </c>
      <c r="X38" s="10">
        <v>5250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401</v>
      </c>
      <c r="AG38" s="1" t="s">
        <v>117</v>
      </c>
      <c r="AH38" s="1" t="s">
        <v>74</v>
      </c>
      <c r="AI38" s="1">
        <v>2</v>
      </c>
      <c r="AJ38" s="3">
        <v>45885</v>
      </c>
      <c r="AK38" s="3">
        <v>0</v>
      </c>
      <c r="AL38" s="3">
        <v>45876</v>
      </c>
      <c r="AM38" s="3">
        <v>45883</v>
      </c>
      <c r="AN38" s="3">
        <v>45884</v>
      </c>
      <c r="AO38" s="3">
        <v>45884</v>
      </c>
      <c r="AP38" s="3">
        <v>45880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396</v>
      </c>
      <c r="C39" s="9" t="s">
        <v>73</v>
      </c>
      <c r="D39" s="13" t="s">
        <v>329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45885</v>
      </c>
      <c r="U39" s="11">
        <v>5000</v>
      </c>
      <c r="V39" s="10">
        <v>5000</v>
      </c>
      <c r="W39" s="10">
        <v>0</v>
      </c>
      <c r="X39" s="10">
        <v>5200</v>
      </c>
      <c r="Y39" s="10">
        <v>0</v>
      </c>
      <c r="Z39" s="9" t="s">
        <v>176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401</v>
      </c>
      <c r="AG39" s="1" t="s">
        <v>117</v>
      </c>
      <c r="AH39" s="1" t="s">
        <v>74</v>
      </c>
      <c r="AI39" s="1">
        <v>2</v>
      </c>
      <c r="AJ39" s="3">
        <v>45885</v>
      </c>
      <c r="AK39" s="3">
        <v>0</v>
      </c>
      <c r="AL39" s="3">
        <v>45876</v>
      </c>
      <c r="AM39" s="3">
        <v>45883</v>
      </c>
      <c r="AN39" s="3">
        <v>45884</v>
      </c>
      <c r="AO39" s="3">
        <v>45884</v>
      </c>
      <c r="AP39" s="3">
        <v>45880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45857</v>
      </c>
      <c r="B40" s="14" t="s">
        <v>396</v>
      </c>
      <c r="C40" s="9" t="s">
        <v>73</v>
      </c>
      <c r="D40" s="13" t="s">
        <v>355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45885</v>
      </c>
      <c r="U40" s="11">
        <v>5000</v>
      </c>
      <c r="V40" s="10">
        <v>5000</v>
      </c>
      <c r="W40" s="10">
        <v>0</v>
      </c>
      <c r="X40" s="10">
        <v>5200</v>
      </c>
      <c r="Y40" s="10">
        <v>0</v>
      </c>
      <c r="Z40" s="9" t="s">
        <v>176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401</v>
      </c>
      <c r="AG40" s="1" t="s">
        <v>117</v>
      </c>
      <c r="AH40" s="1" t="s">
        <v>74</v>
      </c>
      <c r="AI40" s="1">
        <v>2</v>
      </c>
      <c r="AJ40" s="3">
        <v>45885</v>
      </c>
      <c r="AK40" s="3">
        <v>0</v>
      </c>
      <c r="AL40" s="3">
        <v>45876</v>
      </c>
      <c r="AM40" s="3">
        <v>45883</v>
      </c>
      <c r="AN40" s="3">
        <v>45884</v>
      </c>
      <c r="AO40" s="3">
        <v>45884</v>
      </c>
      <c r="AP40" s="3">
        <v>45880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396</v>
      </c>
      <c r="C41" s="9" t="s">
        <v>73</v>
      </c>
      <c r="D41" s="13" t="s">
        <v>297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45888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402</v>
      </c>
      <c r="AG41" s="1" t="s">
        <v>118</v>
      </c>
      <c r="AH41" s="1" t="s">
        <v>74</v>
      </c>
      <c r="AI41" s="1">
        <v>2</v>
      </c>
      <c r="AJ41" s="3">
        <v>45888</v>
      </c>
      <c r="AK41" s="3">
        <v>0</v>
      </c>
      <c r="AL41" s="3">
        <v>45879</v>
      </c>
      <c r="AM41" s="3">
        <v>45886</v>
      </c>
      <c r="AN41" s="3">
        <v>45887</v>
      </c>
      <c r="AO41" s="3">
        <v>45887</v>
      </c>
      <c r="AP41" s="3">
        <v>45883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396</v>
      </c>
      <c r="C42" s="9" t="s">
        <v>73</v>
      </c>
      <c r="D42" s="13" t="s">
        <v>298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45888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402</v>
      </c>
      <c r="AG42" s="1" t="s">
        <v>117</v>
      </c>
      <c r="AH42" s="1" t="s">
        <v>74</v>
      </c>
      <c r="AI42" s="1">
        <v>2</v>
      </c>
      <c r="AJ42" s="3">
        <v>45888</v>
      </c>
      <c r="AK42" s="3">
        <v>0</v>
      </c>
      <c r="AL42" s="3">
        <v>45879</v>
      </c>
      <c r="AM42" s="3">
        <v>45886</v>
      </c>
      <c r="AN42" s="3">
        <v>45887</v>
      </c>
      <c r="AO42" s="3">
        <v>45887</v>
      </c>
      <c r="AP42" s="3">
        <v>45883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352.51463377777782</v>
      </c>
    </row>
    <row r="43" spans="1:56" ht="27.75" customHeight="1" x14ac:dyDescent="0.45">
      <c r="A43" s="3">
        <v>45857</v>
      </c>
      <c r="B43" s="14" t="s">
        <v>396</v>
      </c>
      <c r="C43" s="9" t="s">
        <v>73</v>
      </c>
      <c r="D43" s="13" t="s">
        <v>330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45888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402</v>
      </c>
      <c r="AG43" s="1" t="s">
        <v>117</v>
      </c>
      <c r="AH43" s="1" t="s">
        <v>74</v>
      </c>
      <c r="AI43" s="1">
        <v>2</v>
      </c>
      <c r="AJ43" s="3">
        <v>45888</v>
      </c>
      <c r="AK43" s="3">
        <v>0</v>
      </c>
      <c r="AL43" s="3">
        <v>45879</v>
      </c>
      <c r="AM43" s="3">
        <v>45886</v>
      </c>
      <c r="AN43" s="3">
        <v>45887</v>
      </c>
      <c r="AO43" s="3">
        <v>45887</v>
      </c>
      <c r="AP43" s="3">
        <v>45883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352.51463377777782</v>
      </c>
    </row>
    <row r="44" spans="1:56" ht="27.75" customHeight="1" x14ac:dyDescent="0.45">
      <c r="A44" s="3">
        <v>45857</v>
      </c>
      <c r="B44" s="14" t="s">
        <v>396</v>
      </c>
      <c r="C44" s="9" t="s">
        <v>73</v>
      </c>
      <c r="D44" s="13" t="s">
        <v>347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45888</v>
      </c>
      <c r="U44" s="11">
        <v>10000</v>
      </c>
      <c r="V44" s="10">
        <v>5000</v>
      </c>
      <c r="W44" s="10">
        <v>5000</v>
      </c>
      <c r="X44" s="10">
        <v>11100</v>
      </c>
      <c r="Y44" s="10">
        <v>0</v>
      </c>
      <c r="Z44" s="9" t="s">
        <v>176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402</v>
      </c>
      <c r="AG44" s="1" t="s">
        <v>117</v>
      </c>
      <c r="AH44" s="1" t="s">
        <v>74</v>
      </c>
      <c r="AI44" s="1">
        <v>2</v>
      </c>
      <c r="AJ44" s="3">
        <v>45888</v>
      </c>
      <c r="AK44" s="3">
        <v>0</v>
      </c>
      <c r="AL44" s="3">
        <v>45879</v>
      </c>
      <c r="AM44" s="3">
        <v>45886</v>
      </c>
      <c r="AN44" s="3">
        <v>45887</v>
      </c>
      <c r="AO44" s="3">
        <v>45887</v>
      </c>
      <c r="AP44" s="3">
        <v>45883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45869</v>
      </c>
      <c r="B45" s="14" t="s">
        <v>454</v>
      </c>
      <c r="C45" s="9" t="s">
        <v>73</v>
      </c>
      <c r="D45" s="13" t="s">
        <v>299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45890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455</v>
      </c>
      <c r="AG45" s="1" t="s">
        <v>117</v>
      </c>
      <c r="AH45" s="1" t="s">
        <v>74</v>
      </c>
      <c r="AI45" s="1">
        <v>2</v>
      </c>
      <c r="AJ45" s="3">
        <v>45890</v>
      </c>
      <c r="AK45" s="3">
        <v>0</v>
      </c>
      <c r="AL45" s="3">
        <v>45881</v>
      </c>
      <c r="AM45" s="3">
        <v>45888</v>
      </c>
      <c r="AN45" s="3">
        <v>45889</v>
      </c>
      <c r="AO45" s="3">
        <v>45889</v>
      </c>
      <c r="AP45" s="3">
        <v>45885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352.51463377777782</v>
      </c>
    </row>
    <row r="46" spans="1:56" ht="27.75" customHeight="1" x14ac:dyDescent="0.45">
      <c r="A46" s="3">
        <v>45869</v>
      </c>
      <c r="B46" s="14" t="s">
        <v>454</v>
      </c>
      <c r="C46" s="9" t="s">
        <v>73</v>
      </c>
      <c r="D46" s="13" t="s">
        <v>272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45890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455</v>
      </c>
      <c r="AG46" s="1" t="s">
        <v>119</v>
      </c>
      <c r="AH46" s="1" t="s">
        <v>74</v>
      </c>
      <c r="AI46" s="1">
        <v>2</v>
      </c>
      <c r="AJ46" s="3">
        <v>45890</v>
      </c>
      <c r="AK46" s="3">
        <v>0</v>
      </c>
      <c r="AL46" s="3">
        <v>45881</v>
      </c>
      <c r="AM46" s="3">
        <v>45888</v>
      </c>
      <c r="AN46" s="3">
        <v>45889</v>
      </c>
      <c r="AO46" s="3">
        <v>45889</v>
      </c>
      <c r="AP46" s="3">
        <v>45885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352.51463377777782</v>
      </c>
    </row>
    <row r="47" spans="1:56" ht="27.75" customHeight="1" x14ac:dyDescent="0.45">
      <c r="A47" s="3">
        <v>45869</v>
      </c>
      <c r="B47" s="14" t="s">
        <v>454</v>
      </c>
      <c r="C47" s="9" t="s">
        <v>73</v>
      </c>
      <c r="D47" s="13" t="s">
        <v>456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45890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455</v>
      </c>
      <c r="AG47" s="1" t="s">
        <v>117</v>
      </c>
      <c r="AH47" s="1" t="s">
        <v>74</v>
      </c>
      <c r="AI47" s="1">
        <v>2</v>
      </c>
      <c r="AJ47" s="3">
        <v>45890</v>
      </c>
      <c r="AK47" s="3">
        <v>0</v>
      </c>
      <c r="AL47" s="3">
        <v>45881</v>
      </c>
      <c r="AM47" s="3">
        <v>45888</v>
      </c>
      <c r="AN47" s="3">
        <v>45889</v>
      </c>
      <c r="AO47" s="3">
        <v>45889</v>
      </c>
      <c r="AP47" s="3">
        <v>45885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45869</v>
      </c>
      <c r="B48" s="14" t="s">
        <v>454</v>
      </c>
      <c r="C48" s="9" t="s">
        <v>73</v>
      </c>
      <c r="D48" s="13" t="s">
        <v>367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45890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455</v>
      </c>
      <c r="AG48" s="1" t="s">
        <v>117</v>
      </c>
      <c r="AH48" s="1" t="s">
        <v>74</v>
      </c>
      <c r="AI48" s="1">
        <v>2</v>
      </c>
      <c r="AJ48" s="3">
        <v>45890</v>
      </c>
      <c r="AK48" s="3">
        <v>0</v>
      </c>
      <c r="AL48" s="3">
        <v>45881</v>
      </c>
      <c r="AM48" s="3">
        <v>45888</v>
      </c>
      <c r="AN48" s="3">
        <v>45889</v>
      </c>
      <c r="AO48" s="3">
        <v>45889</v>
      </c>
      <c r="AP48" s="3">
        <v>45885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45869</v>
      </c>
      <c r="B49" s="14" t="s">
        <v>457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45890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176</v>
      </c>
      <c r="AA49" s="8">
        <v>5238.75</v>
      </c>
      <c r="AB49" s="8">
        <v>0</v>
      </c>
      <c r="AC49" s="8">
        <v>5238.75</v>
      </c>
      <c r="AD49" s="8">
        <v>0</v>
      </c>
      <c r="AE49" s="8">
        <v>0</v>
      </c>
      <c r="AF49" s="8" t="s">
        <v>455</v>
      </c>
      <c r="AG49" s="1" t="s">
        <v>117</v>
      </c>
      <c r="AH49" s="1" t="s">
        <v>74</v>
      </c>
      <c r="AI49" s="1">
        <v>2</v>
      </c>
      <c r="AJ49" s="3">
        <v>45890</v>
      </c>
      <c r="AK49" s="3">
        <v>0</v>
      </c>
      <c r="AL49" s="3">
        <v>45881</v>
      </c>
      <c r="AM49" s="3">
        <v>45888</v>
      </c>
      <c r="AN49" s="3">
        <v>45889</v>
      </c>
      <c r="AO49" s="3">
        <v>45889</v>
      </c>
      <c r="AP49" s="3">
        <v>45885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394.60593333333333</v>
      </c>
    </row>
    <row r="50" spans="1:56" ht="27.75" customHeight="1" x14ac:dyDescent="0.45">
      <c r="A50" s="3">
        <v>45869</v>
      </c>
      <c r="B50" s="14" t="s">
        <v>454</v>
      </c>
      <c r="C50" s="9" t="s">
        <v>73</v>
      </c>
      <c r="D50" s="13" t="s">
        <v>458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45892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459</v>
      </c>
      <c r="AG50" s="1" t="s">
        <v>117</v>
      </c>
      <c r="AH50" s="1" t="s">
        <v>74</v>
      </c>
      <c r="AI50" s="1">
        <v>2</v>
      </c>
      <c r="AJ50" s="3">
        <v>45892</v>
      </c>
      <c r="AK50" s="3">
        <v>0</v>
      </c>
      <c r="AL50" s="3">
        <v>45883</v>
      </c>
      <c r="AM50" s="3">
        <v>45890</v>
      </c>
      <c r="AN50" s="3">
        <v>45891</v>
      </c>
      <c r="AO50" s="3">
        <v>45891</v>
      </c>
      <c r="AP50" s="3">
        <v>45887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45869</v>
      </c>
      <c r="B51" s="14" t="s">
        <v>454</v>
      </c>
      <c r="C51" s="9" t="s">
        <v>73</v>
      </c>
      <c r="D51" s="13" t="s">
        <v>327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45892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459</v>
      </c>
      <c r="AG51" s="1" t="s">
        <v>117</v>
      </c>
      <c r="AH51" s="1" t="s">
        <v>74</v>
      </c>
      <c r="AI51" s="1">
        <v>2</v>
      </c>
      <c r="AJ51" s="3">
        <v>45892</v>
      </c>
      <c r="AK51" s="3">
        <v>0</v>
      </c>
      <c r="AL51" s="3">
        <v>45883</v>
      </c>
      <c r="AM51" s="3">
        <v>45890</v>
      </c>
      <c r="AN51" s="3">
        <v>45891</v>
      </c>
      <c r="AO51" s="3">
        <v>45891</v>
      </c>
      <c r="AP51" s="3">
        <v>45887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45869</v>
      </c>
      <c r="B52" s="14" t="s">
        <v>454</v>
      </c>
      <c r="C52" s="9" t="s">
        <v>73</v>
      </c>
      <c r="D52" s="13" t="s">
        <v>329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45892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459</v>
      </c>
      <c r="AG52" s="1" t="s">
        <v>117</v>
      </c>
      <c r="AH52" s="1" t="s">
        <v>74</v>
      </c>
      <c r="AI52" s="1">
        <v>2</v>
      </c>
      <c r="AJ52" s="3">
        <v>45892</v>
      </c>
      <c r="AK52" s="3">
        <v>0</v>
      </c>
      <c r="AL52" s="3">
        <v>45883</v>
      </c>
      <c r="AM52" s="3">
        <v>45890</v>
      </c>
      <c r="AN52" s="3">
        <v>45891</v>
      </c>
      <c r="AO52" s="3">
        <v>45891</v>
      </c>
      <c r="AP52" s="3">
        <v>45887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45869</v>
      </c>
      <c r="B53" s="14" t="s">
        <v>454</v>
      </c>
      <c r="C53" s="9" t="s">
        <v>73</v>
      </c>
      <c r="D53" s="13" t="s">
        <v>460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459</v>
      </c>
      <c r="AG53" s="1" t="s">
        <v>117</v>
      </c>
      <c r="AH53" s="1" t="s">
        <v>74</v>
      </c>
      <c r="AI53" s="1">
        <v>2</v>
      </c>
      <c r="AJ53" s="3">
        <v>45892</v>
      </c>
      <c r="AK53" s="3">
        <v>0</v>
      </c>
      <c r="AL53" s="3">
        <v>45883</v>
      </c>
      <c r="AM53" s="3">
        <v>45890</v>
      </c>
      <c r="AN53" s="3">
        <v>45891</v>
      </c>
      <c r="AO53" s="3">
        <v>45891</v>
      </c>
      <c r="AP53" s="3">
        <v>45887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45869</v>
      </c>
      <c r="B54" s="14" t="s">
        <v>454</v>
      </c>
      <c r="C54" s="9" t="s">
        <v>73</v>
      </c>
      <c r="D54" s="13" t="s">
        <v>355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459</v>
      </c>
      <c r="AG54" s="1" t="s">
        <v>117</v>
      </c>
      <c r="AH54" s="1" t="s">
        <v>74</v>
      </c>
      <c r="AI54" s="1">
        <v>2</v>
      </c>
      <c r="AJ54" s="3">
        <v>45892</v>
      </c>
      <c r="AK54" s="3">
        <v>0</v>
      </c>
      <c r="AL54" s="3">
        <v>45883</v>
      </c>
      <c r="AM54" s="3">
        <v>45890</v>
      </c>
      <c r="AN54" s="3">
        <v>45891</v>
      </c>
      <c r="AO54" s="3">
        <v>45891</v>
      </c>
      <c r="AP54" s="3">
        <v>45887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45869</v>
      </c>
      <c r="B55" s="14" t="s">
        <v>454</v>
      </c>
      <c r="C55" s="9" t="s">
        <v>73</v>
      </c>
      <c r="D55" s="13" t="s">
        <v>297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461</v>
      </c>
      <c r="AG55" s="1" t="s">
        <v>117</v>
      </c>
      <c r="AH55" s="1" t="s">
        <v>74</v>
      </c>
      <c r="AI55" s="1">
        <v>2</v>
      </c>
      <c r="AJ55" s="3">
        <v>45895</v>
      </c>
      <c r="AK55" s="3">
        <v>0</v>
      </c>
      <c r="AL55" s="3">
        <v>45886</v>
      </c>
      <c r="AM55" s="3">
        <v>45893</v>
      </c>
      <c r="AN55" s="3">
        <v>45894</v>
      </c>
      <c r="AO55" s="3">
        <v>45894</v>
      </c>
      <c r="AP55" s="3">
        <v>45890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454</v>
      </c>
      <c r="C56" s="9" t="s">
        <v>73</v>
      </c>
      <c r="D56" s="13" t="s">
        <v>298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461</v>
      </c>
      <c r="AG56" s="1" t="s">
        <v>117</v>
      </c>
      <c r="AH56" s="1" t="s">
        <v>74</v>
      </c>
      <c r="AI56" s="1">
        <v>2</v>
      </c>
      <c r="AJ56" s="3">
        <v>45895</v>
      </c>
      <c r="AK56" s="3">
        <v>0</v>
      </c>
      <c r="AL56" s="3">
        <v>45886</v>
      </c>
      <c r="AM56" s="3">
        <v>45893</v>
      </c>
      <c r="AN56" s="3">
        <v>45894</v>
      </c>
      <c r="AO56" s="3">
        <v>45894</v>
      </c>
      <c r="AP56" s="3">
        <v>45890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454</v>
      </c>
      <c r="C57" s="9" t="s">
        <v>73</v>
      </c>
      <c r="D57" s="13" t="s">
        <v>328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45895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461</v>
      </c>
      <c r="AG57" s="1" t="s">
        <v>117</v>
      </c>
      <c r="AH57" s="1" t="s">
        <v>74</v>
      </c>
      <c r="AI57" s="1">
        <v>2</v>
      </c>
      <c r="AJ57" s="3">
        <v>45895</v>
      </c>
      <c r="AK57" s="3">
        <v>0</v>
      </c>
      <c r="AL57" s="3">
        <v>45886</v>
      </c>
      <c r="AM57" s="3">
        <v>45893</v>
      </c>
      <c r="AN57" s="3">
        <v>45894</v>
      </c>
      <c r="AO57" s="3">
        <v>45894</v>
      </c>
      <c r="AP57" s="3">
        <v>45890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454</v>
      </c>
      <c r="C58" s="9" t="s">
        <v>73</v>
      </c>
      <c r="D58" s="13" t="s">
        <v>330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461</v>
      </c>
      <c r="AG58" s="1" t="s">
        <v>117</v>
      </c>
      <c r="AH58" s="1" t="s">
        <v>74</v>
      </c>
      <c r="AI58" s="1">
        <v>2</v>
      </c>
      <c r="AJ58" s="3">
        <v>45895</v>
      </c>
      <c r="AK58" s="3">
        <v>0</v>
      </c>
      <c r="AL58" s="3">
        <v>45886</v>
      </c>
      <c r="AM58" s="3">
        <v>45893</v>
      </c>
      <c r="AN58" s="3">
        <v>45894</v>
      </c>
      <c r="AO58" s="3">
        <v>45894</v>
      </c>
      <c r="AP58" s="3">
        <v>45890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454</v>
      </c>
      <c r="C59" s="9" t="s">
        <v>73</v>
      </c>
      <c r="D59" s="13">
        <v>997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45895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461</v>
      </c>
      <c r="AG59" s="1" t="s">
        <v>117</v>
      </c>
      <c r="AH59" s="1" t="s">
        <v>74</v>
      </c>
      <c r="AI59" s="1">
        <v>2</v>
      </c>
      <c r="AJ59" s="3">
        <v>45895</v>
      </c>
      <c r="AK59" s="3">
        <v>0</v>
      </c>
      <c r="AL59" s="3">
        <v>45886</v>
      </c>
      <c r="AM59" s="3">
        <v>45893</v>
      </c>
      <c r="AN59" s="3">
        <v>45894</v>
      </c>
      <c r="AO59" s="3">
        <v>45894</v>
      </c>
      <c r="AP59" s="3">
        <v>45890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454</v>
      </c>
      <c r="C60" s="9" t="s">
        <v>73</v>
      </c>
      <c r="D60" s="13" t="s">
        <v>197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462</v>
      </c>
      <c r="AG60" s="1" t="s">
        <v>117</v>
      </c>
      <c r="AH60" s="1" t="s">
        <v>74</v>
      </c>
      <c r="AI60" s="1">
        <v>2</v>
      </c>
      <c r="AJ60" s="3">
        <v>45897</v>
      </c>
      <c r="AK60" s="3">
        <v>0</v>
      </c>
      <c r="AL60" s="3">
        <v>45888</v>
      </c>
      <c r="AM60" s="3">
        <v>45895</v>
      </c>
      <c r="AN60" s="3">
        <v>45896</v>
      </c>
      <c r="AO60" s="3">
        <v>45896</v>
      </c>
      <c r="AP60" s="3">
        <v>45892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454</v>
      </c>
      <c r="C61" s="9" t="s">
        <v>73</v>
      </c>
      <c r="D61" s="13" t="s">
        <v>361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462</v>
      </c>
      <c r="AG61" s="1" t="s">
        <v>119</v>
      </c>
      <c r="AH61" s="1" t="s">
        <v>74</v>
      </c>
      <c r="AI61" s="1">
        <v>2</v>
      </c>
      <c r="AJ61" s="3">
        <v>45897</v>
      </c>
      <c r="AK61" s="3">
        <v>0</v>
      </c>
      <c r="AL61" s="3">
        <v>45888</v>
      </c>
      <c r="AM61" s="3">
        <v>45895</v>
      </c>
      <c r="AN61" s="3">
        <v>45896</v>
      </c>
      <c r="AO61" s="3">
        <v>45896</v>
      </c>
      <c r="AP61" s="3">
        <v>45892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454</v>
      </c>
      <c r="C62" s="9" t="s">
        <v>73</v>
      </c>
      <c r="D62" s="13" t="s">
        <v>331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462</v>
      </c>
      <c r="AG62" s="1" t="s">
        <v>119</v>
      </c>
      <c r="AH62" s="1" t="s">
        <v>74</v>
      </c>
      <c r="AI62" s="1">
        <v>2</v>
      </c>
      <c r="AJ62" s="3">
        <v>45897</v>
      </c>
      <c r="AK62" s="3">
        <v>0</v>
      </c>
      <c r="AL62" s="3">
        <v>45888</v>
      </c>
      <c r="AM62" s="3">
        <v>45895</v>
      </c>
      <c r="AN62" s="3">
        <v>45896</v>
      </c>
      <c r="AO62" s="3">
        <v>45896</v>
      </c>
      <c r="AP62" s="3">
        <v>45892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362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45897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462</v>
      </c>
      <c r="AG63" s="1" t="s">
        <v>119</v>
      </c>
      <c r="AH63" s="1" t="s">
        <v>74</v>
      </c>
      <c r="AI63" s="1">
        <v>2</v>
      </c>
      <c r="AJ63" s="3">
        <v>45897</v>
      </c>
      <c r="AK63" s="3">
        <v>0</v>
      </c>
      <c r="AL63" s="3">
        <v>45888</v>
      </c>
      <c r="AM63" s="3">
        <v>45895</v>
      </c>
      <c r="AN63" s="3">
        <v>45896</v>
      </c>
      <c r="AO63" s="3">
        <v>45896</v>
      </c>
      <c r="AP63" s="3">
        <v>45892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457</v>
      </c>
      <c r="C64" s="9" t="s">
        <v>73</v>
      </c>
      <c r="D64" s="13" t="s">
        <v>59</v>
      </c>
      <c r="E64" s="9">
        <v>19</v>
      </c>
      <c r="F64" s="9">
        <v>36</v>
      </c>
      <c r="G64" s="9" t="s">
        <v>60</v>
      </c>
      <c r="H64" s="9">
        <v>0</v>
      </c>
      <c r="I64" s="9">
        <v>75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45897</v>
      </c>
      <c r="U64" s="11">
        <v>5000</v>
      </c>
      <c r="V64" s="10">
        <v>0</v>
      </c>
      <c r="W64" s="10">
        <v>5000</v>
      </c>
      <c r="X64" s="10">
        <v>0</v>
      </c>
      <c r="Y64" s="10">
        <v>0</v>
      </c>
      <c r="Z64" s="9" t="s">
        <v>176</v>
      </c>
      <c r="AA64" s="8">
        <v>5238.75</v>
      </c>
      <c r="AB64" s="8">
        <v>0</v>
      </c>
      <c r="AC64" s="8">
        <v>5238.75</v>
      </c>
      <c r="AD64" s="8">
        <v>0</v>
      </c>
      <c r="AE64" s="8">
        <v>0</v>
      </c>
      <c r="AF64" s="8" t="s">
        <v>462</v>
      </c>
      <c r="AG64" s="1" t="s">
        <v>116</v>
      </c>
      <c r="AH64" s="1" t="s">
        <v>74</v>
      </c>
      <c r="AI64" s="1">
        <v>2</v>
      </c>
      <c r="AJ64" s="3">
        <v>45897</v>
      </c>
      <c r="AK64" s="3">
        <v>0</v>
      </c>
      <c r="AL64" s="3">
        <v>45888</v>
      </c>
      <c r="AM64" s="3">
        <v>45895</v>
      </c>
      <c r="AN64" s="3">
        <v>45896</v>
      </c>
      <c r="AO64" s="3">
        <v>45896</v>
      </c>
      <c r="AP64" s="3">
        <v>45892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394.60593333333333</v>
      </c>
    </row>
    <row r="65" spans="1:56" ht="27.75" customHeight="1" x14ac:dyDescent="0.45">
      <c r="A65" s="3">
        <v>45870</v>
      </c>
      <c r="B65" s="14" t="s">
        <v>471</v>
      </c>
      <c r="C65" s="9" t="s">
        <v>73</v>
      </c>
      <c r="D65" s="13" t="s">
        <v>59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45898</v>
      </c>
      <c r="U65" s="11">
        <v>20000</v>
      </c>
      <c r="V65" s="10">
        <v>0</v>
      </c>
      <c r="W65" s="10">
        <v>20000</v>
      </c>
      <c r="X65" s="10">
        <v>0</v>
      </c>
      <c r="Y65" s="10">
        <v>0</v>
      </c>
      <c r="Z65" s="9" t="s">
        <v>176</v>
      </c>
      <c r="AA65" s="8">
        <v>18719.800000000003</v>
      </c>
      <c r="AB65" s="8">
        <v>0</v>
      </c>
      <c r="AC65" s="8">
        <v>18719.800000000003</v>
      </c>
      <c r="AD65" s="8">
        <v>0</v>
      </c>
      <c r="AE65" s="8">
        <v>0</v>
      </c>
      <c r="AF65" s="8">
        <v>0</v>
      </c>
      <c r="AG65" s="1" t="s">
        <v>117</v>
      </c>
      <c r="AH65" s="1" t="s">
        <v>77</v>
      </c>
      <c r="AI65" s="1">
        <v>1</v>
      </c>
      <c r="AJ65" s="3">
        <v>45898</v>
      </c>
      <c r="AK65" s="3">
        <v>0</v>
      </c>
      <c r="AL65" s="3">
        <v>0</v>
      </c>
      <c r="AM65" s="3">
        <v>0</v>
      </c>
      <c r="AN65" s="3">
        <v>0</v>
      </c>
      <c r="AO65" s="3">
        <v>45897</v>
      </c>
      <c r="AP65" s="3">
        <v>45893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1410.0585351111113</v>
      </c>
    </row>
    <row r="66" spans="1:56" ht="27.75" customHeight="1" x14ac:dyDescent="0.45">
      <c r="A66" s="3">
        <v>45870</v>
      </c>
      <c r="B66" s="14" t="s">
        <v>472</v>
      </c>
      <c r="C66" s="9" t="s">
        <v>73</v>
      </c>
      <c r="D66" s="13" t="s">
        <v>59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45898</v>
      </c>
      <c r="U66" s="11">
        <v>20000</v>
      </c>
      <c r="V66" s="10">
        <v>0</v>
      </c>
      <c r="W66" s="10">
        <v>20000</v>
      </c>
      <c r="X66" s="10">
        <v>0</v>
      </c>
      <c r="Y66" s="10">
        <v>0</v>
      </c>
      <c r="Z66" s="9" t="s">
        <v>176</v>
      </c>
      <c r="AA66" s="8">
        <v>18719.800000000003</v>
      </c>
      <c r="AB66" s="8">
        <v>0</v>
      </c>
      <c r="AC66" s="8">
        <v>18719.800000000003</v>
      </c>
      <c r="AD66" s="8">
        <v>0</v>
      </c>
      <c r="AE66" s="8">
        <v>0</v>
      </c>
      <c r="AF66" s="8">
        <v>0</v>
      </c>
      <c r="AG66" s="1" t="s">
        <v>116</v>
      </c>
      <c r="AH66" s="1" t="s">
        <v>77</v>
      </c>
      <c r="AI66" s="1">
        <v>1</v>
      </c>
      <c r="AJ66" s="3">
        <v>45898</v>
      </c>
      <c r="AK66" s="3">
        <v>0</v>
      </c>
      <c r="AL66" s="3">
        <v>0</v>
      </c>
      <c r="AM66" s="3">
        <v>0</v>
      </c>
      <c r="AN66" s="3">
        <v>0</v>
      </c>
      <c r="AO66" s="3">
        <v>45897</v>
      </c>
      <c r="AP66" s="3">
        <v>45893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1410.0585351111113</v>
      </c>
    </row>
    <row r="67" spans="1:56" ht="27.7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63</v>
      </c>
      <c r="J67" s="9" t="s">
        <v>78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176</v>
      </c>
      <c r="AA67" s="8">
        <v>166689.78504749993</v>
      </c>
      <c r="AB67" s="8">
        <v>25173.685047500003</v>
      </c>
      <c r="AC67" s="8">
        <v>141516.09999999998</v>
      </c>
      <c r="AD67" s="8">
        <v>0</v>
      </c>
      <c r="AE67" s="8">
        <v>0</v>
      </c>
      <c r="AF67" s="8" t="s">
        <v>58</v>
      </c>
      <c r="AG67" s="1" t="s">
        <v>117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178</v>
      </c>
      <c r="BD67" s="56">
        <v>0</v>
      </c>
    </row>
    <row r="68" spans="1:56" ht="27.75" customHeight="1" x14ac:dyDescent="0.45">
      <c r="A68" s="3">
        <v>45874</v>
      </c>
      <c r="B68" s="14" t="s">
        <v>494</v>
      </c>
      <c r="C68" s="9" t="s">
        <v>317</v>
      </c>
      <c r="D68" s="13" t="s">
        <v>484</v>
      </c>
      <c r="E68" s="9">
        <v>19</v>
      </c>
      <c r="F68" s="9">
        <v>26</v>
      </c>
      <c r="G68" s="9" t="s">
        <v>60</v>
      </c>
      <c r="H68" s="9" t="s">
        <v>76</v>
      </c>
      <c r="I68" s="9">
        <v>70</v>
      </c>
      <c r="J68" s="9" t="s">
        <v>57</v>
      </c>
      <c r="K68" s="9">
        <v>5</v>
      </c>
      <c r="L68" s="9" t="s">
        <v>92</v>
      </c>
      <c r="M68" s="10">
        <v>20</v>
      </c>
      <c r="N68" s="9">
        <v>28</v>
      </c>
      <c r="O68" s="9">
        <v>50</v>
      </c>
      <c r="P68" s="10">
        <v>172.69642879999998</v>
      </c>
      <c r="Q68" s="10">
        <v>0</v>
      </c>
      <c r="R68" s="10">
        <v>172.69642879999998</v>
      </c>
      <c r="S68" s="9" t="s">
        <v>124</v>
      </c>
      <c r="T68" s="12">
        <v>45887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227</v>
      </c>
      <c r="AA68" s="8">
        <v>7683.5000000000009</v>
      </c>
      <c r="AB68" s="8">
        <v>7683.5000000000009</v>
      </c>
      <c r="AC68" s="8">
        <v>0</v>
      </c>
      <c r="AD68" s="8">
        <v>0</v>
      </c>
      <c r="AE68" s="8">
        <v>7683.5000000000009</v>
      </c>
      <c r="AF68" s="8">
        <v>0</v>
      </c>
      <c r="AG68" s="1" t="s">
        <v>116</v>
      </c>
      <c r="AH68" s="1" t="s">
        <v>68</v>
      </c>
      <c r="AI68" s="1">
        <v>4</v>
      </c>
      <c r="AJ68" s="3">
        <v>45887</v>
      </c>
      <c r="AK68" s="3">
        <v>45883</v>
      </c>
      <c r="AL68" s="3">
        <v>45877</v>
      </c>
      <c r="AM68" s="3">
        <v>45884</v>
      </c>
      <c r="AN68" s="3">
        <v>45885</v>
      </c>
      <c r="AO68" s="3">
        <v>45885</v>
      </c>
      <c r="AP68" s="3">
        <v>45882</v>
      </c>
      <c r="AQ68" s="3">
        <v>45886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19</v>
      </c>
      <c r="F69" s="9">
        <v>30</v>
      </c>
      <c r="G69" s="9">
        <v>0</v>
      </c>
      <c r="H69" s="9">
        <v>0</v>
      </c>
      <c r="I69" s="9">
        <v>56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 t="s">
        <v>95</v>
      </c>
      <c r="W69" s="10">
        <v>0</v>
      </c>
      <c r="X69" s="10">
        <v>0</v>
      </c>
      <c r="Y69" s="10">
        <v>0</v>
      </c>
      <c r="Z69" s="9" t="s">
        <v>227</v>
      </c>
      <c r="AA69" s="8">
        <v>7683.5000000000009</v>
      </c>
      <c r="AB69" s="8">
        <v>7683.5000000000009</v>
      </c>
      <c r="AC69" s="8">
        <v>0</v>
      </c>
      <c r="AD69" s="8">
        <v>0</v>
      </c>
      <c r="AE69" s="8">
        <v>7683.5000000000009</v>
      </c>
      <c r="AF69" s="8" t="s">
        <v>58</v>
      </c>
      <c r="AG69" s="1" t="s">
        <v>116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228</v>
      </c>
      <c r="BD69" s="56">
        <v>0</v>
      </c>
    </row>
    <row r="70" spans="1:56" ht="27.75" customHeight="1" x14ac:dyDescent="0.45">
      <c r="A70" s="3">
        <v>45874</v>
      </c>
      <c r="B70" s="14" t="s">
        <v>529</v>
      </c>
      <c r="C70" s="9" t="s">
        <v>142</v>
      </c>
      <c r="D70" s="13" t="s">
        <v>485</v>
      </c>
      <c r="E70" s="9">
        <v>19</v>
      </c>
      <c r="F70" s="9">
        <v>34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205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109</v>
      </c>
      <c r="T70" s="12">
        <v>45889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113</v>
      </c>
      <c r="AA70" s="8">
        <v>4999.0247999999992</v>
      </c>
      <c r="AB70" s="8">
        <v>2000</v>
      </c>
      <c r="AC70" s="8">
        <v>2999.0247999999992</v>
      </c>
      <c r="AD70" s="8">
        <v>0</v>
      </c>
      <c r="AE70" s="8">
        <v>4999.0247999999992</v>
      </c>
      <c r="AF70" s="8">
        <v>0</v>
      </c>
      <c r="AG70" s="1" t="s">
        <v>119</v>
      </c>
      <c r="AH70" s="1" t="s">
        <v>75</v>
      </c>
      <c r="AI70" s="1">
        <v>4</v>
      </c>
      <c r="AJ70" s="3">
        <v>45889</v>
      </c>
      <c r="AK70" s="3">
        <v>45885</v>
      </c>
      <c r="AL70" s="3">
        <v>45878</v>
      </c>
      <c r="AM70" s="3">
        <v>45886</v>
      </c>
      <c r="AN70" s="3">
        <v>45887</v>
      </c>
      <c r="AO70" s="3">
        <v>45888</v>
      </c>
      <c r="AP70" s="3">
        <v>45884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200</v>
      </c>
      <c r="BD70" s="56">
        <v>253.25098311111108</v>
      </c>
    </row>
    <row r="71" spans="1:56" ht="27.75" customHeight="1" x14ac:dyDescent="0.45">
      <c r="A71" s="3">
        <v>45796</v>
      </c>
      <c r="B71" s="14" t="s">
        <v>280</v>
      </c>
      <c r="C71" s="9" t="s">
        <v>142</v>
      </c>
      <c r="D71" s="13" t="s">
        <v>275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205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109</v>
      </c>
      <c r="T71" s="12" t="s">
        <v>63</v>
      </c>
      <c r="U71" s="11">
        <v>503</v>
      </c>
      <c r="V71" s="10">
        <v>0</v>
      </c>
      <c r="W71" s="10">
        <v>503</v>
      </c>
      <c r="X71" s="10">
        <v>5250</v>
      </c>
      <c r="Y71" s="10">
        <v>0</v>
      </c>
      <c r="Z71" s="9" t="s">
        <v>113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116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200</v>
      </c>
      <c r="BD71" s="56">
        <v>0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113</v>
      </c>
      <c r="AA72" s="8">
        <v>4999.0247999999992</v>
      </c>
      <c r="AB72" s="8">
        <v>2000</v>
      </c>
      <c r="AC72" s="8">
        <v>2999.0247999999992</v>
      </c>
      <c r="AD72" s="8">
        <v>0</v>
      </c>
      <c r="AE72" s="8">
        <v>4999.0247999999992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201</v>
      </c>
      <c r="BD72" s="56">
        <v>0</v>
      </c>
    </row>
    <row r="73" spans="1:56" ht="27.75" customHeight="1" x14ac:dyDescent="0.45">
      <c r="A73" s="3">
        <v>45876</v>
      </c>
      <c r="B73" s="14" t="s">
        <v>129</v>
      </c>
      <c r="C73" s="9" t="s">
        <v>175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45878</v>
      </c>
      <c r="U73" s="11">
        <v>10000</v>
      </c>
      <c r="V73" s="10">
        <v>0</v>
      </c>
      <c r="W73" s="10">
        <v>10000</v>
      </c>
      <c r="X73" s="10">
        <v>0</v>
      </c>
      <c r="Y73" s="10">
        <v>0</v>
      </c>
      <c r="Z73" s="9" t="s">
        <v>141</v>
      </c>
      <c r="AA73" s="8">
        <v>8801.1</v>
      </c>
      <c r="AB73" s="8">
        <v>8801.1</v>
      </c>
      <c r="AC73" s="8">
        <v>0</v>
      </c>
      <c r="AD73" s="8">
        <v>0</v>
      </c>
      <c r="AE73" s="8">
        <v>0</v>
      </c>
      <c r="AF73" s="8">
        <v>0</v>
      </c>
      <c r="AG73" s="1" t="s">
        <v>116</v>
      </c>
      <c r="AH73" s="1" t="s">
        <v>77</v>
      </c>
      <c r="AI73" s="1">
        <v>1</v>
      </c>
      <c r="AJ73" s="3">
        <v>45878</v>
      </c>
      <c r="AK73" s="3">
        <v>0</v>
      </c>
      <c r="AL73" s="3">
        <v>0</v>
      </c>
      <c r="AM73" s="3">
        <v>0</v>
      </c>
      <c r="AN73" s="3">
        <v>0</v>
      </c>
      <c r="AO73" s="3">
        <v>45877</v>
      </c>
      <c r="AP73" s="3">
        <v>45873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37</v>
      </c>
      <c r="G74" s="9" t="s">
        <v>60</v>
      </c>
      <c r="H74" s="9">
        <v>0</v>
      </c>
      <c r="I74" s="9">
        <v>65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141</v>
      </c>
      <c r="AA74" s="8">
        <v>8801.1</v>
      </c>
      <c r="AB74" s="8">
        <v>8801.1</v>
      </c>
      <c r="AC74" s="8">
        <v>0</v>
      </c>
      <c r="AD74" s="8">
        <v>0</v>
      </c>
      <c r="AE74" s="8">
        <v>0</v>
      </c>
      <c r="AF74" s="8" t="s">
        <v>58</v>
      </c>
      <c r="AG74" s="1" t="s">
        <v>117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7.75" customHeight="1" x14ac:dyDescent="0.45">
      <c r="A75" s="3">
        <v>45875</v>
      </c>
      <c r="B75" s="14" t="s">
        <v>522</v>
      </c>
      <c r="C75" s="9" t="s">
        <v>523</v>
      </c>
      <c r="D75" s="13" t="s">
        <v>530</v>
      </c>
      <c r="E75" s="9">
        <v>20</v>
      </c>
      <c r="F75" s="9">
        <v>37</v>
      </c>
      <c r="G75" s="9" t="s">
        <v>60</v>
      </c>
      <c r="H75" s="9">
        <v>0</v>
      </c>
      <c r="I75" s="9">
        <v>70</v>
      </c>
      <c r="J75" s="9" t="s">
        <v>57</v>
      </c>
      <c r="K75" s="9">
        <v>5</v>
      </c>
      <c r="L75" s="9" t="s">
        <v>92</v>
      </c>
      <c r="M75" s="10">
        <v>21</v>
      </c>
      <c r="N75" s="9">
        <v>40</v>
      </c>
      <c r="O75" s="9">
        <v>40</v>
      </c>
      <c r="P75" s="10">
        <v>103.61785728</v>
      </c>
      <c r="Q75" s="10">
        <v>0</v>
      </c>
      <c r="R75" s="10">
        <v>103.61785728</v>
      </c>
      <c r="S75" s="9" t="s">
        <v>71</v>
      </c>
      <c r="T75" s="12">
        <v>45890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531</v>
      </c>
      <c r="AA75" s="8">
        <v>5378.4500000000007</v>
      </c>
      <c r="AB75" s="8">
        <v>5378.4500000000007</v>
      </c>
      <c r="AC75" s="8">
        <v>0</v>
      </c>
      <c r="AD75" s="8">
        <v>0</v>
      </c>
      <c r="AE75" s="8">
        <v>0</v>
      </c>
      <c r="AF75" s="8">
        <v>0</v>
      </c>
      <c r="AG75" s="1" t="s">
        <v>117</v>
      </c>
      <c r="AH75" s="1" t="s">
        <v>72</v>
      </c>
      <c r="AI75" s="1">
        <v>3</v>
      </c>
      <c r="AJ75" s="3">
        <v>45890</v>
      </c>
      <c r="AK75" s="3">
        <v>0</v>
      </c>
      <c r="AL75" s="3">
        <v>45880</v>
      </c>
      <c r="AM75" s="3">
        <v>45887</v>
      </c>
      <c r="AN75" s="3">
        <v>45888</v>
      </c>
      <c r="AO75" s="3">
        <v>45888</v>
      </c>
      <c r="AP75" s="3">
        <v>45885</v>
      </c>
      <c r="AQ75" s="3">
        <v>45889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37</v>
      </c>
      <c r="G76" s="9" t="s">
        <v>60</v>
      </c>
      <c r="H76" s="9">
        <v>0</v>
      </c>
      <c r="I76" s="9">
        <v>70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531</v>
      </c>
      <c r="AA76" s="8">
        <v>5378.4500000000007</v>
      </c>
      <c r="AB76" s="8">
        <v>5378.4500000000007</v>
      </c>
      <c r="AC76" s="8">
        <v>0</v>
      </c>
      <c r="AD76" s="8">
        <v>0</v>
      </c>
      <c r="AE76" s="8">
        <v>0</v>
      </c>
      <c r="AF76" s="8" t="s">
        <v>58</v>
      </c>
      <c r="AG76" s="1" t="s">
        <v>117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0</v>
      </c>
    </row>
    <row r="77" spans="1:56" ht="27.75" customHeight="1" x14ac:dyDescent="0.45">
      <c r="A77" s="3">
        <v>45873</v>
      </c>
      <c r="B77" s="14" t="s">
        <v>497</v>
      </c>
      <c r="C77" s="9" t="s">
        <v>108</v>
      </c>
      <c r="D77" s="13" t="s">
        <v>498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45884</v>
      </c>
      <c r="U77" s="11">
        <v>4000</v>
      </c>
      <c r="V77" s="10">
        <v>0</v>
      </c>
      <c r="W77" s="10">
        <v>4000</v>
      </c>
      <c r="X77" s="10">
        <v>0</v>
      </c>
      <c r="Y77" s="10">
        <v>4200</v>
      </c>
      <c r="Z77" s="9" t="s">
        <v>80</v>
      </c>
      <c r="AA77" s="8">
        <v>4414.5199999999995</v>
      </c>
      <c r="AB77" s="8">
        <v>3490</v>
      </c>
      <c r="AC77" s="8">
        <v>924.51999999999953</v>
      </c>
      <c r="AD77" s="8">
        <v>3490</v>
      </c>
      <c r="AE77" s="8">
        <v>924.51999999999953</v>
      </c>
      <c r="AF77" s="8" t="s">
        <v>499</v>
      </c>
      <c r="AG77" s="1" t="s">
        <v>117</v>
      </c>
      <c r="AH77" s="1" t="s">
        <v>75</v>
      </c>
      <c r="AI77" s="1">
        <v>4</v>
      </c>
      <c r="AJ77" s="3">
        <v>45884</v>
      </c>
      <c r="AK77" s="3">
        <v>45880</v>
      </c>
      <c r="AL77" s="3">
        <v>45873</v>
      </c>
      <c r="AM77" s="3">
        <v>45881</v>
      </c>
      <c r="AN77" s="3">
        <v>45882</v>
      </c>
      <c r="AO77" s="3">
        <v>45883</v>
      </c>
      <c r="AP77" s="3">
        <v>45879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69.85262222222218</v>
      </c>
    </row>
    <row r="78" spans="1:56" ht="27.75" customHeight="1" x14ac:dyDescent="0.45">
      <c r="A78" s="3">
        <v>45876</v>
      </c>
      <c r="B78" s="14" t="s">
        <v>129</v>
      </c>
      <c r="C78" s="9" t="s">
        <v>108</v>
      </c>
      <c r="D78" s="13" t="s">
        <v>532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45884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 t="s">
        <v>499</v>
      </c>
      <c r="AG78" s="1" t="s">
        <v>117</v>
      </c>
      <c r="AH78" s="1" t="s">
        <v>75</v>
      </c>
      <c r="AI78" s="1">
        <v>4</v>
      </c>
      <c r="AJ78" s="3">
        <v>45884</v>
      </c>
      <c r="AK78" s="3">
        <v>45880</v>
      </c>
      <c r="AL78" s="3">
        <v>45873</v>
      </c>
      <c r="AM78" s="3">
        <v>45881</v>
      </c>
      <c r="AN78" s="3">
        <v>45882</v>
      </c>
      <c r="AO78" s="3">
        <v>45883</v>
      </c>
      <c r="AP78" s="3">
        <v>45879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333.54151111111111</v>
      </c>
    </row>
    <row r="79" spans="1:56" ht="27.75" customHeight="1" x14ac:dyDescent="0.45">
      <c r="A79" s="3">
        <v>45873</v>
      </c>
      <c r="B79" s="14" t="s">
        <v>495</v>
      </c>
      <c r="C79" s="9" t="s">
        <v>300</v>
      </c>
      <c r="D79" s="13" t="s">
        <v>487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45884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80</v>
      </c>
      <c r="AA79" s="8">
        <v>21513.800000000003</v>
      </c>
      <c r="AB79" s="8">
        <v>20000</v>
      </c>
      <c r="AC79" s="8">
        <v>1513.8000000000029</v>
      </c>
      <c r="AD79" s="8">
        <v>0</v>
      </c>
      <c r="AE79" s="8">
        <v>21513.800000000003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45884</v>
      </c>
      <c r="AK79" s="3">
        <v>45880</v>
      </c>
      <c r="AL79" s="3">
        <v>45873</v>
      </c>
      <c r="AM79" s="3">
        <v>45881</v>
      </c>
      <c r="AN79" s="3">
        <v>45882</v>
      </c>
      <c r="AO79" s="3">
        <v>45883</v>
      </c>
      <c r="AP79" s="3">
        <v>45879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114.3760000000002</v>
      </c>
    </row>
    <row r="80" spans="1:56" ht="27.75" customHeight="1" x14ac:dyDescent="0.45">
      <c r="A80" s="3">
        <v>45873</v>
      </c>
      <c r="B80" s="14" t="s">
        <v>496</v>
      </c>
      <c r="C80" s="9" t="s">
        <v>300</v>
      </c>
      <c r="D80" s="13" t="s">
        <v>489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45884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5378.4500000000007</v>
      </c>
      <c r="AB80" s="8">
        <v>0</v>
      </c>
      <c r="AC80" s="8">
        <v>5378.4500000000007</v>
      </c>
      <c r="AD80" s="8">
        <v>0</v>
      </c>
      <c r="AE80" s="8">
        <v>5378.4500000000007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45884</v>
      </c>
      <c r="AK80" s="3">
        <v>45880</v>
      </c>
      <c r="AL80" s="3">
        <v>45873</v>
      </c>
      <c r="AM80" s="3">
        <v>45881</v>
      </c>
      <c r="AN80" s="3">
        <v>45882</v>
      </c>
      <c r="AO80" s="3">
        <v>45883</v>
      </c>
      <c r="AP80" s="3">
        <v>45879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406.37177777777782</v>
      </c>
    </row>
    <row r="81" spans="1:56" ht="27.75" customHeight="1" x14ac:dyDescent="0.45">
      <c r="A81" s="3">
        <v>45874</v>
      </c>
      <c r="B81" s="14" t="s">
        <v>533</v>
      </c>
      <c r="C81" s="9" t="s">
        <v>142</v>
      </c>
      <c r="D81" s="13" t="s">
        <v>239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>
        <v>45887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10477.5</v>
      </c>
      <c r="AB81" s="8">
        <v>0</v>
      </c>
      <c r="AC81" s="8">
        <v>10477.5</v>
      </c>
      <c r="AD81" s="8">
        <v>0</v>
      </c>
      <c r="AE81" s="8">
        <v>10477.5</v>
      </c>
      <c r="AF81" s="8">
        <v>0</v>
      </c>
      <c r="AG81" s="1" t="s">
        <v>116</v>
      </c>
      <c r="AH81" s="1" t="s">
        <v>75</v>
      </c>
      <c r="AI81" s="1">
        <v>4</v>
      </c>
      <c r="AJ81" s="3">
        <v>45887</v>
      </c>
      <c r="AK81" s="3">
        <v>45883</v>
      </c>
      <c r="AL81" s="3">
        <v>45876</v>
      </c>
      <c r="AM81" s="3">
        <v>45884</v>
      </c>
      <c r="AN81" s="3">
        <v>45885</v>
      </c>
      <c r="AO81" s="3">
        <v>45886</v>
      </c>
      <c r="AP81" s="3">
        <v>45882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791.63333333333321</v>
      </c>
    </row>
    <row r="82" spans="1:56" ht="27.75" customHeight="1" x14ac:dyDescent="0.45">
      <c r="A82" s="3">
        <v>45796</v>
      </c>
      <c r="B82" s="14" t="s">
        <v>286</v>
      </c>
      <c r="C82" s="9" t="s">
        <v>142</v>
      </c>
      <c r="D82" s="13" t="s">
        <v>239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109</v>
      </c>
      <c r="T82" s="12">
        <v>45887</v>
      </c>
      <c r="U82" s="11">
        <v>614</v>
      </c>
      <c r="V82" s="10">
        <v>0</v>
      </c>
      <c r="W82" s="10">
        <v>614</v>
      </c>
      <c r="X82" s="10">
        <v>0</v>
      </c>
      <c r="Y82" s="10">
        <v>644.70000000000005</v>
      </c>
      <c r="Z82" s="9" t="s">
        <v>80</v>
      </c>
      <c r="AA82" s="8">
        <v>643.31850000000009</v>
      </c>
      <c r="AB82" s="8">
        <v>0</v>
      </c>
      <c r="AC82" s="8">
        <v>643.31850000000009</v>
      </c>
      <c r="AD82" s="8">
        <v>0</v>
      </c>
      <c r="AE82" s="8">
        <v>643.31850000000009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45887</v>
      </c>
      <c r="AK82" s="3">
        <v>45883</v>
      </c>
      <c r="AL82" s="3">
        <v>45876</v>
      </c>
      <c r="AM82" s="3">
        <v>45884</v>
      </c>
      <c r="AN82" s="3">
        <v>45885</v>
      </c>
      <c r="AO82" s="3">
        <v>45886</v>
      </c>
      <c r="AP82" s="3">
        <v>45882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48.606286666666669</v>
      </c>
    </row>
    <row r="83" spans="1:56" ht="27.75" customHeight="1" x14ac:dyDescent="0.45">
      <c r="A83" s="3">
        <v>45874</v>
      </c>
      <c r="B83" s="14" t="s">
        <v>529</v>
      </c>
      <c r="C83" s="9" t="s">
        <v>142</v>
      </c>
      <c r="D83" s="13" t="s">
        <v>188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>
        <v>45887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80</v>
      </c>
      <c r="AA83" s="8">
        <v>5139.8424000000005</v>
      </c>
      <c r="AB83" s="8">
        <v>0</v>
      </c>
      <c r="AC83" s="8">
        <v>5139.8424000000005</v>
      </c>
      <c r="AD83" s="8">
        <v>0</v>
      </c>
      <c r="AE83" s="8">
        <v>5139.8424000000005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45887</v>
      </c>
      <c r="AK83" s="3">
        <v>45883</v>
      </c>
      <c r="AL83" s="3">
        <v>45876</v>
      </c>
      <c r="AM83" s="3">
        <v>45884</v>
      </c>
      <c r="AN83" s="3">
        <v>45885</v>
      </c>
      <c r="AO83" s="3">
        <v>45886</v>
      </c>
      <c r="AP83" s="3">
        <v>45882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388.34364799999992</v>
      </c>
    </row>
    <row r="84" spans="1:56" ht="27.75" customHeight="1" x14ac:dyDescent="0.45">
      <c r="A84" s="3">
        <v>45827</v>
      </c>
      <c r="B84" s="14" t="s">
        <v>313</v>
      </c>
      <c r="C84" s="9" t="s">
        <v>142</v>
      </c>
      <c r="D84" s="13" t="s">
        <v>188</v>
      </c>
      <c r="E84" s="9">
        <v>20</v>
      </c>
      <c r="F84" s="9">
        <v>35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205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109</v>
      </c>
      <c r="T84" s="12">
        <v>45887</v>
      </c>
      <c r="U84" s="11">
        <v>455</v>
      </c>
      <c r="V84" s="10">
        <v>0</v>
      </c>
      <c r="W84" s="10">
        <v>455</v>
      </c>
      <c r="X84" s="10">
        <v>0</v>
      </c>
      <c r="Y84" s="10">
        <v>477.75</v>
      </c>
      <c r="Z84" s="9" t="s">
        <v>80</v>
      </c>
      <c r="AA84" s="8">
        <v>464.01355000000001</v>
      </c>
      <c r="AB84" s="8">
        <v>0</v>
      </c>
      <c r="AC84" s="8">
        <v>464.01355000000001</v>
      </c>
      <c r="AD84" s="8">
        <v>0</v>
      </c>
      <c r="AE84" s="8">
        <v>464.01355000000001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45887</v>
      </c>
      <c r="AK84" s="3">
        <v>45883</v>
      </c>
      <c r="AL84" s="3">
        <v>45876</v>
      </c>
      <c r="AM84" s="3">
        <v>45884</v>
      </c>
      <c r="AN84" s="3">
        <v>45885</v>
      </c>
      <c r="AO84" s="3">
        <v>45886</v>
      </c>
      <c r="AP84" s="3">
        <v>45882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35.058801555555547</v>
      </c>
    </row>
    <row r="85" spans="1:56" ht="27.75" customHeight="1" x14ac:dyDescent="0.45">
      <c r="A85" s="3">
        <v>45874</v>
      </c>
      <c r="B85" s="14" t="s">
        <v>533</v>
      </c>
      <c r="C85" s="9" t="s">
        <v>142</v>
      </c>
      <c r="D85" s="13" t="s">
        <v>490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>
        <v>45888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10477.5</v>
      </c>
      <c r="AB85" s="8">
        <v>0</v>
      </c>
      <c r="AC85" s="8">
        <v>10477.5</v>
      </c>
      <c r="AD85" s="8">
        <v>0</v>
      </c>
      <c r="AE85" s="8">
        <v>10477.5</v>
      </c>
      <c r="AF85" s="8">
        <v>0</v>
      </c>
      <c r="AG85" s="1" t="s">
        <v>116</v>
      </c>
      <c r="AH85" s="1" t="s">
        <v>75</v>
      </c>
      <c r="AI85" s="1">
        <v>4</v>
      </c>
      <c r="AJ85" s="3">
        <v>45888</v>
      </c>
      <c r="AK85" s="3">
        <v>45884</v>
      </c>
      <c r="AL85" s="3">
        <v>45877</v>
      </c>
      <c r="AM85" s="3">
        <v>45885</v>
      </c>
      <c r="AN85" s="3">
        <v>45886</v>
      </c>
      <c r="AO85" s="3">
        <v>45887</v>
      </c>
      <c r="AP85" s="3">
        <v>45883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791.63333333333321</v>
      </c>
    </row>
    <row r="86" spans="1:56" ht="27.75" customHeight="1" x14ac:dyDescent="0.45">
      <c r="A86" s="3">
        <v>45873</v>
      </c>
      <c r="B86" s="14" t="s">
        <v>495</v>
      </c>
      <c r="C86" s="9" t="s">
        <v>300</v>
      </c>
      <c r="D86" s="13" t="s">
        <v>486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45889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10756.900000000001</v>
      </c>
      <c r="AB86" s="8">
        <v>0</v>
      </c>
      <c r="AC86" s="8">
        <v>10756.900000000001</v>
      </c>
      <c r="AD86" s="8">
        <v>0</v>
      </c>
      <c r="AE86" s="8">
        <v>10756.900000000001</v>
      </c>
      <c r="AF86" s="8">
        <v>0</v>
      </c>
      <c r="AG86" s="1" t="s">
        <v>116</v>
      </c>
      <c r="AH86" s="1" t="s">
        <v>75</v>
      </c>
      <c r="AI86" s="1">
        <v>4</v>
      </c>
      <c r="AJ86" s="3">
        <v>45889</v>
      </c>
      <c r="AK86" s="3">
        <v>45885</v>
      </c>
      <c r="AL86" s="3">
        <v>45878</v>
      </c>
      <c r="AM86" s="3">
        <v>45886</v>
      </c>
      <c r="AN86" s="3">
        <v>45887</v>
      </c>
      <c r="AO86" s="3">
        <v>45888</v>
      </c>
      <c r="AP86" s="3">
        <v>45884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812.74355555555564</v>
      </c>
    </row>
    <row r="87" spans="1:56" ht="27.75" customHeight="1" x14ac:dyDescent="0.45">
      <c r="A87" s="3">
        <v>45873</v>
      </c>
      <c r="B87" s="14" t="s">
        <v>496</v>
      </c>
      <c r="C87" s="9" t="s">
        <v>300</v>
      </c>
      <c r="D87" s="13" t="s">
        <v>488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45889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0</v>
      </c>
      <c r="AC87" s="8">
        <v>10756.900000000001</v>
      </c>
      <c r="AD87" s="8">
        <v>0</v>
      </c>
      <c r="AE87" s="8">
        <v>10756.900000000001</v>
      </c>
      <c r="AF87" s="8">
        <v>0</v>
      </c>
      <c r="AG87" s="1" t="s">
        <v>116</v>
      </c>
      <c r="AH87" s="1" t="s">
        <v>75</v>
      </c>
      <c r="AI87" s="1">
        <v>4</v>
      </c>
      <c r="AJ87" s="3">
        <v>45889</v>
      </c>
      <c r="AK87" s="3">
        <v>45885</v>
      </c>
      <c r="AL87" s="3">
        <v>45878</v>
      </c>
      <c r="AM87" s="3">
        <v>45886</v>
      </c>
      <c r="AN87" s="3">
        <v>45887</v>
      </c>
      <c r="AO87" s="3">
        <v>45888</v>
      </c>
      <c r="AP87" s="3">
        <v>45884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812.74355555555564</v>
      </c>
    </row>
    <row r="88" spans="1:56" ht="27.75" customHeight="1" x14ac:dyDescent="0.45">
      <c r="A88" s="3">
        <v>45868</v>
      </c>
      <c r="B88" s="14" t="s">
        <v>473</v>
      </c>
      <c r="C88" s="9" t="s">
        <v>300</v>
      </c>
      <c r="D88" s="13" t="s">
        <v>341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30000</v>
      </c>
      <c r="V88" s="10">
        <v>30000</v>
      </c>
      <c r="W88" s="10">
        <v>0</v>
      </c>
      <c r="X88" s="10">
        <v>30900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45868</v>
      </c>
      <c r="B89" s="14" t="s">
        <v>473</v>
      </c>
      <c r="C89" s="9" t="s">
        <v>300</v>
      </c>
      <c r="D89" s="13" t="s">
        <v>342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20000</v>
      </c>
      <c r="V89" s="10">
        <v>20000</v>
      </c>
      <c r="W89" s="10">
        <v>0</v>
      </c>
      <c r="X89" s="10">
        <v>20197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 t="s">
        <v>425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45868</v>
      </c>
      <c r="B90" s="14" t="s">
        <v>473</v>
      </c>
      <c r="C90" s="9" t="s">
        <v>300</v>
      </c>
      <c r="D90" s="13" t="s">
        <v>442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5000</v>
      </c>
      <c r="W90" s="10">
        <v>0</v>
      </c>
      <c r="X90" s="10">
        <v>5200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45850</v>
      </c>
      <c r="B91" s="14" t="s">
        <v>338</v>
      </c>
      <c r="C91" s="9" t="s">
        <v>108</v>
      </c>
      <c r="D91" s="13" t="s">
        <v>339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45898</v>
      </c>
      <c r="U91" s="11">
        <v>4000</v>
      </c>
      <c r="V91" s="10">
        <v>4000</v>
      </c>
      <c r="W91" s="10">
        <v>0</v>
      </c>
      <c r="X91" s="10">
        <v>4100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45898</v>
      </c>
      <c r="AK91" s="3">
        <v>45894</v>
      </c>
      <c r="AL91" s="3">
        <v>45887</v>
      </c>
      <c r="AM91" s="3">
        <v>45895</v>
      </c>
      <c r="AN91" s="3">
        <v>45896</v>
      </c>
      <c r="AO91" s="3">
        <v>45897</v>
      </c>
      <c r="AP91" s="3">
        <v>45893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435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45873</v>
      </c>
      <c r="B92" s="14" t="s">
        <v>504</v>
      </c>
      <c r="C92" s="9" t="s">
        <v>108</v>
      </c>
      <c r="D92" s="13" t="s">
        <v>505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45898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80</v>
      </c>
      <c r="AA92" s="8">
        <v>4414.5199999999995</v>
      </c>
      <c r="AB92" s="8">
        <v>0</v>
      </c>
      <c r="AC92" s="8">
        <v>4414.5199999999995</v>
      </c>
      <c r="AD92" s="8">
        <v>0</v>
      </c>
      <c r="AE92" s="8">
        <v>4414.5199999999995</v>
      </c>
      <c r="AF92" s="8" t="s">
        <v>499</v>
      </c>
      <c r="AG92" s="1" t="s">
        <v>117</v>
      </c>
      <c r="AH92" s="1" t="s">
        <v>75</v>
      </c>
      <c r="AI92" s="1">
        <v>4</v>
      </c>
      <c r="AJ92" s="3">
        <v>45898</v>
      </c>
      <c r="AK92" s="3">
        <v>45894</v>
      </c>
      <c r="AL92" s="3">
        <v>45887</v>
      </c>
      <c r="AM92" s="3">
        <v>45895</v>
      </c>
      <c r="AN92" s="3">
        <v>45896</v>
      </c>
      <c r="AO92" s="3">
        <v>45897</v>
      </c>
      <c r="AP92" s="3">
        <v>45893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333.54151111111111</v>
      </c>
    </row>
    <row r="93" spans="1:56" ht="27.75" customHeight="1" x14ac:dyDescent="0.45">
      <c r="A93" s="3">
        <v>45876</v>
      </c>
      <c r="B93" s="14" t="s">
        <v>129</v>
      </c>
      <c r="C93" s="9" t="s">
        <v>108</v>
      </c>
      <c r="D93" s="13" t="s">
        <v>534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45898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 t="s">
        <v>499</v>
      </c>
      <c r="AG93" s="1" t="s">
        <v>117</v>
      </c>
      <c r="AH93" s="1" t="s">
        <v>75</v>
      </c>
      <c r="AI93" s="1">
        <v>4</v>
      </c>
      <c r="AJ93" s="3">
        <v>45898</v>
      </c>
      <c r="AK93" s="3">
        <v>45894</v>
      </c>
      <c r="AL93" s="3">
        <v>45887</v>
      </c>
      <c r="AM93" s="3">
        <v>45895</v>
      </c>
      <c r="AN93" s="3">
        <v>45896</v>
      </c>
      <c r="AO93" s="3">
        <v>45897</v>
      </c>
      <c r="AP93" s="3">
        <v>45893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250.15613333333337</v>
      </c>
    </row>
    <row r="94" spans="1:56" ht="27.75" customHeight="1" x14ac:dyDescent="0.45">
      <c r="A94" s="3">
        <v>45876</v>
      </c>
      <c r="B94" s="14" t="s">
        <v>129</v>
      </c>
      <c r="C94" s="9" t="s">
        <v>108</v>
      </c>
      <c r="D94" s="13" t="s">
        <v>535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45898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 t="s">
        <v>499</v>
      </c>
      <c r="AG94" s="1" t="s">
        <v>61</v>
      </c>
      <c r="AH94" s="1" t="s">
        <v>75</v>
      </c>
      <c r="AI94" s="1">
        <v>4</v>
      </c>
      <c r="AJ94" s="3">
        <v>45898</v>
      </c>
      <c r="AK94" s="3">
        <v>45894</v>
      </c>
      <c r="AL94" s="3">
        <v>45887</v>
      </c>
      <c r="AM94" s="3">
        <v>45895</v>
      </c>
      <c r="AN94" s="3">
        <v>45896</v>
      </c>
      <c r="AO94" s="3">
        <v>45897</v>
      </c>
      <c r="AP94" s="3">
        <v>45893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250.15613333333337</v>
      </c>
    </row>
    <row r="95" spans="1:56" ht="27.75" customHeight="1" x14ac:dyDescent="0.45">
      <c r="A95" s="3">
        <v>45850</v>
      </c>
      <c r="B95" s="14" t="s">
        <v>340</v>
      </c>
      <c r="C95" s="9" t="s">
        <v>108</v>
      </c>
      <c r="D95" s="13" t="s">
        <v>309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45898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80</v>
      </c>
      <c r="AA95" s="8">
        <v>4414.5199999999995</v>
      </c>
      <c r="AB95" s="8">
        <v>0</v>
      </c>
      <c r="AC95" s="8">
        <v>4414.5199999999995</v>
      </c>
      <c r="AD95" s="8">
        <v>0</v>
      </c>
      <c r="AE95" s="8">
        <v>4414.5199999999995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45898</v>
      </c>
      <c r="AK95" s="3">
        <v>45894</v>
      </c>
      <c r="AL95" s="3">
        <v>45887</v>
      </c>
      <c r="AM95" s="3">
        <v>45895</v>
      </c>
      <c r="AN95" s="3">
        <v>45896</v>
      </c>
      <c r="AO95" s="3">
        <v>45897</v>
      </c>
      <c r="AP95" s="3">
        <v>45893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333.54151111111111</v>
      </c>
    </row>
    <row r="96" spans="1:56" ht="27.75" customHeight="1" x14ac:dyDescent="0.45">
      <c r="A96" s="3">
        <v>45873</v>
      </c>
      <c r="B96" s="14" t="s">
        <v>502</v>
      </c>
      <c r="C96" s="9" t="s">
        <v>108</v>
      </c>
      <c r="D96" s="13" t="s">
        <v>503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45898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499</v>
      </c>
      <c r="AG96" s="1" t="s">
        <v>61</v>
      </c>
      <c r="AH96" s="1" t="s">
        <v>75</v>
      </c>
      <c r="AI96" s="1">
        <v>4</v>
      </c>
      <c r="AJ96" s="3">
        <v>45898</v>
      </c>
      <c r="AK96" s="3">
        <v>45894</v>
      </c>
      <c r="AL96" s="3">
        <v>45887</v>
      </c>
      <c r="AM96" s="3">
        <v>45895</v>
      </c>
      <c r="AN96" s="3">
        <v>45896</v>
      </c>
      <c r="AO96" s="3">
        <v>45897</v>
      </c>
      <c r="AP96" s="3">
        <v>45893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333.54151111111111</v>
      </c>
    </row>
    <row r="97" spans="1:56" ht="27.75" customHeight="1" x14ac:dyDescent="0.45">
      <c r="A97" s="3" t="s">
        <v>136</v>
      </c>
      <c r="B97" s="14" t="s">
        <v>136</v>
      </c>
      <c r="C97" s="9" t="s">
        <v>142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>
        <v>45899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104775.00000000001</v>
      </c>
      <c r="AB97" s="8">
        <v>0</v>
      </c>
      <c r="AC97" s="8">
        <v>104775.00000000001</v>
      </c>
      <c r="AD97" s="8">
        <v>0</v>
      </c>
      <c r="AE97" s="8">
        <v>104775.00000000001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45899</v>
      </c>
      <c r="AK97" s="3">
        <v>45895</v>
      </c>
      <c r="AL97" s="3">
        <v>45888</v>
      </c>
      <c r="AM97" s="3">
        <v>45896</v>
      </c>
      <c r="AN97" s="3">
        <v>45897</v>
      </c>
      <c r="AO97" s="3">
        <v>45898</v>
      </c>
      <c r="AP97" s="3">
        <v>45894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7916.333333333333</v>
      </c>
    </row>
    <row r="98" spans="1:56" ht="27.75" customHeight="1" x14ac:dyDescent="0.45">
      <c r="A98" s="3" t="s">
        <v>136</v>
      </c>
      <c r="B98" s="14" t="s">
        <v>136</v>
      </c>
      <c r="C98" s="9" t="s">
        <v>79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45925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80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117</v>
      </c>
      <c r="AH98" s="1" t="s">
        <v>75</v>
      </c>
      <c r="AI98" s="1">
        <v>4</v>
      </c>
      <c r="AJ98" s="3">
        <v>45925</v>
      </c>
      <c r="AK98" s="3">
        <v>45921</v>
      </c>
      <c r="AL98" s="3">
        <v>45914</v>
      </c>
      <c r="AM98" s="3">
        <v>45922</v>
      </c>
      <c r="AN98" s="3">
        <v>45923</v>
      </c>
      <c r="AO98" s="3">
        <v>45924</v>
      </c>
      <c r="AP98" s="3">
        <v>45920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1667.7075555555555</v>
      </c>
    </row>
    <row r="99" spans="1:56" ht="27.75" customHeight="1" x14ac:dyDescent="0.45">
      <c r="A99" s="3" t="s">
        <v>136</v>
      </c>
      <c r="B99" s="14" t="s">
        <v>136</v>
      </c>
      <c r="C99" s="9" t="s">
        <v>97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45925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80</v>
      </c>
      <c r="AA99" s="8">
        <v>21513.800000000003</v>
      </c>
      <c r="AB99" s="8">
        <v>0</v>
      </c>
      <c r="AC99" s="8">
        <v>21513.800000000003</v>
      </c>
      <c r="AD99" s="8">
        <v>0</v>
      </c>
      <c r="AE99" s="8">
        <v>21513.800000000003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45925</v>
      </c>
      <c r="AK99" s="3">
        <v>45921</v>
      </c>
      <c r="AL99" s="3">
        <v>45914</v>
      </c>
      <c r="AM99" s="3">
        <v>45922</v>
      </c>
      <c r="AN99" s="3">
        <v>45923</v>
      </c>
      <c r="AO99" s="3">
        <v>45924</v>
      </c>
      <c r="AP99" s="3">
        <v>45920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1625.4871111111113</v>
      </c>
    </row>
    <row r="100" spans="1:56" ht="27.75" customHeight="1" x14ac:dyDescent="0.45">
      <c r="A100" s="3">
        <v>45857</v>
      </c>
      <c r="B100" s="14" t="s">
        <v>381</v>
      </c>
      <c r="C100" s="9" t="s">
        <v>142</v>
      </c>
      <c r="D100" s="13" t="s">
        <v>258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120</v>
      </c>
      <c r="V100" s="10">
        <v>0</v>
      </c>
      <c r="W100" s="10">
        <v>120</v>
      </c>
      <c r="X100" s="10">
        <v>11000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45873</v>
      </c>
      <c r="B101" s="14" t="s">
        <v>500</v>
      </c>
      <c r="C101" s="9" t="s">
        <v>108</v>
      </c>
      <c r="D101" s="13" t="s">
        <v>501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80</v>
      </c>
      <c r="AA101" s="8">
        <v>4414.5199999999995</v>
      </c>
      <c r="AB101" s="8">
        <v>0</v>
      </c>
      <c r="AC101" s="8">
        <v>4414.5199999999995</v>
      </c>
      <c r="AD101" s="8">
        <v>0</v>
      </c>
      <c r="AE101" s="8">
        <v>4414.5199999999995</v>
      </c>
      <c r="AF101" s="8" t="s">
        <v>499</v>
      </c>
      <c r="AG101" s="1" t="s">
        <v>116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333.54151111111111</v>
      </c>
    </row>
    <row r="102" spans="1:56" ht="27.75" customHeight="1" x14ac:dyDescent="0.45">
      <c r="A102" s="3" t="s">
        <v>136</v>
      </c>
      <c r="B102" s="14" t="s">
        <v>136</v>
      </c>
      <c r="C102" s="9" t="s">
        <v>305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111</v>
      </c>
      <c r="T102" s="12" t="s">
        <v>63</v>
      </c>
      <c r="U102" s="11">
        <v>100000</v>
      </c>
      <c r="V102" s="10">
        <v>0</v>
      </c>
      <c r="W102" s="10">
        <v>100000</v>
      </c>
      <c r="X102" s="10">
        <v>0</v>
      </c>
      <c r="Y102" s="10">
        <v>105000</v>
      </c>
      <c r="Z102" s="9" t="s">
        <v>80</v>
      </c>
      <c r="AA102" s="8">
        <v>110363</v>
      </c>
      <c r="AB102" s="8">
        <v>0</v>
      </c>
      <c r="AC102" s="8">
        <v>110363</v>
      </c>
      <c r="AD102" s="8">
        <v>0</v>
      </c>
      <c r="AE102" s="8">
        <v>110363</v>
      </c>
      <c r="AF102" s="8">
        <v>0</v>
      </c>
      <c r="AG102" s="1" t="s">
        <v>118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8338.5377777777776</v>
      </c>
    </row>
    <row r="103" spans="1:56" ht="27.75" customHeight="1" x14ac:dyDescent="0.45">
      <c r="A103" s="3">
        <v>45825</v>
      </c>
      <c r="B103" s="14" t="s">
        <v>303</v>
      </c>
      <c r="C103" s="9" t="s">
        <v>142</v>
      </c>
      <c r="D103" s="13" t="s">
        <v>277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205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127</v>
      </c>
      <c r="V103" s="10">
        <v>0</v>
      </c>
      <c r="W103" s="10">
        <v>127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45825</v>
      </c>
      <c r="B104" s="14" t="s">
        <v>304</v>
      </c>
      <c r="C104" s="9" t="s">
        <v>142</v>
      </c>
      <c r="D104" s="13" t="s">
        <v>259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267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894</v>
      </c>
      <c r="V104" s="10">
        <v>525</v>
      </c>
      <c r="W104" s="10">
        <v>369</v>
      </c>
      <c r="X104" s="10">
        <v>6000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45796</v>
      </c>
      <c r="B105" s="14" t="s">
        <v>285</v>
      </c>
      <c r="C105" s="9" t="s">
        <v>142</v>
      </c>
      <c r="D105" s="13" t="s">
        <v>148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3360</v>
      </c>
      <c r="V105" s="10">
        <v>0</v>
      </c>
      <c r="W105" s="10">
        <v>3360</v>
      </c>
      <c r="X105" s="10">
        <v>35200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279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45796</v>
      </c>
      <c r="B106" s="14" t="s">
        <v>281</v>
      </c>
      <c r="C106" s="9" t="s">
        <v>142</v>
      </c>
      <c r="D106" s="13" t="s">
        <v>276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366</v>
      </c>
      <c r="V106" s="10">
        <v>0</v>
      </c>
      <c r="W106" s="10">
        <v>366</v>
      </c>
      <c r="X106" s="10">
        <v>5113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45796</v>
      </c>
      <c r="B107" s="14" t="s">
        <v>283</v>
      </c>
      <c r="C107" s="9" t="s">
        <v>142</v>
      </c>
      <c r="D107" s="13" t="s">
        <v>278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302</v>
      </c>
      <c r="V107" s="10">
        <v>0</v>
      </c>
      <c r="W107" s="10">
        <v>302</v>
      </c>
      <c r="X107" s="10">
        <v>5300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45796</v>
      </c>
      <c r="B108" s="14" t="s">
        <v>284</v>
      </c>
      <c r="C108" s="9" t="s">
        <v>142</v>
      </c>
      <c r="D108" s="13" t="s">
        <v>132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1200</v>
      </c>
      <c r="V108" s="10">
        <v>0</v>
      </c>
      <c r="W108" s="10">
        <v>1200</v>
      </c>
      <c r="X108" s="10">
        <v>10700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45850</v>
      </c>
      <c r="B109" s="14" t="s">
        <v>336</v>
      </c>
      <c r="C109" s="9" t="s">
        <v>108</v>
      </c>
      <c r="D109" s="13" t="s">
        <v>337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250.15613333333337</v>
      </c>
    </row>
    <row r="110" spans="1:56" ht="27.75" customHeight="1" x14ac:dyDescent="0.45">
      <c r="A110" s="3">
        <v>45782</v>
      </c>
      <c r="B110" s="14" t="s">
        <v>274</v>
      </c>
      <c r="C110" s="9" t="s">
        <v>79</v>
      </c>
      <c r="D110" s="13" t="s">
        <v>264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833.85377777777774</v>
      </c>
    </row>
    <row r="111" spans="1:56" ht="27.75" customHeight="1" x14ac:dyDescent="0.45">
      <c r="A111" s="3">
        <v>45798</v>
      </c>
      <c r="B111" s="14" t="s">
        <v>293</v>
      </c>
      <c r="C111" s="9" t="s">
        <v>108</v>
      </c>
      <c r="D111" s="13" t="s">
        <v>291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118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135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416.92688888888887</v>
      </c>
    </row>
    <row r="112" spans="1:56" ht="27.75" customHeight="1" x14ac:dyDescent="0.45">
      <c r="A112" s="3">
        <v>45674</v>
      </c>
      <c r="B112" s="14" t="s">
        <v>241</v>
      </c>
      <c r="C112" s="9" t="s">
        <v>142</v>
      </c>
      <c r="D112" s="13" t="s">
        <v>240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205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152</v>
      </c>
      <c r="V112" s="10">
        <v>0</v>
      </c>
      <c r="W112" s="10">
        <v>152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5987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255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45611</v>
      </c>
      <c r="B113" s="14" t="s">
        <v>204</v>
      </c>
      <c r="C113" s="9" t="s">
        <v>142</v>
      </c>
      <c r="D113" s="13" t="s">
        <v>203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117</v>
      </c>
      <c r="V113" s="10">
        <v>0</v>
      </c>
      <c r="W113" s="10">
        <v>117</v>
      </c>
      <c r="X113" s="10">
        <v>10065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45523</v>
      </c>
      <c r="B114" s="14" t="s">
        <v>185</v>
      </c>
      <c r="C114" s="9" t="s">
        <v>142</v>
      </c>
      <c r="D114" s="13" t="s">
        <v>183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1260</v>
      </c>
      <c r="V114" s="10">
        <v>0</v>
      </c>
      <c r="W114" s="10">
        <v>1260</v>
      </c>
      <c r="X114" s="10">
        <v>11095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45523</v>
      </c>
      <c r="B115" s="14" t="s">
        <v>185</v>
      </c>
      <c r="C115" s="9" t="s">
        <v>142</v>
      </c>
      <c r="D115" s="13" t="s">
        <v>184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89</v>
      </c>
      <c r="V115" s="10">
        <v>0</v>
      </c>
      <c r="W115" s="10">
        <v>89</v>
      </c>
      <c r="X115" s="10">
        <v>11180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45810</v>
      </c>
      <c r="B116" s="14" t="s">
        <v>296</v>
      </c>
      <c r="C116" s="9" t="s">
        <v>79</v>
      </c>
      <c r="D116" s="13" t="s">
        <v>234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2500</v>
      </c>
      <c r="V116" s="10">
        <v>2500</v>
      </c>
      <c r="W116" s="10">
        <v>0</v>
      </c>
      <c r="X116" s="10">
        <v>5560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45799</v>
      </c>
      <c r="B117" s="14" t="s">
        <v>294</v>
      </c>
      <c r="C117" s="9" t="s">
        <v>289</v>
      </c>
      <c r="D117" s="13" t="s">
        <v>290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133</v>
      </c>
      <c r="U117" s="11">
        <v>4000</v>
      </c>
      <c r="V117" s="10">
        <v>3840</v>
      </c>
      <c r="W117" s="10">
        <v>160</v>
      </c>
      <c r="X117" s="10">
        <v>8450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220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45741</v>
      </c>
      <c r="B118" s="14" t="s">
        <v>262</v>
      </c>
      <c r="C118" s="9" t="s">
        <v>108</v>
      </c>
      <c r="D118" s="13" t="s">
        <v>261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133</v>
      </c>
      <c r="U118" s="11">
        <v>4000</v>
      </c>
      <c r="V118" s="10">
        <v>3857</v>
      </c>
      <c r="W118" s="10">
        <v>143</v>
      </c>
      <c r="X118" s="10">
        <v>4200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133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265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45720</v>
      </c>
      <c r="B119" s="14" t="s">
        <v>129</v>
      </c>
      <c r="C119" s="9" t="s">
        <v>108</v>
      </c>
      <c r="D119" s="13" t="s">
        <v>219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4000</v>
      </c>
      <c r="V119" s="10">
        <v>4010</v>
      </c>
      <c r="W119" s="10">
        <v>0</v>
      </c>
      <c r="X119" s="10">
        <v>4470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45720</v>
      </c>
      <c r="B120" s="14" t="s">
        <v>129</v>
      </c>
      <c r="C120" s="9" t="s">
        <v>108</v>
      </c>
      <c r="D120" s="13" t="s">
        <v>233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133</v>
      </c>
      <c r="U120" s="11">
        <v>3000</v>
      </c>
      <c r="V120" s="10">
        <v>3065</v>
      </c>
      <c r="W120" s="10">
        <v>0</v>
      </c>
      <c r="X120" s="10">
        <v>3300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45541</v>
      </c>
      <c r="B121" s="14" t="s">
        <v>189</v>
      </c>
      <c r="C121" s="9" t="s">
        <v>108</v>
      </c>
      <c r="D121" s="13" t="s">
        <v>190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133</v>
      </c>
      <c r="U121" s="11">
        <v>3000</v>
      </c>
      <c r="V121" s="10">
        <v>3318</v>
      </c>
      <c r="W121" s="10">
        <v>0</v>
      </c>
      <c r="X121" s="10">
        <v>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191</v>
      </c>
      <c r="AG121" s="1" t="s">
        <v>119</v>
      </c>
      <c r="AH121" s="1" t="s">
        <v>75</v>
      </c>
      <c r="AI121" s="1">
        <v>4</v>
      </c>
      <c r="AJ121" s="3" t="s">
        <v>133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>
        <v>0</v>
      </c>
      <c r="AY121" s="2" t="s">
        <v>236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45581</v>
      </c>
      <c r="B122" s="14" t="s">
        <v>195</v>
      </c>
      <c r="C122" s="9" t="s">
        <v>108</v>
      </c>
      <c r="D122" s="13" t="s">
        <v>196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133</v>
      </c>
      <c r="U122" s="11">
        <v>3000</v>
      </c>
      <c r="V122" s="10">
        <v>3194</v>
      </c>
      <c r="W122" s="10">
        <v>0</v>
      </c>
      <c r="X122" s="10">
        <v>5632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61</v>
      </c>
      <c r="AH122" s="1" t="s">
        <v>75</v>
      </c>
      <c r="AI122" s="1">
        <v>4</v>
      </c>
      <c r="AJ122" s="3" t="s">
        <v>133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38</v>
      </c>
      <c r="G123" s="9">
        <v>0</v>
      </c>
      <c r="H123" s="9">
        <v>0</v>
      </c>
      <c r="I123" s="9">
        <v>84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80</v>
      </c>
      <c r="AA123" s="8">
        <v>387306.86445000005</v>
      </c>
      <c r="AB123" s="8">
        <v>23490</v>
      </c>
      <c r="AC123" s="8">
        <v>363816.86445000005</v>
      </c>
      <c r="AD123" s="8">
        <v>3490</v>
      </c>
      <c r="AE123" s="8">
        <v>383816.86445000005</v>
      </c>
      <c r="AF123" s="8" t="s">
        <v>58</v>
      </c>
      <c r="AG123" s="1" t="s">
        <v>116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45875</v>
      </c>
      <c r="B124" s="14" t="s">
        <v>506</v>
      </c>
      <c r="C124" s="9" t="s">
        <v>97</v>
      </c>
      <c r="D124" s="13" t="s">
        <v>59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45882</v>
      </c>
      <c r="U124" s="11">
        <v>30000</v>
      </c>
      <c r="V124" s="10">
        <v>6000</v>
      </c>
      <c r="W124" s="10">
        <v>24000</v>
      </c>
      <c r="X124" s="10">
        <v>0</v>
      </c>
      <c r="Y124" s="10">
        <v>0</v>
      </c>
      <c r="Z124" s="9" t="s">
        <v>306</v>
      </c>
      <c r="AA124" s="8">
        <v>25816.560000000001</v>
      </c>
      <c r="AB124" s="8">
        <v>25816.560000000001</v>
      </c>
      <c r="AC124" s="8">
        <v>0</v>
      </c>
      <c r="AD124" s="8">
        <v>0</v>
      </c>
      <c r="AE124" s="8">
        <v>0</v>
      </c>
      <c r="AF124" s="8">
        <v>0</v>
      </c>
      <c r="AG124" s="1" t="s">
        <v>116</v>
      </c>
      <c r="AH124" s="1" t="s">
        <v>77</v>
      </c>
      <c r="AI124" s="1">
        <v>1</v>
      </c>
      <c r="AJ124" s="3">
        <v>45882</v>
      </c>
      <c r="AK124" s="3">
        <v>0</v>
      </c>
      <c r="AL124" s="3">
        <v>0</v>
      </c>
      <c r="AM124" s="3">
        <v>0</v>
      </c>
      <c r="AN124" s="3">
        <v>0</v>
      </c>
      <c r="AO124" s="3">
        <v>45881</v>
      </c>
      <c r="AP124" s="3">
        <v>45877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307</v>
      </c>
      <c r="BD124" s="56">
        <v>0</v>
      </c>
    </row>
    <row r="125" spans="1:56" ht="27.75" customHeight="1" x14ac:dyDescent="0.45">
      <c r="A125" s="3" t="s">
        <v>136</v>
      </c>
      <c r="B125" s="14" t="s">
        <v>136</v>
      </c>
      <c r="C125" s="9" t="s">
        <v>305</v>
      </c>
      <c r="D125" s="13" t="s">
        <v>61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 t="s">
        <v>63</v>
      </c>
      <c r="U125" s="11">
        <v>100000</v>
      </c>
      <c r="V125" s="10">
        <v>0</v>
      </c>
      <c r="W125" s="10">
        <v>100000</v>
      </c>
      <c r="X125" s="10">
        <v>0</v>
      </c>
      <c r="Y125" s="10">
        <v>105000</v>
      </c>
      <c r="Z125" s="9" t="s">
        <v>306</v>
      </c>
      <c r="AA125" s="8">
        <v>113157.00000000001</v>
      </c>
      <c r="AB125" s="8">
        <v>0</v>
      </c>
      <c r="AC125" s="8">
        <v>113157.00000000001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74</v>
      </c>
      <c r="AI125" s="1">
        <v>2</v>
      </c>
      <c r="AJ125" s="3" t="s">
        <v>63</v>
      </c>
      <c r="AK125" s="3">
        <v>0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307</v>
      </c>
      <c r="BD125" s="56">
        <v>8914.2570000000014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38</v>
      </c>
      <c r="G126" s="9">
        <v>0</v>
      </c>
      <c r="H126" s="9">
        <v>0</v>
      </c>
      <c r="I126" s="9">
        <v>82</v>
      </c>
      <c r="J126" s="9" t="s">
        <v>78</v>
      </c>
      <c r="K126" s="9">
        <v>2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306</v>
      </c>
      <c r="AA126" s="8">
        <v>138973.56000000003</v>
      </c>
      <c r="AB126" s="8">
        <v>25816.560000000001</v>
      </c>
      <c r="AC126" s="8">
        <v>113157.00000000001</v>
      </c>
      <c r="AD126" s="8">
        <v>0</v>
      </c>
      <c r="AE126" s="8">
        <v>0</v>
      </c>
      <c r="AF126" s="8" t="s">
        <v>58</v>
      </c>
      <c r="AG126" s="1" t="s">
        <v>117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308</v>
      </c>
      <c r="BD126" s="56">
        <v>0</v>
      </c>
    </row>
    <row r="127" spans="1:56" ht="27.75" customHeight="1" x14ac:dyDescent="0.45">
      <c r="A127" s="3">
        <v>45857</v>
      </c>
      <c r="B127" s="14" t="s">
        <v>384</v>
      </c>
      <c r="C127" s="9" t="s">
        <v>142</v>
      </c>
      <c r="D127" s="13" t="s">
        <v>302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205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109</v>
      </c>
      <c r="T127" s="12">
        <v>45878</v>
      </c>
      <c r="U127" s="11">
        <v>27120</v>
      </c>
      <c r="V127" s="10">
        <v>25440</v>
      </c>
      <c r="W127" s="10">
        <v>1680</v>
      </c>
      <c r="X127" s="10">
        <v>152931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220</v>
      </c>
      <c r="AG127" s="1" t="s">
        <v>117</v>
      </c>
      <c r="AH127" s="1" t="s">
        <v>74</v>
      </c>
      <c r="AI127" s="1">
        <v>2</v>
      </c>
      <c r="AJ127" s="3">
        <v>45878</v>
      </c>
      <c r="AK127" s="3">
        <v>0</v>
      </c>
      <c r="AL127" s="3">
        <v>45869</v>
      </c>
      <c r="AM127" s="3">
        <v>45876</v>
      </c>
      <c r="AN127" s="3">
        <v>45877</v>
      </c>
      <c r="AO127" s="3">
        <v>45877</v>
      </c>
      <c r="AP127" s="3">
        <v>45873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 t="s">
        <v>390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45874</v>
      </c>
      <c r="B128" s="14" t="s">
        <v>536</v>
      </c>
      <c r="C128" s="9" t="s">
        <v>142</v>
      </c>
      <c r="D128" s="13" t="s">
        <v>302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45888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81</v>
      </c>
      <c r="AA128" s="8">
        <v>31432.500000000004</v>
      </c>
      <c r="AB128" s="8">
        <v>18343</v>
      </c>
      <c r="AC128" s="8">
        <v>13089.500000000004</v>
      </c>
      <c r="AD128" s="8">
        <v>0</v>
      </c>
      <c r="AE128" s="8">
        <v>0</v>
      </c>
      <c r="AF128" s="8" t="s">
        <v>220</v>
      </c>
      <c r="AG128" s="1" t="s">
        <v>117</v>
      </c>
      <c r="AH128" s="1" t="s">
        <v>74</v>
      </c>
      <c r="AI128" s="1">
        <v>2</v>
      </c>
      <c r="AJ128" s="3">
        <v>45888</v>
      </c>
      <c r="AK128" s="3">
        <v>0</v>
      </c>
      <c r="AL128" s="3">
        <v>45879</v>
      </c>
      <c r="AM128" s="3">
        <v>45886</v>
      </c>
      <c r="AN128" s="3">
        <v>45887</v>
      </c>
      <c r="AO128" s="3">
        <v>45887</v>
      </c>
      <c r="AP128" s="3">
        <v>45883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1000.6195555555558</v>
      </c>
    </row>
    <row r="129" spans="1:56" ht="27.75" customHeight="1" x14ac:dyDescent="0.45">
      <c r="A129" s="3">
        <v>45862</v>
      </c>
      <c r="B129" s="14" t="s">
        <v>431</v>
      </c>
      <c r="C129" s="9" t="s">
        <v>85</v>
      </c>
      <c r="D129" s="13" t="s">
        <v>417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124000</v>
      </c>
      <c r="V129" s="10">
        <v>20000</v>
      </c>
      <c r="W129" s="10">
        <v>104000</v>
      </c>
      <c r="X129" s="10">
        <v>71420</v>
      </c>
      <c r="Y129" s="10">
        <v>55209</v>
      </c>
      <c r="Z129" s="9" t="s">
        <v>81</v>
      </c>
      <c r="AA129" s="8">
        <v>59387.769210000006</v>
      </c>
      <c r="AB129" s="8">
        <v>59387.769210000006</v>
      </c>
      <c r="AC129" s="8">
        <v>0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45862</v>
      </c>
      <c r="B130" s="14" t="s">
        <v>432</v>
      </c>
      <c r="C130" s="9" t="s">
        <v>85</v>
      </c>
      <c r="D130" s="13" t="s">
        <v>322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28000</v>
      </c>
      <c r="V130" s="10">
        <v>0</v>
      </c>
      <c r="W130" s="10">
        <v>28000</v>
      </c>
      <c r="X130" s="10">
        <v>0</v>
      </c>
      <c r="Y130" s="10">
        <v>29400</v>
      </c>
      <c r="Z130" s="9" t="s">
        <v>81</v>
      </c>
      <c r="AA130" s="8">
        <v>30119.320000000003</v>
      </c>
      <c r="AB130" s="8">
        <v>30119.320000000003</v>
      </c>
      <c r="AC130" s="8">
        <v>0</v>
      </c>
      <c r="AD130" s="8">
        <v>0</v>
      </c>
      <c r="AE130" s="8">
        <v>0</v>
      </c>
      <c r="AF130" s="8" t="s">
        <v>323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45862</v>
      </c>
      <c r="B131" s="14" t="s">
        <v>433</v>
      </c>
      <c r="C131" s="9" t="s">
        <v>85</v>
      </c>
      <c r="D131" s="13" t="s">
        <v>418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45889</v>
      </c>
      <c r="U131" s="11">
        <v>7000</v>
      </c>
      <c r="V131" s="10">
        <v>0</v>
      </c>
      <c r="W131" s="10">
        <v>7000</v>
      </c>
      <c r="X131" s="10">
        <v>0</v>
      </c>
      <c r="Y131" s="10">
        <v>7350</v>
      </c>
      <c r="Z131" s="9" t="s">
        <v>81</v>
      </c>
      <c r="AA131" s="8">
        <v>7529.8300000000008</v>
      </c>
      <c r="AB131" s="8">
        <v>7529.8300000000008</v>
      </c>
      <c r="AC131" s="8">
        <v>0</v>
      </c>
      <c r="AD131" s="8">
        <v>0</v>
      </c>
      <c r="AE131" s="8">
        <v>0</v>
      </c>
      <c r="AF131" s="8" t="s">
        <v>323</v>
      </c>
      <c r="AG131" s="1" t="s">
        <v>117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45862</v>
      </c>
      <c r="B132" s="14" t="s">
        <v>433</v>
      </c>
      <c r="C132" s="9" t="s">
        <v>85</v>
      </c>
      <c r="D132" s="13" t="s">
        <v>421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0</v>
      </c>
      <c r="AF132" s="8" t="s">
        <v>323</v>
      </c>
      <c r="AG132" s="1" t="s">
        <v>117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45862</v>
      </c>
      <c r="B133" s="14" t="s">
        <v>434</v>
      </c>
      <c r="C133" s="9" t="s">
        <v>85</v>
      </c>
      <c r="D133" s="13" t="s">
        <v>419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198</v>
      </c>
      <c r="T133" s="12">
        <v>45889</v>
      </c>
      <c r="U133" s="11">
        <v>7000</v>
      </c>
      <c r="V133" s="10">
        <v>0</v>
      </c>
      <c r="W133" s="10">
        <v>7000</v>
      </c>
      <c r="X133" s="10">
        <v>0</v>
      </c>
      <c r="Y133" s="10">
        <v>7350</v>
      </c>
      <c r="Z133" s="9" t="s">
        <v>81</v>
      </c>
      <c r="AA133" s="8">
        <v>7529.8300000000008</v>
      </c>
      <c r="AB133" s="8">
        <v>7529.8300000000008</v>
      </c>
      <c r="AC133" s="8">
        <v>0</v>
      </c>
      <c r="AD133" s="8">
        <v>0</v>
      </c>
      <c r="AE133" s="8">
        <v>0</v>
      </c>
      <c r="AF133" s="8" t="s">
        <v>323</v>
      </c>
      <c r="AG133" s="1" t="s">
        <v>117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45862</v>
      </c>
      <c r="B134" s="14" t="s">
        <v>434</v>
      </c>
      <c r="C134" s="9" t="s">
        <v>85</v>
      </c>
      <c r="D134" s="13" t="s">
        <v>420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198</v>
      </c>
      <c r="T134" s="12">
        <v>45889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81</v>
      </c>
      <c r="AA134" s="8">
        <v>15059.660000000002</v>
      </c>
      <c r="AB134" s="8">
        <v>15059.660000000002</v>
      </c>
      <c r="AC134" s="8">
        <v>0</v>
      </c>
      <c r="AD134" s="8">
        <v>0</v>
      </c>
      <c r="AE134" s="8">
        <v>0</v>
      </c>
      <c r="AF134" s="8" t="s">
        <v>323</v>
      </c>
      <c r="AG134" s="1" t="s">
        <v>61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45870</v>
      </c>
      <c r="B135" s="14" t="s">
        <v>467</v>
      </c>
      <c r="C135" s="9" t="s">
        <v>85</v>
      </c>
      <c r="D135" s="13" t="s">
        <v>445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198</v>
      </c>
      <c r="T135" s="12">
        <v>45894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273</v>
      </c>
      <c r="AG135" s="1" t="s">
        <v>116</v>
      </c>
      <c r="AH135" s="1" t="s">
        <v>74</v>
      </c>
      <c r="AI135" s="1">
        <v>2</v>
      </c>
      <c r="AJ135" s="3">
        <v>45894</v>
      </c>
      <c r="AK135" s="3">
        <v>0</v>
      </c>
      <c r="AL135" s="3">
        <v>45885</v>
      </c>
      <c r="AM135" s="3">
        <v>45892</v>
      </c>
      <c r="AN135" s="3">
        <v>45893</v>
      </c>
      <c r="AO135" s="3">
        <v>45893</v>
      </c>
      <c r="AP135" s="3">
        <v>45889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45870</v>
      </c>
      <c r="B136" s="14" t="s">
        <v>467</v>
      </c>
      <c r="C136" s="9" t="s">
        <v>85</v>
      </c>
      <c r="D136" s="13" t="s">
        <v>446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198</v>
      </c>
      <c r="T136" s="12">
        <v>45894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21513.800000000003</v>
      </c>
      <c r="AB136" s="8">
        <v>21513.800000000003</v>
      </c>
      <c r="AC136" s="8">
        <v>0</v>
      </c>
      <c r="AD136" s="8">
        <v>0</v>
      </c>
      <c r="AE136" s="8">
        <v>0</v>
      </c>
      <c r="AF136" s="8" t="s">
        <v>273</v>
      </c>
      <c r="AG136" s="1" t="s">
        <v>116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 t="s">
        <v>136</v>
      </c>
      <c r="B137" s="14" t="s">
        <v>136</v>
      </c>
      <c r="C137" s="9" t="s">
        <v>142</v>
      </c>
      <c r="D137" s="13" t="s">
        <v>61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205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45899</v>
      </c>
      <c r="U137" s="11">
        <v>170000</v>
      </c>
      <c r="V137" s="10">
        <v>0</v>
      </c>
      <c r="W137" s="10">
        <v>170000</v>
      </c>
      <c r="X137" s="10">
        <v>0</v>
      </c>
      <c r="Y137" s="10">
        <v>178500</v>
      </c>
      <c r="Z137" s="9" t="s">
        <v>81</v>
      </c>
      <c r="AA137" s="8">
        <v>178117.5</v>
      </c>
      <c r="AB137" s="8">
        <v>0</v>
      </c>
      <c r="AC137" s="8">
        <v>178117.5</v>
      </c>
      <c r="AD137" s="8">
        <v>0</v>
      </c>
      <c r="AE137" s="8">
        <v>0</v>
      </c>
      <c r="AF137" s="8" t="s">
        <v>220</v>
      </c>
      <c r="AG137" s="1" t="s">
        <v>116</v>
      </c>
      <c r="AH137" s="1" t="s">
        <v>74</v>
      </c>
      <c r="AI137" s="1">
        <v>2</v>
      </c>
      <c r="AJ137" s="3">
        <v>45899</v>
      </c>
      <c r="AK137" s="3">
        <v>0</v>
      </c>
      <c r="AL137" s="3">
        <v>45890</v>
      </c>
      <c r="AM137" s="3">
        <v>45897</v>
      </c>
      <c r="AN137" s="3">
        <v>45898</v>
      </c>
      <c r="AO137" s="3">
        <v>45898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13616.093333333334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37</v>
      </c>
      <c r="G138" s="9">
        <v>0</v>
      </c>
      <c r="H138" s="9">
        <v>0</v>
      </c>
      <c r="I138" s="9">
        <v>80</v>
      </c>
      <c r="J138" s="9" t="s">
        <v>57</v>
      </c>
      <c r="K138" s="9">
        <v>3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361447.10921000002</v>
      </c>
      <c r="AB138" s="8">
        <v>170240.10921000002</v>
      </c>
      <c r="AC138" s="8">
        <v>191207</v>
      </c>
      <c r="AD138" s="8">
        <v>0</v>
      </c>
      <c r="AE138" s="8">
        <v>0</v>
      </c>
      <c r="AF138" s="8" t="s">
        <v>58</v>
      </c>
      <c r="AG138" s="1" t="s">
        <v>116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45876</v>
      </c>
      <c r="B139" s="14" t="s">
        <v>129</v>
      </c>
      <c r="C139" s="9" t="s">
        <v>175</v>
      </c>
      <c r="D139" s="13" t="s">
        <v>59</v>
      </c>
      <c r="E139" s="9">
        <v>21</v>
      </c>
      <c r="F139" s="9">
        <v>38</v>
      </c>
      <c r="G139" s="9" t="s">
        <v>60</v>
      </c>
      <c r="H139" s="9">
        <v>0</v>
      </c>
      <c r="I139" s="9">
        <v>69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41</v>
      </c>
      <c r="O139" s="9">
        <v>40</v>
      </c>
      <c r="P139" s="10">
        <v>333.79752595199994</v>
      </c>
      <c r="Q139" s="10">
        <v>0</v>
      </c>
      <c r="R139" s="10">
        <v>333.79752595199994</v>
      </c>
      <c r="S139" s="9" t="s">
        <v>71</v>
      </c>
      <c r="T139" s="12">
        <v>45882</v>
      </c>
      <c r="U139" s="11">
        <v>15000</v>
      </c>
      <c r="V139" s="10">
        <v>0</v>
      </c>
      <c r="W139" s="10">
        <v>15000</v>
      </c>
      <c r="X139" s="10">
        <v>0</v>
      </c>
      <c r="Y139" s="10">
        <v>0</v>
      </c>
      <c r="Z139" s="9" t="s">
        <v>131</v>
      </c>
      <c r="AA139" s="8">
        <v>16554.45</v>
      </c>
      <c r="AB139" s="8">
        <v>16554.45</v>
      </c>
      <c r="AC139" s="8">
        <v>0</v>
      </c>
      <c r="AD139" s="8">
        <v>0</v>
      </c>
      <c r="AE139" s="8">
        <v>0</v>
      </c>
      <c r="AF139" s="8" t="s">
        <v>544</v>
      </c>
      <c r="AG139" s="1" t="s">
        <v>116</v>
      </c>
      <c r="AH139" s="1" t="s">
        <v>545</v>
      </c>
      <c r="AI139" s="1">
        <v>2</v>
      </c>
      <c r="AJ139" s="3">
        <v>45882</v>
      </c>
      <c r="AK139" s="3">
        <v>0</v>
      </c>
      <c r="AL139" s="3">
        <v>0</v>
      </c>
      <c r="AM139" s="3">
        <v>0</v>
      </c>
      <c r="AN139" s="3">
        <v>0</v>
      </c>
      <c r="AO139" s="3">
        <v>45880</v>
      </c>
      <c r="AP139" s="3">
        <v>45877</v>
      </c>
      <c r="AQ139" s="3">
        <v>45881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45">
      <c r="A140" s="3">
        <v>45876</v>
      </c>
      <c r="B140" s="14" t="s">
        <v>129</v>
      </c>
      <c r="C140" s="9" t="s">
        <v>214</v>
      </c>
      <c r="D140" s="13" t="s">
        <v>507</v>
      </c>
      <c r="E140" s="9">
        <v>21</v>
      </c>
      <c r="F140" s="9">
        <v>34</v>
      </c>
      <c r="G140" s="9" t="s">
        <v>60</v>
      </c>
      <c r="H140" s="9">
        <v>0</v>
      </c>
      <c r="I140" s="9">
        <v>60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36</v>
      </c>
      <c r="O140" s="9">
        <v>40</v>
      </c>
      <c r="P140" s="10">
        <v>390.78734745599991</v>
      </c>
      <c r="Q140" s="10">
        <v>0</v>
      </c>
      <c r="R140" s="10">
        <v>390.78734745599991</v>
      </c>
      <c r="S140" s="9" t="s">
        <v>67</v>
      </c>
      <c r="T140" s="12">
        <v>45889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131</v>
      </c>
      <c r="AA140" s="8">
        <v>19837.400000000001</v>
      </c>
      <c r="AB140" s="8">
        <v>19837.400000000001</v>
      </c>
      <c r="AC140" s="8">
        <v>0</v>
      </c>
      <c r="AD140" s="8">
        <v>0</v>
      </c>
      <c r="AE140" s="8">
        <v>0</v>
      </c>
      <c r="AF140" s="8" t="s">
        <v>544</v>
      </c>
      <c r="AG140" s="1" t="s">
        <v>116</v>
      </c>
      <c r="AH140" s="1" t="s">
        <v>72</v>
      </c>
      <c r="AI140" s="1">
        <v>3</v>
      </c>
      <c r="AJ140" s="3">
        <v>45889</v>
      </c>
      <c r="AK140" s="3">
        <v>0</v>
      </c>
      <c r="AL140" s="3">
        <v>45879</v>
      </c>
      <c r="AM140" s="3">
        <v>45886</v>
      </c>
      <c r="AN140" s="3">
        <v>45887</v>
      </c>
      <c r="AO140" s="3">
        <v>45887</v>
      </c>
      <c r="AP140" s="3">
        <v>45884</v>
      </c>
      <c r="AQ140" s="3">
        <v>45888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 t="s">
        <v>508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21</v>
      </c>
      <c r="F141" s="9">
        <v>37</v>
      </c>
      <c r="G141" s="9" t="s">
        <v>60</v>
      </c>
      <c r="H141" s="9">
        <v>0</v>
      </c>
      <c r="I141" s="9">
        <v>67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131</v>
      </c>
      <c r="AA141" s="8">
        <v>36391.850000000006</v>
      </c>
      <c r="AB141" s="8">
        <v>36391.850000000006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116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45867</v>
      </c>
      <c r="B142" s="14" t="s">
        <v>440</v>
      </c>
      <c r="C142" s="9" t="s">
        <v>325</v>
      </c>
      <c r="D142" s="13" t="s">
        <v>441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0</v>
      </c>
      <c r="Q142" s="10">
        <v>0</v>
      </c>
      <c r="R142" s="10">
        <v>0</v>
      </c>
      <c r="S142" s="9" t="s">
        <v>71</v>
      </c>
      <c r="T142" s="12">
        <v>45878</v>
      </c>
      <c r="U142" s="11">
        <v>5000</v>
      </c>
      <c r="V142" s="10">
        <v>5000</v>
      </c>
      <c r="W142" s="10">
        <v>0</v>
      </c>
      <c r="X142" s="10">
        <v>5400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45878</v>
      </c>
      <c r="AK142" s="3">
        <v>45874</v>
      </c>
      <c r="AL142" s="3">
        <v>45868</v>
      </c>
      <c r="AM142" s="3">
        <v>45875</v>
      </c>
      <c r="AN142" s="3">
        <v>45876</v>
      </c>
      <c r="AO142" s="3">
        <v>45876</v>
      </c>
      <c r="AP142" s="3">
        <v>45873</v>
      </c>
      <c r="AQ142" s="3">
        <v>45877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509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468</v>
      </c>
      <c r="C143" s="9" t="s">
        <v>112</v>
      </c>
      <c r="D143" s="13" t="s">
        <v>448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121</v>
      </c>
      <c r="AA143" s="8">
        <v>10756.900000000001</v>
      </c>
      <c r="AB143" s="8">
        <v>10756.900000000001</v>
      </c>
      <c r="AC143" s="8">
        <v>0</v>
      </c>
      <c r="AD143" s="8">
        <v>10756.900000000001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45869</v>
      </c>
      <c r="B144" s="14" t="s">
        <v>468</v>
      </c>
      <c r="C144" s="9" t="s">
        <v>112</v>
      </c>
      <c r="D144" s="13" t="s">
        <v>450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121</v>
      </c>
      <c r="AA144" s="8">
        <v>5378.4500000000007</v>
      </c>
      <c r="AB144" s="8">
        <v>5378.4500000000007</v>
      </c>
      <c r="AC144" s="8">
        <v>0</v>
      </c>
      <c r="AD144" s="8">
        <v>5378.4500000000007</v>
      </c>
      <c r="AE144" s="8">
        <v>0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449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468</v>
      </c>
      <c r="C145" s="9" t="s">
        <v>112</v>
      </c>
      <c r="D145" s="13" t="s">
        <v>451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121</v>
      </c>
      <c r="AA145" s="8">
        <v>5378.4500000000007</v>
      </c>
      <c r="AB145" s="8">
        <v>5378.4500000000007</v>
      </c>
      <c r="AC145" s="8">
        <v>0</v>
      </c>
      <c r="AD145" s="8">
        <v>5378.4500000000007</v>
      </c>
      <c r="AE145" s="8">
        <v>0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449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45870</v>
      </c>
      <c r="B146" s="14" t="s">
        <v>474</v>
      </c>
      <c r="C146" s="9" t="s">
        <v>79</v>
      </c>
      <c r="D146" s="13" t="s">
        <v>475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45882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121</v>
      </c>
      <c r="AA146" s="8">
        <v>3310.89</v>
      </c>
      <c r="AB146" s="8">
        <v>3310.89</v>
      </c>
      <c r="AC146" s="8">
        <v>0</v>
      </c>
      <c r="AD146" s="8">
        <v>3310.89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45882</v>
      </c>
      <c r="AK146" s="3">
        <v>45878</v>
      </c>
      <c r="AL146" s="3">
        <v>45872</v>
      </c>
      <c r="AM146" s="3">
        <v>45879</v>
      </c>
      <c r="AN146" s="3">
        <v>45880</v>
      </c>
      <c r="AO146" s="3">
        <v>45880</v>
      </c>
      <c r="AP146" s="3">
        <v>45877</v>
      </c>
      <c r="AQ146" s="3">
        <v>45881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45870</v>
      </c>
      <c r="B147" s="14" t="s">
        <v>476</v>
      </c>
      <c r="C147" s="9" t="s">
        <v>79</v>
      </c>
      <c r="D147" s="13" t="s">
        <v>477</v>
      </c>
      <c r="E147" s="9">
        <v>21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68.387785804799989</v>
      </c>
      <c r="Q147" s="10">
        <v>0</v>
      </c>
      <c r="R147" s="10">
        <v>68.387785804799989</v>
      </c>
      <c r="S147" s="9" t="s">
        <v>67</v>
      </c>
      <c r="T147" s="12">
        <v>45882</v>
      </c>
      <c r="U147" s="11">
        <v>3000</v>
      </c>
      <c r="V147" s="10">
        <v>0</v>
      </c>
      <c r="W147" s="10">
        <v>3000</v>
      </c>
      <c r="X147" s="10">
        <v>0</v>
      </c>
      <c r="Y147" s="10">
        <v>3150</v>
      </c>
      <c r="Z147" s="9" t="s">
        <v>121</v>
      </c>
      <c r="AA147" s="8">
        <v>3478.5300000000007</v>
      </c>
      <c r="AB147" s="8">
        <v>3478.5300000000007</v>
      </c>
      <c r="AC147" s="8">
        <v>0</v>
      </c>
      <c r="AD147" s="8">
        <v>3478.5300000000007</v>
      </c>
      <c r="AE147" s="8">
        <v>0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45882</v>
      </c>
      <c r="AK147" s="3">
        <v>45878</v>
      </c>
      <c r="AL147" s="3">
        <v>45872</v>
      </c>
      <c r="AM147" s="3">
        <v>45879</v>
      </c>
      <c r="AN147" s="3">
        <v>45880</v>
      </c>
      <c r="AO147" s="3">
        <v>45880</v>
      </c>
      <c r="AP147" s="3">
        <v>45877</v>
      </c>
      <c r="AQ147" s="3">
        <v>45881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45871</v>
      </c>
      <c r="B148" s="14" t="s">
        <v>480</v>
      </c>
      <c r="C148" s="9" t="s">
        <v>79</v>
      </c>
      <c r="D148" s="13" t="s">
        <v>481</v>
      </c>
      <c r="E148" s="9">
        <v>21</v>
      </c>
      <c r="F148" s="9">
        <v>40</v>
      </c>
      <c r="G148" s="9" t="s">
        <v>60</v>
      </c>
      <c r="H148" s="9" t="s">
        <v>66</v>
      </c>
      <c r="I148" s="9">
        <v>108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42</v>
      </c>
      <c r="O148" s="9">
        <v>40</v>
      </c>
      <c r="P148" s="10">
        <v>125.37760730879998</v>
      </c>
      <c r="Q148" s="10">
        <v>0</v>
      </c>
      <c r="R148" s="10">
        <v>125.37760730879998</v>
      </c>
      <c r="S148" s="9" t="s">
        <v>67</v>
      </c>
      <c r="T148" s="12">
        <v>45882</v>
      </c>
      <c r="U148" s="11">
        <v>5500</v>
      </c>
      <c r="V148" s="10">
        <v>0</v>
      </c>
      <c r="W148" s="10">
        <v>5500</v>
      </c>
      <c r="X148" s="10">
        <v>0</v>
      </c>
      <c r="Y148" s="10">
        <v>5775</v>
      </c>
      <c r="Z148" s="9" t="s">
        <v>121</v>
      </c>
      <c r="AA148" s="8">
        <v>6377.3050000000003</v>
      </c>
      <c r="AB148" s="8">
        <v>6377.3050000000003</v>
      </c>
      <c r="AC148" s="8">
        <v>0</v>
      </c>
      <c r="AD148" s="8">
        <v>6377.3050000000003</v>
      </c>
      <c r="AE148" s="8">
        <v>0</v>
      </c>
      <c r="AF148" s="8">
        <v>0</v>
      </c>
      <c r="AG148" s="1" t="s">
        <v>116</v>
      </c>
      <c r="AH148" s="1" t="s">
        <v>68</v>
      </c>
      <c r="AI148" s="1">
        <v>4</v>
      </c>
      <c r="AJ148" s="3">
        <v>45882</v>
      </c>
      <c r="AK148" s="3">
        <v>45878</v>
      </c>
      <c r="AL148" s="3">
        <v>45872</v>
      </c>
      <c r="AM148" s="3">
        <v>45879</v>
      </c>
      <c r="AN148" s="3">
        <v>45880</v>
      </c>
      <c r="AO148" s="3">
        <v>45880</v>
      </c>
      <c r="AP148" s="3">
        <v>45877</v>
      </c>
      <c r="AQ148" s="3">
        <v>45881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45869</v>
      </c>
      <c r="B149" s="14" t="s">
        <v>468</v>
      </c>
      <c r="C149" s="9" t="s">
        <v>112</v>
      </c>
      <c r="D149" s="13" t="s">
        <v>452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45883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121</v>
      </c>
      <c r="AA149" s="8">
        <v>5378.4500000000007</v>
      </c>
      <c r="AB149" s="8">
        <v>5378.4500000000007</v>
      </c>
      <c r="AC149" s="8">
        <v>0</v>
      </c>
      <c r="AD149" s="8">
        <v>5378.4500000000007</v>
      </c>
      <c r="AE149" s="8">
        <v>0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45883</v>
      </c>
      <c r="AK149" s="3">
        <v>45879</v>
      </c>
      <c r="AL149" s="3">
        <v>45873</v>
      </c>
      <c r="AM149" s="3">
        <v>45880</v>
      </c>
      <c r="AN149" s="3">
        <v>45881</v>
      </c>
      <c r="AO149" s="3">
        <v>45881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449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45869</v>
      </c>
      <c r="B150" s="14" t="s">
        <v>468</v>
      </c>
      <c r="C150" s="9" t="s">
        <v>112</v>
      </c>
      <c r="D150" s="13" t="s">
        <v>453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45883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121</v>
      </c>
      <c r="AA150" s="8">
        <v>10756.900000000001</v>
      </c>
      <c r="AB150" s="8">
        <v>10756.900000000001</v>
      </c>
      <c r="AC150" s="8">
        <v>0</v>
      </c>
      <c r="AD150" s="8">
        <v>10756.900000000001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45883</v>
      </c>
      <c r="AK150" s="3">
        <v>45879</v>
      </c>
      <c r="AL150" s="3">
        <v>45873</v>
      </c>
      <c r="AM150" s="3">
        <v>45880</v>
      </c>
      <c r="AN150" s="3">
        <v>45881</v>
      </c>
      <c r="AO150" s="3">
        <v>45881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449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45874</v>
      </c>
      <c r="B151" s="14" t="s">
        <v>510</v>
      </c>
      <c r="C151" s="9" t="s">
        <v>108</v>
      </c>
      <c r="D151" s="13" t="s">
        <v>511</v>
      </c>
      <c r="E151" s="9">
        <v>21</v>
      </c>
      <c r="F151" s="9">
        <v>38</v>
      </c>
      <c r="G151" s="9" t="s">
        <v>60</v>
      </c>
      <c r="H151" s="9" t="s">
        <v>66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0</v>
      </c>
      <c r="Q151" s="10">
        <v>0</v>
      </c>
      <c r="R151" s="10">
        <v>0</v>
      </c>
      <c r="S151" s="9" t="s">
        <v>67</v>
      </c>
      <c r="T151" s="12">
        <v>45883</v>
      </c>
      <c r="U151" s="11">
        <v>3000</v>
      </c>
      <c r="V151" s="10">
        <v>3000</v>
      </c>
      <c r="W151" s="10">
        <v>0</v>
      </c>
      <c r="X151" s="10">
        <v>3100</v>
      </c>
      <c r="Y151" s="10">
        <v>0</v>
      </c>
      <c r="Z151" s="9" t="s">
        <v>121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45883</v>
      </c>
      <c r="AK151" s="3">
        <v>45879</v>
      </c>
      <c r="AL151" s="3">
        <v>45873</v>
      </c>
      <c r="AM151" s="3">
        <v>45880</v>
      </c>
      <c r="AN151" s="3">
        <v>45881</v>
      </c>
      <c r="AO151" s="3">
        <v>45881</v>
      </c>
      <c r="AP151" s="3">
        <v>45878</v>
      </c>
      <c r="AQ151" s="3">
        <v>45882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45876</v>
      </c>
      <c r="B152" s="14" t="s">
        <v>129</v>
      </c>
      <c r="C152" s="9" t="s">
        <v>108</v>
      </c>
      <c r="D152" s="13" t="s">
        <v>546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90</v>
      </c>
      <c r="M152" s="10">
        <v>22</v>
      </c>
      <c r="N152" s="9">
        <v>40</v>
      </c>
      <c r="O152" s="9">
        <v>40</v>
      </c>
      <c r="P152" s="10">
        <v>86.841632767999982</v>
      </c>
      <c r="Q152" s="10">
        <v>0</v>
      </c>
      <c r="R152" s="10">
        <v>86.841632767999982</v>
      </c>
      <c r="S152" s="9" t="s">
        <v>67</v>
      </c>
      <c r="T152" s="12">
        <v>45884</v>
      </c>
      <c r="U152" s="11">
        <v>4000</v>
      </c>
      <c r="V152" s="10">
        <v>0</v>
      </c>
      <c r="W152" s="10">
        <v>4000</v>
      </c>
      <c r="X152" s="10">
        <v>0</v>
      </c>
      <c r="Y152" s="10">
        <v>4200</v>
      </c>
      <c r="Z152" s="9" t="s">
        <v>121</v>
      </c>
      <c r="AA152" s="8">
        <v>4414.5199999999995</v>
      </c>
      <c r="AB152" s="8">
        <v>0</v>
      </c>
      <c r="AC152" s="8">
        <v>4414.5199999999995</v>
      </c>
      <c r="AD152" s="8">
        <v>0</v>
      </c>
      <c r="AE152" s="8">
        <v>4414.5199999999995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45884</v>
      </c>
      <c r="AK152" s="3">
        <v>45880</v>
      </c>
      <c r="AL152" s="3">
        <v>45874</v>
      </c>
      <c r="AM152" s="3">
        <v>45881</v>
      </c>
      <c r="AN152" s="3">
        <v>45882</v>
      </c>
      <c r="AO152" s="3">
        <v>45882</v>
      </c>
      <c r="AP152" s="3">
        <v>45879</v>
      </c>
      <c r="AQ152" s="3">
        <v>45883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317.46284826666664</v>
      </c>
    </row>
    <row r="153" spans="1:56" ht="27.75" customHeight="1" x14ac:dyDescent="0.45">
      <c r="A153" s="3">
        <v>45876</v>
      </c>
      <c r="B153" s="14" t="s">
        <v>129</v>
      </c>
      <c r="C153" s="9" t="s">
        <v>411</v>
      </c>
      <c r="D153" s="13" t="s">
        <v>537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434.20816383999994</v>
      </c>
      <c r="Q153" s="10">
        <v>0</v>
      </c>
      <c r="R153" s="10">
        <v>434.20816383999994</v>
      </c>
      <c r="S153" s="9" t="s">
        <v>71</v>
      </c>
      <c r="T153" s="12">
        <v>45892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121</v>
      </c>
      <c r="AA153" s="8">
        <v>21513.800000000003</v>
      </c>
      <c r="AB153" s="8">
        <v>21513.800000000003</v>
      </c>
      <c r="AC153" s="8">
        <v>0</v>
      </c>
      <c r="AD153" s="8">
        <v>21513.800000000003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45892</v>
      </c>
      <c r="AK153" s="3">
        <v>45888</v>
      </c>
      <c r="AL153" s="3">
        <v>45882</v>
      </c>
      <c r="AM153" s="3">
        <v>45889</v>
      </c>
      <c r="AN153" s="3">
        <v>45890</v>
      </c>
      <c r="AO153" s="3">
        <v>45890</v>
      </c>
      <c r="AP153" s="3">
        <v>45887</v>
      </c>
      <c r="AQ153" s="3">
        <v>45891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>
        <v>45876</v>
      </c>
      <c r="B154" s="14" t="s">
        <v>129</v>
      </c>
      <c r="C154" s="9" t="s">
        <v>411</v>
      </c>
      <c r="D154" s="13" t="s">
        <v>412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217.10408191999997</v>
      </c>
      <c r="Q154" s="10">
        <v>0</v>
      </c>
      <c r="R154" s="10">
        <v>217.10408191999997</v>
      </c>
      <c r="S154" s="9" t="s">
        <v>71</v>
      </c>
      <c r="T154" s="12">
        <v>45892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121</v>
      </c>
      <c r="AA154" s="8">
        <v>10756.900000000001</v>
      </c>
      <c r="AB154" s="8">
        <v>10756.900000000001</v>
      </c>
      <c r="AC154" s="8">
        <v>0</v>
      </c>
      <c r="AD154" s="8">
        <v>10756.900000000001</v>
      </c>
      <c r="AE154" s="8">
        <v>0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45892</v>
      </c>
      <c r="AK154" s="3">
        <v>45888</v>
      </c>
      <c r="AL154" s="3">
        <v>45882</v>
      </c>
      <c r="AM154" s="3">
        <v>45889</v>
      </c>
      <c r="AN154" s="3">
        <v>45890</v>
      </c>
      <c r="AO154" s="3">
        <v>45890</v>
      </c>
      <c r="AP154" s="3">
        <v>45887</v>
      </c>
      <c r="AQ154" s="3">
        <v>45891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 t="s">
        <v>136</v>
      </c>
      <c r="B155" s="14" t="s">
        <v>136</v>
      </c>
      <c r="C155" s="9" t="s">
        <v>112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45925</v>
      </c>
      <c r="U155" s="11">
        <v>100000</v>
      </c>
      <c r="V155" s="10">
        <v>0</v>
      </c>
      <c r="W155" s="10">
        <v>100000</v>
      </c>
      <c r="X155" s="10">
        <v>0</v>
      </c>
      <c r="Y155" s="10">
        <v>105000</v>
      </c>
      <c r="Z155" s="9" t="s">
        <v>121</v>
      </c>
      <c r="AA155" s="8">
        <v>107569.00000000001</v>
      </c>
      <c r="AB155" s="8">
        <v>107569.00000000001</v>
      </c>
      <c r="AC155" s="8">
        <v>0</v>
      </c>
      <c r="AD155" s="8">
        <v>107569.00000000001</v>
      </c>
      <c r="AE155" s="8">
        <v>0</v>
      </c>
      <c r="AF155" s="8">
        <v>0</v>
      </c>
      <c r="AG155" s="1" t="s">
        <v>117</v>
      </c>
      <c r="AH155" s="1" t="s">
        <v>68</v>
      </c>
      <c r="AI155" s="1">
        <v>4</v>
      </c>
      <c r="AJ155" s="3">
        <v>45925</v>
      </c>
      <c r="AK155" s="3">
        <v>45921</v>
      </c>
      <c r="AL155" s="3">
        <v>45915</v>
      </c>
      <c r="AM155" s="3">
        <v>45922</v>
      </c>
      <c r="AN155" s="3">
        <v>45923</v>
      </c>
      <c r="AO155" s="3">
        <v>45923</v>
      </c>
      <c r="AP155" s="3">
        <v>45920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customHeight="1" x14ac:dyDescent="0.45">
      <c r="A156" s="3" t="s">
        <v>136</v>
      </c>
      <c r="B156" s="14" t="s">
        <v>136</v>
      </c>
      <c r="C156" s="9" t="s">
        <v>110</v>
      </c>
      <c r="D156" s="13" t="s">
        <v>147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111</v>
      </c>
      <c r="T156" s="12" t="s">
        <v>63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121</v>
      </c>
      <c r="AA156" s="8">
        <v>10756.900000000001</v>
      </c>
      <c r="AB156" s="8">
        <v>10756.900000000001</v>
      </c>
      <c r="AC156" s="8">
        <v>0</v>
      </c>
      <c r="AD156" s="8">
        <v>10756.900000000001</v>
      </c>
      <c r="AE156" s="8">
        <v>0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0</v>
      </c>
    </row>
    <row r="157" spans="1:56" ht="27.75" customHeight="1" x14ac:dyDescent="0.45">
      <c r="A157" s="3">
        <v>45854</v>
      </c>
      <c r="B157" s="14" t="s">
        <v>368</v>
      </c>
      <c r="C157" s="9" t="s">
        <v>79</v>
      </c>
      <c r="D157" s="13" t="s">
        <v>369</v>
      </c>
      <c r="E157" s="9">
        <v>21</v>
      </c>
      <c r="F157" s="9">
        <v>38</v>
      </c>
      <c r="G157" s="9" t="s">
        <v>60</v>
      </c>
      <c r="H157" s="9" t="s">
        <v>76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121</v>
      </c>
      <c r="AA157" s="8">
        <v>3310.89</v>
      </c>
      <c r="AB157" s="8">
        <v>0</v>
      </c>
      <c r="AC157" s="8">
        <v>3310.89</v>
      </c>
      <c r="AD157" s="8">
        <v>0</v>
      </c>
      <c r="AE157" s="8">
        <v>3310.89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238.09713619999999</v>
      </c>
    </row>
    <row r="158" spans="1:56" ht="27.75" customHeight="1" x14ac:dyDescent="0.45">
      <c r="A158" s="3">
        <v>45854</v>
      </c>
      <c r="B158" s="14" t="s">
        <v>370</v>
      </c>
      <c r="C158" s="9" t="s">
        <v>79</v>
      </c>
      <c r="D158" s="13" t="s">
        <v>371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65.13122457599998</v>
      </c>
      <c r="Q158" s="10">
        <v>0</v>
      </c>
      <c r="R158" s="10">
        <v>65.13122457599998</v>
      </c>
      <c r="S158" s="9" t="s">
        <v>67</v>
      </c>
      <c r="T158" s="12" t="s">
        <v>63</v>
      </c>
      <c r="U158" s="11">
        <v>3000</v>
      </c>
      <c r="V158" s="10">
        <v>0</v>
      </c>
      <c r="W158" s="10">
        <v>3000</v>
      </c>
      <c r="X158" s="10">
        <v>0</v>
      </c>
      <c r="Y158" s="10">
        <v>3150</v>
      </c>
      <c r="Z158" s="9" t="s">
        <v>121</v>
      </c>
      <c r="AA158" s="8">
        <v>3310.89</v>
      </c>
      <c r="AB158" s="8">
        <v>0</v>
      </c>
      <c r="AC158" s="8">
        <v>3310.89</v>
      </c>
      <c r="AD158" s="8">
        <v>0</v>
      </c>
      <c r="AE158" s="8">
        <v>3310.89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238.09713619999999</v>
      </c>
    </row>
    <row r="159" spans="1:56" ht="27.75" customHeight="1" x14ac:dyDescent="0.45">
      <c r="A159" s="3">
        <v>45826</v>
      </c>
      <c r="B159" s="14" t="s">
        <v>310</v>
      </c>
      <c r="C159" s="9" t="s">
        <v>108</v>
      </c>
      <c r="D159" s="13" t="s">
        <v>292</v>
      </c>
      <c r="E159" s="9">
        <v>21</v>
      </c>
      <c r="F159" s="9">
        <v>38</v>
      </c>
      <c r="G159" s="9" t="s">
        <v>60</v>
      </c>
      <c r="H159" s="9" t="s">
        <v>66</v>
      </c>
      <c r="I159" s="9">
        <v>102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40</v>
      </c>
      <c r="O159" s="9">
        <v>40</v>
      </c>
      <c r="P159" s="10">
        <v>163.47937368575995</v>
      </c>
      <c r="Q159" s="10">
        <v>0</v>
      </c>
      <c r="R159" s="10">
        <v>163.47937368575995</v>
      </c>
      <c r="S159" s="9" t="s">
        <v>67</v>
      </c>
      <c r="T159" s="12" t="s">
        <v>63</v>
      </c>
      <c r="U159" s="11">
        <v>8000</v>
      </c>
      <c r="V159" s="10">
        <v>470</v>
      </c>
      <c r="W159" s="10">
        <v>7530</v>
      </c>
      <c r="X159" s="10">
        <v>0</v>
      </c>
      <c r="Y159" s="10">
        <v>7906.5</v>
      </c>
      <c r="Z159" s="9" t="s">
        <v>121</v>
      </c>
      <c r="AA159" s="8">
        <v>8310.3338999999996</v>
      </c>
      <c r="AB159" s="8">
        <v>0</v>
      </c>
      <c r="AC159" s="8">
        <v>8310.3338999999996</v>
      </c>
      <c r="AD159" s="8">
        <v>0</v>
      </c>
      <c r="AE159" s="8">
        <v>8310.3338999999996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597.62381186199991</v>
      </c>
    </row>
    <row r="160" spans="1:56" ht="27.75" customHeight="1" x14ac:dyDescent="0.45">
      <c r="A160" s="3">
        <v>45628</v>
      </c>
      <c r="B160" s="14" t="s">
        <v>209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8000</v>
      </c>
      <c r="V160" s="10">
        <v>0</v>
      </c>
      <c r="W160" s="10">
        <v>8000</v>
      </c>
      <c r="X160" s="10">
        <v>0</v>
      </c>
      <c r="Y160" s="10">
        <v>8400</v>
      </c>
      <c r="Z160" s="9" t="s">
        <v>121</v>
      </c>
      <c r="AA160" s="8">
        <v>8605.52</v>
      </c>
      <c r="AB160" s="8">
        <v>0</v>
      </c>
      <c r="AC160" s="8">
        <v>8605.52</v>
      </c>
      <c r="AD160" s="8">
        <v>0</v>
      </c>
      <c r="AE160" s="8">
        <v>8605.52</v>
      </c>
      <c r="AF160" s="8">
        <v>0</v>
      </c>
      <c r="AG160" s="1" t="s">
        <v>117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230</v>
      </c>
      <c r="AZ160" s="2">
        <v>0</v>
      </c>
      <c r="BA160" s="2">
        <v>0</v>
      </c>
      <c r="BB160" s="2">
        <v>0</v>
      </c>
      <c r="BC160" s="1" t="s">
        <v>122</v>
      </c>
      <c r="BD160" s="56">
        <v>618.85162826666658</v>
      </c>
    </row>
    <row r="161" spans="1:56" ht="27.75" customHeight="1" x14ac:dyDescent="0.45">
      <c r="A161" s="3">
        <v>45631</v>
      </c>
      <c r="B161" s="14" t="s">
        <v>212</v>
      </c>
      <c r="C161" s="9" t="s">
        <v>110</v>
      </c>
      <c r="D161" s="13" t="s">
        <v>147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121</v>
      </c>
      <c r="AA161" s="8">
        <v>17211.04</v>
      </c>
      <c r="AB161" s="8">
        <v>0</v>
      </c>
      <c r="AC161" s="8">
        <v>17211.04</v>
      </c>
      <c r="AD161" s="8">
        <v>0</v>
      </c>
      <c r="AE161" s="8">
        <v>17211.04</v>
      </c>
      <c r="AF161" s="8">
        <v>0</v>
      </c>
      <c r="AG161" s="1" t="s">
        <v>116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231</v>
      </c>
      <c r="AZ161" s="2">
        <v>0</v>
      </c>
      <c r="BA161" s="2">
        <v>0</v>
      </c>
      <c r="BB161" s="2">
        <v>0</v>
      </c>
      <c r="BC161" s="1" t="s">
        <v>122</v>
      </c>
      <c r="BD161" s="56">
        <v>1237.7032565333332</v>
      </c>
    </row>
    <row r="162" spans="1:56" ht="27.75" customHeight="1" x14ac:dyDescent="0.45">
      <c r="A162" s="3">
        <v>45631</v>
      </c>
      <c r="B162" s="14" t="s">
        <v>213</v>
      </c>
      <c r="C162" s="9" t="s">
        <v>110</v>
      </c>
      <c r="D162" s="13" t="s">
        <v>147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111</v>
      </c>
      <c r="T162" s="12" t="s">
        <v>63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121</v>
      </c>
      <c r="AA162" s="8">
        <v>17211.04</v>
      </c>
      <c r="AB162" s="8">
        <v>0</v>
      </c>
      <c r="AC162" s="8">
        <v>17211.04</v>
      </c>
      <c r="AD162" s="8">
        <v>0</v>
      </c>
      <c r="AE162" s="8">
        <v>17211.04</v>
      </c>
      <c r="AF162" s="8">
        <v>0</v>
      </c>
      <c r="AG162" s="1" t="s">
        <v>116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 t="s">
        <v>232</v>
      </c>
      <c r="AZ162" s="2">
        <v>0</v>
      </c>
      <c r="BA162" s="2">
        <v>0</v>
      </c>
      <c r="BB162" s="2">
        <v>0</v>
      </c>
      <c r="BC162" s="1" t="s">
        <v>122</v>
      </c>
      <c r="BD162" s="56">
        <v>1237.7032565333332</v>
      </c>
    </row>
    <row r="163" spans="1:56" ht="27.75" customHeight="1" x14ac:dyDescent="0.45">
      <c r="A163" s="3">
        <v>45066</v>
      </c>
      <c r="B163" s="14" t="s">
        <v>127</v>
      </c>
      <c r="C163" s="9" t="s">
        <v>79</v>
      </c>
      <c r="D163" s="13" t="s">
        <v>126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108.55204095999999</v>
      </c>
      <c r="Q163" s="10">
        <v>0</v>
      </c>
      <c r="R163" s="10">
        <v>108.55204095999999</v>
      </c>
      <c r="S163" s="9" t="s">
        <v>67</v>
      </c>
      <c r="T163" s="12" t="s">
        <v>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121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5518.15</v>
      </c>
      <c r="AF163" s="8">
        <v>0</v>
      </c>
      <c r="AG163" s="1" t="s">
        <v>117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396.82856033333326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21</v>
      </c>
      <c r="F164" s="9">
        <v>37</v>
      </c>
      <c r="G164" s="9">
        <v>0</v>
      </c>
      <c r="H164" s="9">
        <v>0</v>
      </c>
      <c r="I164" s="9">
        <v>74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 t="s">
        <v>82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121</v>
      </c>
      <c r="AA164" s="8">
        <v>269304.85890000005</v>
      </c>
      <c r="AB164" s="8">
        <v>201412.47500000001</v>
      </c>
      <c r="AC164" s="8">
        <v>67892.383900000001</v>
      </c>
      <c r="AD164" s="8">
        <v>201412.47500000001</v>
      </c>
      <c r="AE164" s="8">
        <v>67892.383900000001</v>
      </c>
      <c r="AF164" s="8" t="s">
        <v>58</v>
      </c>
      <c r="AG164" s="1" t="s">
        <v>117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123</v>
      </c>
      <c r="BD164" s="56">
        <v>0</v>
      </c>
    </row>
    <row r="165" spans="1:56" ht="27.75" customHeight="1" x14ac:dyDescent="0.45">
      <c r="A165" s="3">
        <v>45860</v>
      </c>
      <c r="B165" s="14" t="s">
        <v>406</v>
      </c>
      <c r="C165" s="9" t="s">
        <v>407</v>
      </c>
      <c r="D165" s="13" t="s">
        <v>416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45883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1715</v>
      </c>
      <c r="AE165" s="8">
        <v>3803.1499999999996</v>
      </c>
      <c r="AF165" s="8">
        <v>0</v>
      </c>
      <c r="AG165" s="1" t="s">
        <v>117</v>
      </c>
      <c r="AH165" s="1" t="s">
        <v>68</v>
      </c>
      <c r="AI165" s="1">
        <v>4</v>
      </c>
      <c r="AJ165" s="3">
        <v>45883</v>
      </c>
      <c r="AK165" s="3">
        <v>45879</v>
      </c>
      <c r="AL165" s="3">
        <v>45873</v>
      </c>
      <c r="AM165" s="3">
        <v>45880</v>
      </c>
      <c r="AN165" s="3">
        <v>45881</v>
      </c>
      <c r="AO165" s="3">
        <v>45881</v>
      </c>
      <c r="AP165" s="3">
        <v>45878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45">
      <c r="A166" s="3">
        <v>45875</v>
      </c>
      <c r="B166" s="14" t="s">
        <v>538</v>
      </c>
      <c r="C166" s="9" t="s">
        <v>407</v>
      </c>
      <c r="D166" s="13" t="s">
        <v>513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45887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117</v>
      </c>
      <c r="AH166" s="1" t="s">
        <v>68</v>
      </c>
      <c r="AI166" s="1">
        <v>4</v>
      </c>
      <c r="AJ166" s="3">
        <v>45887</v>
      </c>
      <c r="AK166" s="3">
        <v>45883</v>
      </c>
      <c r="AL166" s="3">
        <v>45877</v>
      </c>
      <c r="AM166" s="3">
        <v>45884</v>
      </c>
      <c r="AN166" s="3">
        <v>45885</v>
      </c>
      <c r="AO166" s="3">
        <v>45885</v>
      </c>
      <c r="AP166" s="3">
        <v>45882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45">
      <c r="A167" s="3">
        <v>45875</v>
      </c>
      <c r="B167" s="14" t="s">
        <v>538</v>
      </c>
      <c r="C167" s="9" t="s">
        <v>407</v>
      </c>
      <c r="D167" s="13" t="s">
        <v>539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45887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83</v>
      </c>
      <c r="AA167" s="8">
        <v>5518.15</v>
      </c>
      <c r="AB167" s="8">
        <v>5518.15</v>
      </c>
      <c r="AC167" s="8">
        <v>0</v>
      </c>
      <c r="AD167" s="8">
        <v>0</v>
      </c>
      <c r="AE167" s="8">
        <v>5518.15</v>
      </c>
      <c r="AF167" s="8">
        <v>0</v>
      </c>
      <c r="AG167" s="1" t="s">
        <v>117</v>
      </c>
      <c r="AH167" s="1" t="s">
        <v>68</v>
      </c>
      <c r="AI167" s="1">
        <v>4</v>
      </c>
      <c r="AJ167" s="3">
        <v>45887</v>
      </c>
      <c r="AK167" s="3">
        <v>45883</v>
      </c>
      <c r="AL167" s="3">
        <v>45877</v>
      </c>
      <c r="AM167" s="3">
        <v>45884</v>
      </c>
      <c r="AN167" s="3">
        <v>45885</v>
      </c>
      <c r="AO167" s="3">
        <v>45885</v>
      </c>
      <c r="AP167" s="3">
        <v>45882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>
        <v>45875</v>
      </c>
      <c r="B168" s="14" t="s">
        <v>540</v>
      </c>
      <c r="C168" s="9" t="s">
        <v>407</v>
      </c>
      <c r="D168" s="13" t="s">
        <v>541</v>
      </c>
      <c r="E168" s="9">
        <v>23</v>
      </c>
      <c r="F168" s="9">
        <v>38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>
        <v>45901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83</v>
      </c>
      <c r="AA168" s="8">
        <v>5518.15</v>
      </c>
      <c r="AB168" s="8">
        <v>0</v>
      </c>
      <c r="AC168" s="8">
        <v>5518.15</v>
      </c>
      <c r="AD168" s="8">
        <v>0</v>
      </c>
      <c r="AE168" s="8">
        <v>5518.15</v>
      </c>
      <c r="AF168" s="8">
        <v>0</v>
      </c>
      <c r="AG168" s="1" t="s">
        <v>61</v>
      </c>
      <c r="AH168" s="1" t="s">
        <v>68</v>
      </c>
      <c r="AI168" s="1">
        <v>4</v>
      </c>
      <c r="AJ168" s="3">
        <v>45901</v>
      </c>
      <c r="AK168" s="3">
        <v>45897</v>
      </c>
      <c r="AL168" s="3">
        <v>45891</v>
      </c>
      <c r="AM168" s="3">
        <v>45898</v>
      </c>
      <c r="AN168" s="3">
        <v>45899</v>
      </c>
      <c r="AO168" s="3">
        <v>45899</v>
      </c>
      <c r="AP168" s="3">
        <v>45896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412.4817124999999</v>
      </c>
    </row>
    <row r="169" spans="1:56" ht="27.75" customHeight="1" x14ac:dyDescent="0.45">
      <c r="A169" s="3">
        <v>45875</v>
      </c>
      <c r="B169" s="14" t="s">
        <v>540</v>
      </c>
      <c r="C169" s="9" t="s">
        <v>407</v>
      </c>
      <c r="D169" s="13" t="s">
        <v>542</v>
      </c>
      <c r="E169" s="9">
        <v>23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>
        <v>45931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83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5518.15</v>
      </c>
      <c r="AF169" s="8">
        <v>0</v>
      </c>
      <c r="AG169" s="1" t="s">
        <v>116</v>
      </c>
      <c r="AH169" s="1" t="s">
        <v>68</v>
      </c>
      <c r="AI169" s="1">
        <v>4</v>
      </c>
      <c r="AJ169" s="3">
        <v>45931</v>
      </c>
      <c r="AK169" s="3">
        <v>45927</v>
      </c>
      <c r="AL169" s="3">
        <v>45921</v>
      </c>
      <c r="AM169" s="3">
        <v>45928</v>
      </c>
      <c r="AN169" s="3">
        <v>45929</v>
      </c>
      <c r="AO169" s="3">
        <v>45929</v>
      </c>
      <c r="AP169" s="3">
        <v>45926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412.4817124999999</v>
      </c>
    </row>
    <row r="170" spans="1:56" ht="27.75" customHeight="1" x14ac:dyDescent="0.45">
      <c r="A170" s="3" t="s">
        <v>136</v>
      </c>
      <c r="B170" s="14" t="s">
        <v>136</v>
      </c>
      <c r="C170" s="9" t="s">
        <v>229</v>
      </c>
      <c r="D170" s="13" t="s">
        <v>229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45899</v>
      </c>
      <c r="U170" s="11">
        <v>30000</v>
      </c>
      <c r="V170" s="10">
        <v>0</v>
      </c>
      <c r="W170" s="10">
        <v>30000</v>
      </c>
      <c r="X170" s="10">
        <v>0</v>
      </c>
      <c r="Y170" s="10">
        <v>31500</v>
      </c>
      <c r="Z170" s="9" t="s">
        <v>83</v>
      </c>
      <c r="AA170" s="8">
        <v>29756.100000000002</v>
      </c>
      <c r="AB170" s="8">
        <v>26403</v>
      </c>
      <c r="AC170" s="8">
        <v>3353.1000000000022</v>
      </c>
      <c r="AD170" s="8">
        <v>0</v>
      </c>
      <c r="AE170" s="8">
        <v>0</v>
      </c>
      <c r="AF170" s="8">
        <v>0</v>
      </c>
      <c r="AG170" s="1" t="s">
        <v>117</v>
      </c>
      <c r="AH170" s="1" t="s">
        <v>74</v>
      </c>
      <c r="AI170" s="1">
        <v>2</v>
      </c>
      <c r="AJ170" s="3">
        <v>45899</v>
      </c>
      <c r="AK170" s="3">
        <v>0</v>
      </c>
      <c r="AL170" s="3">
        <v>45890</v>
      </c>
      <c r="AM170" s="3">
        <v>45897</v>
      </c>
      <c r="AN170" s="3">
        <v>45898</v>
      </c>
      <c r="AO170" s="3">
        <v>45898</v>
      </c>
      <c r="AP170" s="3">
        <v>45894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250.64422500000012</v>
      </c>
    </row>
    <row r="171" spans="1:56" ht="27.75" customHeight="1" x14ac:dyDescent="0.45">
      <c r="A171" s="3" t="s">
        <v>136</v>
      </c>
      <c r="B171" s="14" t="s">
        <v>136</v>
      </c>
      <c r="C171" s="9" t="s">
        <v>235</v>
      </c>
      <c r="D171" s="13" t="s">
        <v>61</v>
      </c>
      <c r="E171" s="9">
        <v>23</v>
      </c>
      <c r="F171" s="9">
        <v>34</v>
      </c>
      <c r="G171" s="9" t="s">
        <v>60</v>
      </c>
      <c r="H171" s="9">
        <v>0</v>
      </c>
      <c r="I171" s="9">
        <v>68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37</v>
      </c>
      <c r="O171" s="9">
        <v>50</v>
      </c>
      <c r="P171" s="10">
        <v>821.54158271999995</v>
      </c>
      <c r="Q171" s="10">
        <v>0</v>
      </c>
      <c r="R171" s="10">
        <v>821.54158271999995</v>
      </c>
      <c r="S171" s="9" t="s">
        <v>124</v>
      </c>
      <c r="T171" s="12">
        <v>45895</v>
      </c>
      <c r="U171" s="11">
        <v>30000</v>
      </c>
      <c r="V171" s="10">
        <v>0</v>
      </c>
      <c r="W171" s="10">
        <v>30000</v>
      </c>
      <c r="X171" s="10">
        <v>0</v>
      </c>
      <c r="Y171" s="10">
        <v>31500</v>
      </c>
      <c r="Z171" s="9" t="s">
        <v>83</v>
      </c>
      <c r="AA171" s="8">
        <v>29756.100000000002</v>
      </c>
      <c r="AB171" s="8">
        <v>0</v>
      </c>
      <c r="AC171" s="8">
        <v>29756.100000000002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72</v>
      </c>
      <c r="AI171" s="1">
        <v>3</v>
      </c>
      <c r="AJ171" s="3">
        <v>45895</v>
      </c>
      <c r="AK171" s="3">
        <v>0</v>
      </c>
      <c r="AL171" s="3">
        <v>45885</v>
      </c>
      <c r="AM171" s="3">
        <v>45892</v>
      </c>
      <c r="AN171" s="3">
        <v>45893</v>
      </c>
      <c r="AO171" s="3">
        <v>45893</v>
      </c>
      <c r="AP171" s="3">
        <v>45890</v>
      </c>
      <c r="AQ171" s="3">
        <v>45894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2224.2684750000003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34</v>
      </c>
      <c r="G172" s="9" t="s">
        <v>60</v>
      </c>
      <c r="H172" s="9">
        <v>0</v>
      </c>
      <c r="I172" s="9">
        <v>68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83</v>
      </c>
      <c r="AA172" s="8">
        <v>87102.950000000012</v>
      </c>
      <c r="AB172" s="8">
        <v>42957.45</v>
      </c>
      <c r="AC172" s="8">
        <v>44145.5</v>
      </c>
      <c r="AD172" s="8">
        <v>1715</v>
      </c>
      <c r="AE172" s="8">
        <v>25875.75</v>
      </c>
      <c r="AF172" s="8" t="s">
        <v>58</v>
      </c>
      <c r="AG172" s="1" t="s">
        <v>61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0</v>
      </c>
    </row>
    <row r="173" spans="1:56" ht="27.75" customHeight="1" x14ac:dyDescent="0.45">
      <c r="A173" s="3">
        <v>45874</v>
      </c>
      <c r="B173" s="14" t="s">
        <v>514</v>
      </c>
      <c r="C173" s="9" t="s">
        <v>515</v>
      </c>
      <c r="D173" s="13" t="s">
        <v>492</v>
      </c>
      <c r="E173" s="9">
        <v>23</v>
      </c>
      <c r="F173" s="9">
        <v>34</v>
      </c>
      <c r="G173" s="9" t="s">
        <v>179</v>
      </c>
      <c r="H173" s="9">
        <v>0</v>
      </c>
      <c r="I173" s="9">
        <v>68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45889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181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74</v>
      </c>
      <c r="AI173" s="1">
        <v>2</v>
      </c>
      <c r="AJ173" s="3">
        <v>45889</v>
      </c>
      <c r="AK173" s="3">
        <v>0</v>
      </c>
      <c r="AL173" s="3">
        <v>45880</v>
      </c>
      <c r="AM173" s="3">
        <v>45887</v>
      </c>
      <c r="AN173" s="3">
        <v>45888</v>
      </c>
      <c r="AO173" s="3">
        <v>45888</v>
      </c>
      <c r="AP173" s="3">
        <v>45884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180</v>
      </c>
      <c r="BD173" s="56">
        <v>800.41704844444439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179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181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>
        <v>0</v>
      </c>
      <c r="AG174" s="1" t="s">
        <v>116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180</v>
      </c>
      <c r="BD174" s="56">
        <v>0</v>
      </c>
    </row>
    <row r="175" spans="1:56" ht="27.75" customHeight="1" x14ac:dyDescent="0.45">
      <c r="A175" s="3" t="s">
        <v>136</v>
      </c>
      <c r="B175" s="14" t="s">
        <v>136</v>
      </c>
      <c r="C175" s="9" t="s">
        <v>229</v>
      </c>
      <c r="D175" s="13" t="s">
        <v>61</v>
      </c>
      <c r="E175" s="9">
        <v>23</v>
      </c>
      <c r="F175" s="9">
        <v>34</v>
      </c>
      <c r="G175" s="9" t="s">
        <v>343</v>
      </c>
      <c r="H175" s="9">
        <v>0</v>
      </c>
      <c r="I175" s="9">
        <v>68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 t="s">
        <v>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344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>
        <v>0</v>
      </c>
      <c r="AG175" s="1" t="s">
        <v>119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180</v>
      </c>
      <c r="BD175" s="56">
        <v>800.41704844444439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343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344</v>
      </c>
      <c r="AA176" s="8">
        <v>9918.7000000000007</v>
      </c>
      <c r="AB176" s="8">
        <v>0</v>
      </c>
      <c r="AC176" s="8">
        <v>9918.7000000000007</v>
      </c>
      <c r="AD176" s="8">
        <v>0</v>
      </c>
      <c r="AE176" s="8">
        <v>0</v>
      </c>
      <c r="AF176" s="8" t="s">
        <v>58</v>
      </c>
      <c r="AG176" s="1" t="s">
        <v>116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180</v>
      </c>
      <c r="BD176" s="56">
        <v>0</v>
      </c>
    </row>
    <row r="177" spans="1:56" ht="27.75" customHeight="1" x14ac:dyDescent="0.45">
      <c r="A177" s="3">
        <v>45727</v>
      </c>
      <c r="B177" s="14" t="s">
        <v>260</v>
      </c>
      <c r="C177" s="9" t="s">
        <v>112</v>
      </c>
      <c r="D177" s="13" t="s">
        <v>59</v>
      </c>
      <c r="E177" s="9">
        <v>23</v>
      </c>
      <c r="F177" s="9">
        <v>40</v>
      </c>
      <c r="G177" s="9" t="s">
        <v>60</v>
      </c>
      <c r="H177" s="9" t="s">
        <v>66</v>
      </c>
      <c r="I177" s="9">
        <v>125</v>
      </c>
      <c r="J177" s="9" t="s">
        <v>57</v>
      </c>
      <c r="K177" s="9">
        <v>5</v>
      </c>
      <c r="L177" s="9" t="s">
        <v>205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 t="s">
        <v>63</v>
      </c>
      <c r="U177" s="11">
        <v>1000</v>
      </c>
      <c r="V177" s="10">
        <v>0</v>
      </c>
      <c r="W177" s="10">
        <v>1000</v>
      </c>
      <c r="X177" s="10">
        <v>0</v>
      </c>
      <c r="Y177" s="10">
        <v>0</v>
      </c>
      <c r="Z177" s="9" t="s">
        <v>224</v>
      </c>
      <c r="AA177" s="8">
        <v>1159.5100000000002</v>
      </c>
      <c r="AB177" s="8">
        <v>1159.5100000000002</v>
      </c>
      <c r="AC177" s="8">
        <v>0</v>
      </c>
      <c r="AD177" s="8">
        <v>1159.5100000000002</v>
      </c>
      <c r="AE177" s="8">
        <v>0</v>
      </c>
      <c r="AF177" s="8" t="s">
        <v>226</v>
      </c>
      <c r="AG177" s="1" t="s">
        <v>116</v>
      </c>
      <c r="AH177" s="1" t="s">
        <v>149</v>
      </c>
      <c r="AI177" s="1">
        <v>2</v>
      </c>
      <c r="AJ177" s="3" t="s">
        <v>63</v>
      </c>
      <c r="AK177" s="3" t="e">
        <v>#VALUE!</v>
      </c>
      <c r="AL177" s="3">
        <v>0</v>
      </c>
      <c r="AM177" s="3">
        <v>0</v>
      </c>
      <c r="AN177" s="3">
        <v>0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146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0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37</v>
      </c>
      <c r="G178" s="9">
        <v>0</v>
      </c>
      <c r="H178" s="9">
        <v>0</v>
      </c>
      <c r="I178" s="9">
        <v>85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224</v>
      </c>
      <c r="AA178" s="8">
        <v>1159.5100000000002</v>
      </c>
      <c r="AB178" s="8">
        <v>1159.5100000000002</v>
      </c>
      <c r="AC178" s="8">
        <v>0</v>
      </c>
      <c r="AD178" s="8">
        <v>1159.5100000000002</v>
      </c>
      <c r="AE178" s="8">
        <v>0</v>
      </c>
      <c r="AF178" s="8" t="s">
        <v>58</v>
      </c>
      <c r="AG178" s="1" t="s">
        <v>116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225</v>
      </c>
      <c r="BD178" s="56">
        <v>0</v>
      </c>
    </row>
    <row r="179" spans="1:56" ht="27.75" customHeight="1" x14ac:dyDescent="0.45">
      <c r="A179" s="3">
        <v>45601</v>
      </c>
      <c r="B179" s="14" t="s">
        <v>202</v>
      </c>
      <c r="C179" s="9" t="s">
        <v>93</v>
      </c>
      <c r="D179" s="13" t="s">
        <v>145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902.91416629708795</v>
      </c>
      <c r="Q179" s="10">
        <v>0</v>
      </c>
      <c r="R179" s="10">
        <v>902.91416629708795</v>
      </c>
      <c r="S179" s="9" t="s">
        <v>385</v>
      </c>
      <c r="T179" s="12">
        <v>45883</v>
      </c>
      <c r="U179" s="11">
        <v>50000</v>
      </c>
      <c r="V179" s="10">
        <v>22274</v>
      </c>
      <c r="W179" s="10">
        <v>27726</v>
      </c>
      <c r="X179" s="10">
        <v>7300</v>
      </c>
      <c r="Y179" s="10">
        <v>29112.300000000003</v>
      </c>
      <c r="Z179" s="9" t="s">
        <v>99</v>
      </c>
      <c r="AA179" s="8">
        <v>29824.58094</v>
      </c>
      <c r="AB179" s="8">
        <v>29824.58094</v>
      </c>
      <c r="AC179" s="8">
        <v>0</v>
      </c>
      <c r="AD179" s="8">
        <v>0</v>
      </c>
      <c r="AE179" s="8">
        <v>0</v>
      </c>
      <c r="AF179" s="8">
        <v>0</v>
      </c>
      <c r="AG179" s="1" t="s">
        <v>117</v>
      </c>
      <c r="AH179" s="1" t="s">
        <v>72</v>
      </c>
      <c r="AI179" s="1">
        <v>3</v>
      </c>
      <c r="AJ179" s="3">
        <v>45883</v>
      </c>
      <c r="AK179" s="3">
        <v>0</v>
      </c>
      <c r="AL179" s="3">
        <v>45873</v>
      </c>
      <c r="AM179" s="3">
        <v>45880</v>
      </c>
      <c r="AN179" s="3">
        <v>45881</v>
      </c>
      <c r="AO179" s="3">
        <v>45881</v>
      </c>
      <c r="AP179" s="3">
        <v>45878</v>
      </c>
      <c r="AQ179" s="3">
        <v>45882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 t="s">
        <v>478</v>
      </c>
      <c r="AZ179" s="2">
        <v>0</v>
      </c>
      <c r="BA179" s="2">
        <v>0</v>
      </c>
      <c r="BB179" s="2">
        <v>0</v>
      </c>
      <c r="BC179" s="1" t="s">
        <v>114</v>
      </c>
      <c r="BD179" s="56">
        <v>0</v>
      </c>
    </row>
    <row r="180" spans="1:56" ht="27.75" customHeight="1" x14ac:dyDescent="0.45">
      <c r="A180" s="3">
        <v>45601</v>
      </c>
      <c r="B180" s="14" t="s">
        <v>202</v>
      </c>
      <c r="C180" s="9" t="s">
        <v>93</v>
      </c>
      <c r="D180" s="13" t="s">
        <v>145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1628.2806143999999</v>
      </c>
      <c r="Q180" s="10">
        <v>0</v>
      </c>
      <c r="R180" s="10">
        <v>1628.2806143999999</v>
      </c>
      <c r="S180" s="9" t="s">
        <v>385</v>
      </c>
      <c r="T180" s="12">
        <v>45887</v>
      </c>
      <c r="U180" s="11">
        <v>50000</v>
      </c>
      <c r="V180" s="10">
        <v>0</v>
      </c>
      <c r="W180" s="10">
        <v>50000</v>
      </c>
      <c r="X180" s="10">
        <v>0</v>
      </c>
      <c r="Y180" s="10">
        <v>52500</v>
      </c>
      <c r="Z180" s="9" t="s">
        <v>99</v>
      </c>
      <c r="AA180" s="8">
        <v>53784.500000000007</v>
      </c>
      <c r="AB180" s="8">
        <v>21180</v>
      </c>
      <c r="AC180" s="8">
        <v>32604.500000000007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72</v>
      </c>
      <c r="AI180" s="1">
        <v>3</v>
      </c>
      <c r="AJ180" s="3">
        <v>45887</v>
      </c>
      <c r="AK180" s="3">
        <v>0</v>
      </c>
      <c r="AL180" s="3">
        <v>45877</v>
      </c>
      <c r="AM180" s="3">
        <v>45884</v>
      </c>
      <c r="AN180" s="3">
        <v>45885</v>
      </c>
      <c r="AO180" s="3">
        <v>45885</v>
      </c>
      <c r="AP180" s="3">
        <v>45882</v>
      </c>
      <c r="AQ180" s="3">
        <v>45886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 t="s">
        <v>479</v>
      </c>
      <c r="AZ180" s="2">
        <v>0</v>
      </c>
      <c r="BA180" s="2">
        <v>0</v>
      </c>
      <c r="BB180" s="2">
        <v>0</v>
      </c>
      <c r="BC180" s="1" t="s">
        <v>114</v>
      </c>
      <c r="BD180" s="56">
        <v>4176.7541884722232</v>
      </c>
    </row>
    <row r="181" spans="1:56" ht="27.75" customHeight="1" x14ac:dyDescent="0.45">
      <c r="A181" s="3">
        <v>45601</v>
      </c>
      <c r="B181" s="14" t="s">
        <v>202</v>
      </c>
      <c r="C181" s="9" t="s">
        <v>93</v>
      </c>
      <c r="D181" s="13" t="s">
        <v>145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3256.5612287999998</v>
      </c>
      <c r="Q181" s="10">
        <v>0</v>
      </c>
      <c r="R181" s="10">
        <v>3256.5612287999998</v>
      </c>
      <c r="S181" s="9" t="s">
        <v>385</v>
      </c>
      <c r="T181" s="12">
        <v>45920</v>
      </c>
      <c r="U181" s="11">
        <v>100000</v>
      </c>
      <c r="V181" s="10">
        <v>0</v>
      </c>
      <c r="W181" s="10">
        <v>100000</v>
      </c>
      <c r="X181" s="10">
        <v>0</v>
      </c>
      <c r="Y181" s="10">
        <v>105000</v>
      </c>
      <c r="Z181" s="9" t="s">
        <v>99</v>
      </c>
      <c r="AA181" s="8">
        <v>107569.00000000001</v>
      </c>
      <c r="AB181" s="8">
        <v>0</v>
      </c>
      <c r="AC181" s="8">
        <v>107569.00000000001</v>
      </c>
      <c r="AD181" s="8">
        <v>0</v>
      </c>
      <c r="AE181" s="8">
        <v>0</v>
      </c>
      <c r="AF181" s="8">
        <v>0</v>
      </c>
      <c r="AG181" s="1" t="s">
        <v>116</v>
      </c>
      <c r="AH181" s="1" t="s">
        <v>72</v>
      </c>
      <c r="AI181" s="1">
        <v>3</v>
      </c>
      <c r="AJ181" s="3">
        <v>45920</v>
      </c>
      <c r="AK181" s="3">
        <v>0</v>
      </c>
      <c r="AL181" s="3">
        <v>45910</v>
      </c>
      <c r="AM181" s="3">
        <v>45917</v>
      </c>
      <c r="AN181" s="3">
        <v>45918</v>
      </c>
      <c r="AO181" s="3">
        <v>45918</v>
      </c>
      <c r="AP181" s="3">
        <v>45915</v>
      </c>
      <c r="AQ181" s="3">
        <v>45919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114</v>
      </c>
      <c r="BD181" s="56">
        <v>13779.977343611114</v>
      </c>
    </row>
    <row r="182" spans="1:56" ht="27.75" customHeight="1" x14ac:dyDescent="0.45">
      <c r="A182" s="3">
        <v>45601</v>
      </c>
      <c r="B182" s="14" t="s">
        <v>202</v>
      </c>
      <c r="C182" s="9" t="s">
        <v>93</v>
      </c>
      <c r="D182" s="13" t="s">
        <v>145</v>
      </c>
      <c r="E182" s="9">
        <v>23</v>
      </c>
      <c r="F182" s="9">
        <v>37</v>
      </c>
      <c r="G182" s="9" t="s">
        <v>60</v>
      </c>
      <c r="H182" s="9">
        <v>0</v>
      </c>
      <c r="I182" s="9">
        <v>130</v>
      </c>
      <c r="J182" s="9" t="s">
        <v>57</v>
      </c>
      <c r="K182" s="9">
        <v>5</v>
      </c>
      <c r="L182" s="9" t="s">
        <v>91</v>
      </c>
      <c r="M182" s="10">
        <v>24</v>
      </c>
      <c r="N182" s="9">
        <v>40</v>
      </c>
      <c r="O182" s="9">
        <v>55</v>
      </c>
      <c r="P182" s="10">
        <v>11003.203948644863</v>
      </c>
      <c r="Q182" s="10">
        <v>0</v>
      </c>
      <c r="R182" s="10">
        <v>11003.203948644863</v>
      </c>
      <c r="S182" s="9" t="s">
        <v>385</v>
      </c>
      <c r="T182" s="12" t="s">
        <v>63</v>
      </c>
      <c r="U182" s="11">
        <v>337878</v>
      </c>
      <c r="V182" s="10">
        <v>0</v>
      </c>
      <c r="W182" s="10">
        <v>337878</v>
      </c>
      <c r="X182" s="10">
        <v>0</v>
      </c>
      <c r="Y182" s="10">
        <v>354771.9</v>
      </c>
      <c r="Z182" s="9" t="s">
        <v>99</v>
      </c>
      <c r="AA182" s="8">
        <v>363451.98582000006</v>
      </c>
      <c r="AB182" s="8">
        <v>0</v>
      </c>
      <c r="AC182" s="8">
        <v>363451.98582000006</v>
      </c>
      <c r="AD182" s="8">
        <v>0</v>
      </c>
      <c r="AE182" s="8">
        <v>0</v>
      </c>
      <c r="AF182" s="8">
        <v>0</v>
      </c>
      <c r="AG182" s="1" t="s">
        <v>116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114</v>
      </c>
      <c r="BD182" s="56">
        <v>46559.511849046357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23</v>
      </c>
      <c r="F183" s="9">
        <v>37</v>
      </c>
      <c r="G183" s="9">
        <v>0</v>
      </c>
      <c r="H183" s="9">
        <v>0</v>
      </c>
      <c r="I183" s="9">
        <v>128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99</v>
      </c>
      <c r="AA183" s="8">
        <v>554630.06676000007</v>
      </c>
      <c r="AB183" s="8">
        <v>51004.58094</v>
      </c>
      <c r="AC183" s="8">
        <v>503625.48582000006</v>
      </c>
      <c r="AD183" s="8">
        <v>0</v>
      </c>
      <c r="AE183" s="8">
        <v>0</v>
      </c>
      <c r="AF183" s="8" t="s">
        <v>58</v>
      </c>
      <c r="AG183" s="1" t="s">
        <v>116</v>
      </c>
      <c r="AH183" s="1">
        <v>0</v>
      </c>
      <c r="AI183" s="1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115</v>
      </c>
      <c r="BD183" s="56">
        <v>0</v>
      </c>
    </row>
    <row r="184" spans="1:56" ht="27.75" customHeight="1" x14ac:dyDescent="0.45">
      <c r="A184" s="3" t="s">
        <v>136</v>
      </c>
      <c r="B184" s="14" t="s">
        <v>136</v>
      </c>
      <c r="C184" s="9" t="s">
        <v>186</v>
      </c>
      <c r="D184" s="13" t="s">
        <v>61</v>
      </c>
      <c r="E184" s="9">
        <v>26</v>
      </c>
      <c r="F184" s="9">
        <v>41</v>
      </c>
      <c r="G184" s="9" t="s">
        <v>60</v>
      </c>
      <c r="H184" s="9">
        <v>0</v>
      </c>
      <c r="I184" s="9">
        <v>97</v>
      </c>
      <c r="J184" s="9" t="s">
        <v>57</v>
      </c>
      <c r="K184" s="9">
        <v>5</v>
      </c>
      <c r="L184" s="9" t="s">
        <v>91</v>
      </c>
      <c r="M184" s="10">
        <v>27</v>
      </c>
      <c r="N184" s="9">
        <v>43</v>
      </c>
      <c r="O184" s="9">
        <v>40</v>
      </c>
      <c r="P184" s="10">
        <v>229.14349009919997</v>
      </c>
      <c r="Q184" s="10">
        <v>0</v>
      </c>
      <c r="R184" s="10">
        <v>229.14349009919997</v>
      </c>
      <c r="S184" s="9" t="s">
        <v>192</v>
      </c>
      <c r="T184" s="12">
        <v>45899</v>
      </c>
      <c r="U184" s="11">
        <v>8000</v>
      </c>
      <c r="V184" s="10">
        <v>0</v>
      </c>
      <c r="W184" s="10">
        <v>8000</v>
      </c>
      <c r="X184" s="10">
        <v>0</v>
      </c>
      <c r="Y184" s="10">
        <v>8400</v>
      </c>
      <c r="Z184" s="9" t="s">
        <v>84</v>
      </c>
      <c r="AA184" s="8">
        <v>9499.6</v>
      </c>
      <c r="AB184" s="8">
        <v>1765</v>
      </c>
      <c r="AC184" s="8">
        <v>7734.6</v>
      </c>
      <c r="AD184" s="8">
        <v>0</v>
      </c>
      <c r="AE184" s="8">
        <v>0</v>
      </c>
      <c r="AF184" s="8">
        <v>0</v>
      </c>
      <c r="AG184" s="1" t="s">
        <v>119</v>
      </c>
      <c r="AH184" s="1" t="s">
        <v>72</v>
      </c>
      <c r="AI184" s="1">
        <v>3</v>
      </c>
      <c r="AJ184" s="3">
        <v>45899</v>
      </c>
      <c r="AK184" s="3">
        <v>0</v>
      </c>
      <c r="AL184" s="3">
        <v>45889</v>
      </c>
      <c r="AM184" s="3">
        <v>45896</v>
      </c>
      <c r="AN184" s="3">
        <v>45897</v>
      </c>
      <c r="AO184" s="3">
        <v>45897</v>
      </c>
      <c r="AP184" s="3">
        <v>45894</v>
      </c>
      <c r="AQ184" s="3">
        <v>45898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624.52598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 t="s">
        <v>60</v>
      </c>
      <c r="H185" s="9">
        <v>0</v>
      </c>
      <c r="I185" s="9">
        <v>102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84</v>
      </c>
      <c r="AA185" s="8">
        <v>9499.6</v>
      </c>
      <c r="AB185" s="8">
        <v>1765</v>
      </c>
      <c r="AC185" s="8">
        <v>7734.6</v>
      </c>
      <c r="AD185" s="8">
        <v>0</v>
      </c>
      <c r="AE185" s="8">
        <v>0</v>
      </c>
      <c r="AF185" s="8" t="s">
        <v>58</v>
      </c>
      <c r="AG185" s="1" t="s">
        <v>116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0</v>
      </c>
    </row>
    <row r="186" spans="1:56" ht="27.75" customHeight="1" x14ac:dyDescent="0.45">
      <c r="A186" s="3">
        <v>45874</v>
      </c>
      <c r="B186" s="14" t="s">
        <v>543</v>
      </c>
      <c r="C186" s="9" t="s">
        <v>516</v>
      </c>
      <c r="D186" s="13" t="s">
        <v>517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140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518</v>
      </c>
      <c r="T186" s="12">
        <v>45883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150</v>
      </c>
      <c r="AA186" s="8">
        <v>12433.3</v>
      </c>
      <c r="AB186" s="8">
        <v>7202</v>
      </c>
      <c r="AC186" s="8">
        <v>5231.2999999999993</v>
      </c>
      <c r="AD186" s="8">
        <v>0</v>
      </c>
      <c r="AE186" s="8">
        <v>12433.3</v>
      </c>
      <c r="AF186" s="8" t="s">
        <v>499</v>
      </c>
      <c r="AG186" s="1" t="s">
        <v>116</v>
      </c>
      <c r="AH186" s="1" t="s">
        <v>75</v>
      </c>
      <c r="AI186" s="1">
        <v>4</v>
      </c>
      <c r="AJ186" s="3">
        <v>45883</v>
      </c>
      <c r="AK186" s="3">
        <v>45879</v>
      </c>
      <c r="AL186" s="3">
        <v>45872</v>
      </c>
      <c r="AM186" s="3">
        <v>45880</v>
      </c>
      <c r="AN186" s="3">
        <v>45881</v>
      </c>
      <c r="AO186" s="3">
        <v>45882</v>
      </c>
      <c r="AP186" s="3">
        <v>45878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 t="s">
        <v>519</v>
      </c>
      <c r="AZ186" s="2">
        <v>0</v>
      </c>
      <c r="BA186" s="2">
        <v>0</v>
      </c>
      <c r="BB186" s="2">
        <v>0</v>
      </c>
      <c r="BC186" s="1" t="s">
        <v>104</v>
      </c>
      <c r="BD186" s="56">
        <v>470.00324222222213</v>
      </c>
    </row>
    <row r="187" spans="1:56" ht="27.75" customHeight="1" x14ac:dyDescent="0.45">
      <c r="A187" s="3">
        <v>45873</v>
      </c>
      <c r="B187" s="14" t="s">
        <v>129</v>
      </c>
      <c r="C187" s="9" t="s">
        <v>140</v>
      </c>
      <c r="D187" s="13" t="s">
        <v>59</v>
      </c>
      <c r="E187" s="9">
        <v>26</v>
      </c>
      <c r="F187" s="9">
        <v>39</v>
      </c>
      <c r="G187" s="9" t="s">
        <v>60</v>
      </c>
      <c r="H187" s="9">
        <v>0</v>
      </c>
      <c r="I187" s="9">
        <v>93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124</v>
      </c>
      <c r="T187" s="12">
        <v>45880</v>
      </c>
      <c r="U187" s="11">
        <v>10000</v>
      </c>
      <c r="V187" s="10">
        <v>10500</v>
      </c>
      <c r="W187" s="10">
        <v>0</v>
      </c>
      <c r="X187" s="10">
        <v>0</v>
      </c>
      <c r="Y187" s="10">
        <v>0</v>
      </c>
      <c r="Z187" s="9" t="s">
        <v>150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116</v>
      </c>
      <c r="AH187" s="1" t="s">
        <v>77</v>
      </c>
      <c r="AI187" s="1">
        <v>1</v>
      </c>
      <c r="AJ187" s="3">
        <v>45880</v>
      </c>
      <c r="AK187" s="3">
        <v>0</v>
      </c>
      <c r="AL187" s="3">
        <v>0</v>
      </c>
      <c r="AM187" s="3">
        <v>0</v>
      </c>
      <c r="AN187" s="3">
        <v>0</v>
      </c>
      <c r="AO187" s="3">
        <v>45879</v>
      </c>
      <c r="AP187" s="3">
        <v>45875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0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100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150</v>
      </c>
      <c r="AA188" s="8">
        <v>12433.3</v>
      </c>
      <c r="AB188" s="8">
        <v>7202</v>
      </c>
      <c r="AC188" s="8">
        <v>5231.2999999999993</v>
      </c>
      <c r="AD188" s="8">
        <v>0</v>
      </c>
      <c r="AE188" s="8">
        <v>12433.3</v>
      </c>
      <c r="AF188" s="8" t="s">
        <v>58</v>
      </c>
      <c r="AG188" s="1" t="s">
        <v>119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0</v>
      </c>
    </row>
    <row r="189" spans="1:56" ht="27.75" customHeight="1" x14ac:dyDescent="0.45">
      <c r="A189" s="3" t="s">
        <v>136</v>
      </c>
      <c r="B189" s="14" t="s">
        <v>136</v>
      </c>
      <c r="C189" s="9" t="s">
        <v>110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111</v>
      </c>
      <c r="T189" s="12">
        <v>45925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206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0</v>
      </c>
      <c r="AF189" s="8">
        <v>0</v>
      </c>
      <c r="AG189" s="1" t="s">
        <v>119</v>
      </c>
      <c r="AH189" s="1" t="s">
        <v>77</v>
      </c>
      <c r="AI189" s="1">
        <v>1</v>
      </c>
      <c r="AJ189" s="3">
        <v>45925</v>
      </c>
      <c r="AK189" s="3">
        <v>0</v>
      </c>
      <c r="AL189" s="3">
        <v>0</v>
      </c>
      <c r="AM189" s="3">
        <v>0</v>
      </c>
      <c r="AN189" s="3">
        <v>0</v>
      </c>
      <c r="AO189" s="3">
        <v>45924</v>
      </c>
      <c r="AP189" s="3">
        <v>45920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102</v>
      </c>
      <c r="BD189" s="56">
        <v>0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116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206</v>
      </c>
      <c r="AA190" s="8">
        <v>12433.3</v>
      </c>
      <c r="AB190" s="8">
        <v>12433.3</v>
      </c>
      <c r="AC190" s="8">
        <v>0</v>
      </c>
      <c r="AD190" s="8">
        <v>0</v>
      </c>
      <c r="AE190" s="8">
        <v>0</v>
      </c>
      <c r="AF190" s="8" t="s">
        <v>58</v>
      </c>
      <c r="AG190" s="1" t="s">
        <v>61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207</v>
      </c>
      <c r="BD190" s="56">
        <v>0</v>
      </c>
    </row>
    <row r="191" spans="1:56" ht="27.75" customHeight="1" x14ac:dyDescent="0.45">
      <c r="A191" s="3">
        <v>45832</v>
      </c>
      <c r="B191" s="14" t="s">
        <v>311</v>
      </c>
      <c r="C191" s="9" t="s">
        <v>110</v>
      </c>
      <c r="D191" s="13" t="s">
        <v>147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45883</v>
      </c>
      <c r="U191" s="11">
        <v>20000</v>
      </c>
      <c r="V191" s="10">
        <v>10000</v>
      </c>
      <c r="W191" s="10">
        <v>10000</v>
      </c>
      <c r="X191" s="10">
        <v>15905</v>
      </c>
      <c r="Y191" s="10">
        <v>4299.75</v>
      </c>
      <c r="Z191" s="9" t="s">
        <v>88</v>
      </c>
      <c r="AA191" s="8">
        <v>5346.0081675000001</v>
      </c>
      <c r="AB191" s="8">
        <v>5346.0081675000001</v>
      </c>
      <c r="AC191" s="8">
        <v>0</v>
      </c>
      <c r="AD191" s="8">
        <v>0</v>
      </c>
      <c r="AE191" s="8">
        <v>5346.0081675000001</v>
      </c>
      <c r="AF191" s="8" t="s">
        <v>226</v>
      </c>
      <c r="AG191" s="1" t="s">
        <v>116</v>
      </c>
      <c r="AH191" s="1" t="s">
        <v>75</v>
      </c>
      <c r="AI191" s="1">
        <v>4</v>
      </c>
      <c r="AJ191" s="3">
        <v>45883</v>
      </c>
      <c r="AK191" s="3">
        <v>45879</v>
      </c>
      <c r="AL191" s="3">
        <v>45872</v>
      </c>
      <c r="AM191" s="3">
        <v>45880</v>
      </c>
      <c r="AN191" s="3">
        <v>45881</v>
      </c>
      <c r="AO191" s="3">
        <v>45882</v>
      </c>
      <c r="AP191" s="3">
        <v>45878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520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customHeight="1" x14ac:dyDescent="0.45">
      <c r="A192" s="3">
        <v>45861</v>
      </c>
      <c r="B192" s="14" t="s">
        <v>424</v>
      </c>
      <c r="C192" s="9" t="s">
        <v>110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111</v>
      </c>
      <c r="T192" s="12">
        <v>45887</v>
      </c>
      <c r="U192" s="11">
        <v>15000</v>
      </c>
      <c r="V192" s="10">
        <v>8828</v>
      </c>
      <c r="W192" s="10">
        <v>6172</v>
      </c>
      <c r="X192" s="10">
        <v>0</v>
      </c>
      <c r="Y192" s="10">
        <v>0</v>
      </c>
      <c r="Z192" s="9" t="s">
        <v>88</v>
      </c>
      <c r="AA192" s="8">
        <v>7673.8327599999993</v>
      </c>
      <c r="AB192" s="8">
        <v>7673.8327599999993</v>
      </c>
      <c r="AC192" s="8">
        <v>0</v>
      </c>
      <c r="AD192" s="8">
        <v>0</v>
      </c>
      <c r="AE192" s="8">
        <v>7673.8327599999993</v>
      </c>
      <c r="AF192" s="8" t="s">
        <v>226</v>
      </c>
      <c r="AG192" s="1" t="s">
        <v>116</v>
      </c>
      <c r="AH192" s="1" t="s">
        <v>149</v>
      </c>
      <c r="AI192" s="1">
        <v>2</v>
      </c>
      <c r="AJ192" s="3">
        <v>45887</v>
      </c>
      <c r="AK192" s="3">
        <v>45885</v>
      </c>
      <c r="AL192" s="3">
        <v>0</v>
      </c>
      <c r="AM192" s="3">
        <v>0</v>
      </c>
      <c r="AN192" s="3">
        <v>0</v>
      </c>
      <c r="AO192" s="3">
        <v>45886</v>
      </c>
      <c r="AP192" s="3">
        <v>45882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146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7.75" customHeight="1" x14ac:dyDescent="0.45">
      <c r="A193" s="3" t="s">
        <v>136</v>
      </c>
      <c r="B193" s="14" t="s">
        <v>136</v>
      </c>
      <c r="C193" s="9" t="s">
        <v>110</v>
      </c>
      <c r="D193" s="13" t="s">
        <v>61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111</v>
      </c>
      <c r="T193" s="12">
        <v>45925</v>
      </c>
      <c r="U193" s="11">
        <v>20000</v>
      </c>
      <c r="V193" s="10">
        <v>0</v>
      </c>
      <c r="W193" s="10">
        <v>20000</v>
      </c>
      <c r="X193" s="10">
        <v>0</v>
      </c>
      <c r="Y193" s="10">
        <v>21000</v>
      </c>
      <c r="Z193" s="9" t="s">
        <v>88</v>
      </c>
      <c r="AA193" s="8">
        <v>24866.6</v>
      </c>
      <c r="AB193" s="8">
        <v>24866.6</v>
      </c>
      <c r="AC193" s="8">
        <v>0</v>
      </c>
      <c r="AD193" s="8">
        <v>0</v>
      </c>
      <c r="AE193" s="8">
        <v>24866.6</v>
      </c>
      <c r="AF193" s="8">
        <v>0</v>
      </c>
      <c r="AG193" s="1" t="s">
        <v>120</v>
      </c>
      <c r="AH193" s="1" t="s">
        <v>75</v>
      </c>
      <c r="AI193" s="1">
        <v>4</v>
      </c>
      <c r="AJ193" s="3">
        <v>45925</v>
      </c>
      <c r="AK193" s="3">
        <v>45921</v>
      </c>
      <c r="AL193" s="3">
        <v>45914</v>
      </c>
      <c r="AM193" s="3">
        <v>45922</v>
      </c>
      <c r="AN193" s="3">
        <v>45923</v>
      </c>
      <c r="AO193" s="3">
        <v>45924</v>
      </c>
      <c r="AP193" s="3">
        <v>45920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0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88</v>
      </c>
      <c r="AA194" s="8">
        <v>37886.4409275</v>
      </c>
      <c r="AB194" s="8">
        <v>37886.4409275</v>
      </c>
      <c r="AC194" s="8">
        <v>0</v>
      </c>
      <c r="AD194" s="8">
        <v>0</v>
      </c>
      <c r="AE194" s="8">
        <v>37886.4409275</v>
      </c>
      <c r="AF194" s="8" t="s">
        <v>58</v>
      </c>
      <c r="AG194" s="1" t="s">
        <v>117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45">
      <c r="A195" s="3">
        <v>45857</v>
      </c>
      <c r="B195" s="14" t="s">
        <v>391</v>
      </c>
      <c r="C195" s="9" t="s">
        <v>151</v>
      </c>
      <c r="D195" s="13" t="s">
        <v>152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45883</v>
      </c>
      <c r="U195" s="11">
        <v>34000</v>
      </c>
      <c r="V195" s="10">
        <v>13000</v>
      </c>
      <c r="W195" s="10">
        <v>21000</v>
      </c>
      <c r="X195" s="10">
        <v>13920</v>
      </c>
      <c r="Y195" s="10">
        <v>21084</v>
      </c>
      <c r="Z195" s="9" t="s">
        <v>128</v>
      </c>
      <c r="AA195" s="8">
        <v>25036.195799999998</v>
      </c>
      <c r="AB195" s="8">
        <v>21480</v>
      </c>
      <c r="AC195" s="8">
        <v>3556.1957999999977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45883</v>
      </c>
      <c r="AK195" s="3">
        <v>0</v>
      </c>
      <c r="AL195" s="3">
        <v>45874</v>
      </c>
      <c r="AM195" s="3">
        <v>45881</v>
      </c>
      <c r="AN195" s="3">
        <v>45882</v>
      </c>
      <c r="AO195" s="3">
        <v>45882</v>
      </c>
      <c r="AP195" s="3">
        <v>45878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399.67689463333306</v>
      </c>
    </row>
    <row r="196" spans="1:56" ht="27.75" customHeight="1" x14ac:dyDescent="0.45">
      <c r="A196" s="3">
        <v>0</v>
      </c>
      <c r="B196" s="14" t="s">
        <v>129</v>
      </c>
      <c r="C196" s="9" t="s">
        <v>151</v>
      </c>
      <c r="D196" s="13" t="s">
        <v>152</v>
      </c>
      <c r="E196" s="9">
        <v>28</v>
      </c>
      <c r="F196" s="9">
        <v>41</v>
      </c>
      <c r="G196" s="9" t="s">
        <v>60</v>
      </c>
      <c r="H196" s="9">
        <v>0</v>
      </c>
      <c r="I196" s="9">
        <v>120</v>
      </c>
      <c r="J196" s="9" t="s">
        <v>78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45897</v>
      </c>
      <c r="U196" s="11">
        <v>50000</v>
      </c>
      <c r="V196" s="10">
        <v>0</v>
      </c>
      <c r="W196" s="10">
        <v>50000</v>
      </c>
      <c r="X196" s="10">
        <v>0</v>
      </c>
      <c r="Y196" s="10">
        <v>52500</v>
      </c>
      <c r="Z196" s="9" t="s">
        <v>128</v>
      </c>
      <c r="AA196" s="8">
        <v>59372.5</v>
      </c>
      <c r="AB196" s="8">
        <v>0</v>
      </c>
      <c r="AC196" s="8">
        <v>59372.5</v>
      </c>
      <c r="AD196" s="8">
        <v>0</v>
      </c>
      <c r="AE196" s="8">
        <v>0</v>
      </c>
      <c r="AF196" s="8">
        <v>0</v>
      </c>
      <c r="AG196" s="1" t="s">
        <v>116</v>
      </c>
      <c r="AH196" s="1" t="s">
        <v>74</v>
      </c>
      <c r="AI196" s="1">
        <v>2</v>
      </c>
      <c r="AJ196" s="3">
        <v>45897</v>
      </c>
      <c r="AK196" s="3">
        <v>0</v>
      </c>
      <c r="AL196" s="3">
        <v>45888</v>
      </c>
      <c r="AM196" s="3">
        <v>45895</v>
      </c>
      <c r="AN196" s="3">
        <v>45896</v>
      </c>
      <c r="AO196" s="3">
        <v>45896</v>
      </c>
      <c r="AP196" s="3">
        <v>45892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6672.8093055555564</v>
      </c>
    </row>
    <row r="197" spans="1:56" ht="27.75" customHeight="1" x14ac:dyDescent="0.45">
      <c r="A197" s="3" t="s">
        <v>136</v>
      </c>
      <c r="B197" s="14" t="s">
        <v>136</v>
      </c>
      <c r="C197" s="9" t="s">
        <v>110</v>
      </c>
      <c r="D197" s="13" t="s">
        <v>59</v>
      </c>
      <c r="E197" s="9">
        <v>28</v>
      </c>
      <c r="F197" s="9">
        <v>47</v>
      </c>
      <c r="G197" s="9" t="s">
        <v>60</v>
      </c>
      <c r="H197" s="9" t="s">
        <v>66</v>
      </c>
      <c r="I197" s="9">
        <v>180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111</v>
      </c>
      <c r="T197" s="12">
        <v>45925</v>
      </c>
      <c r="U197" s="11">
        <v>5000</v>
      </c>
      <c r="V197" s="10">
        <v>0</v>
      </c>
      <c r="W197" s="10">
        <v>5000</v>
      </c>
      <c r="X197" s="10">
        <v>0</v>
      </c>
      <c r="Y197" s="10">
        <v>0</v>
      </c>
      <c r="Z197" s="9" t="s">
        <v>128</v>
      </c>
      <c r="AA197" s="8">
        <v>6775.4500000000007</v>
      </c>
      <c r="AB197" s="8">
        <v>0</v>
      </c>
      <c r="AC197" s="8">
        <v>6775.4500000000007</v>
      </c>
      <c r="AD197" s="8">
        <v>0</v>
      </c>
      <c r="AE197" s="8">
        <v>6775.4500000000007</v>
      </c>
      <c r="AF197" s="8">
        <v>0</v>
      </c>
      <c r="AG197" s="1">
        <v>0</v>
      </c>
      <c r="AH197" s="1" t="s">
        <v>149</v>
      </c>
      <c r="AI197" s="1">
        <v>2</v>
      </c>
      <c r="AJ197" s="3">
        <v>45925</v>
      </c>
      <c r="AK197" s="3">
        <v>45923</v>
      </c>
      <c r="AL197" s="3">
        <v>0</v>
      </c>
      <c r="AM197" s="3">
        <v>0</v>
      </c>
      <c r="AN197" s="3">
        <v>0</v>
      </c>
      <c r="AO197" s="3">
        <v>45924</v>
      </c>
      <c r="AP197" s="3">
        <v>45920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146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761.48529722222236</v>
      </c>
    </row>
    <row r="198" spans="1:56" ht="27.7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28</v>
      </c>
      <c r="F198" s="9">
        <v>43</v>
      </c>
      <c r="G198" s="9">
        <v>0</v>
      </c>
      <c r="H198" s="9">
        <v>0</v>
      </c>
      <c r="I198" s="9">
        <v>130</v>
      </c>
      <c r="J198" s="9" t="s">
        <v>57</v>
      </c>
      <c r="K198" s="9">
        <v>3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128</v>
      </c>
      <c r="AA198" s="8">
        <v>91184.145799999998</v>
      </c>
      <c r="AB198" s="8">
        <v>21480</v>
      </c>
      <c r="AC198" s="8">
        <v>69704.145799999998</v>
      </c>
      <c r="AD198" s="8">
        <v>0</v>
      </c>
      <c r="AE198" s="8">
        <v>6775.4500000000007</v>
      </c>
      <c r="AF198" s="8" t="s">
        <v>58</v>
      </c>
      <c r="AG198" s="1">
        <v>0</v>
      </c>
      <c r="AH198" s="1">
        <v>0</v>
      </c>
      <c r="AI198" s="1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153</v>
      </c>
      <c r="BD198" s="56">
        <v>0</v>
      </c>
    </row>
  </sheetData>
  <autoFilter ref="A5:BD19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98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539B-53C6-4460-BF29-AC029570BC37}">
  <sheetPr>
    <tabColor rgb="FFFFFF00"/>
  </sheetPr>
  <dimension ref="A1:BD196"/>
  <sheetViews>
    <sheetView zoomScale="80" zoomScaleNormal="80" workbookViewId="0">
      <selection activeCell="D9" sqref="D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45875</v>
      </c>
      <c r="E3" s="82" t="s">
        <v>52</v>
      </c>
      <c r="F3" s="82"/>
      <c r="G3" s="83">
        <v>10.31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493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45870</v>
      </c>
      <c r="B17" s="14" t="s">
        <v>470</v>
      </c>
      <c r="C17" s="9" t="s">
        <v>316</v>
      </c>
      <c r="D17" s="13" t="s">
        <v>333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124</v>
      </c>
      <c r="T17" s="12">
        <v>45889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32969.200000000004</v>
      </c>
      <c r="AB17" s="8">
        <v>32969.200000000004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45889</v>
      </c>
      <c r="AK17" s="3">
        <v>0</v>
      </c>
      <c r="AL17" s="3">
        <v>45879</v>
      </c>
      <c r="AM17" s="3">
        <v>45886</v>
      </c>
      <c r="AN17" s="3">
        <v>45887</v>
      </c>
      <c r="AO17" s="3">
        <v>45887</v>
      </c>
      <c r="AP17" s="3">
        <v>45884</v>
      </c>
      <c r="AQ17" s="3">
        <v>45888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 t="s">
        <v>136</v>
      </c>
      <c r="B18" s="14" t="s">
        <v>136</v>
      </c>
      <c r="C18" s="9" t="s">
        <v>137</v>
      </c>
      <c r="D18" s="13" t="s">
        <v>125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172</v>
      </c>
      <c r="AA18" s="8">
        <v>88010.999999999985</v>
      </c>
      <c r="AB18" s="8">
        <v>56993</v>
      </c>
      <c r="AC18" s="8">
        <v>31017.999999999985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2252.5960888888881</v>
      </c>
    </row>
    <row r="19" spans="1:56" ht="27.75" customHeight="1" x14ac:dyDescent="0.45">
      <c r="A19" s="3" t="s">
        <v>136</v>
      </c>
      <c r="B19" s="14" t="s">
        <v>136</v>
      </c>
      <c r="C19" s="9" t="s">
        <v>137</v>
      </c>
      <c r="D19" s="13" t="s">
        <v>208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257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45894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172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118</v>
      </c>
      <c r="AH20" s="1" t="s">
        <v>74</v>
      </c>
      <c r="AI20" s="1">
        <v>2</v>
      </c>
      <c r="AJ20" s="3">
        <v>45894</v>
      </c>
      <c r="AK20" s="3">
        <v>0</v>
      </c>
      <c r="AL20" s="3">
        <v>45885</v>
      </c>
      <c r="AM20" s="3">
        <v>45892</v>
      </c>
      <c r="AN20" s="3">
        <v>45893</v>
      </c>
      <c r="AO20" s="3">
        <v>45893</v>
      </c>
      <c r="AP20" s="3">
        <v>45889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136</v>
      </c>
      <c r="B21" s="14" t="s">
        <v>136</v>
      </c>
      <c r="C21" s="9" t="s">
        <v>214</v>
      </c>
      <c r="D21" s="13" t="s">
        <v>215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 t="s">
        <v>63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172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117</v>
      </c>
      <c r="AH21" s="1" t="s">
        <v>72</v>
      </c>
      <c r="AI21" s="1">
        <v>3</v>
      </c>
      <c r="AJ21" s="3">
        <v>45894</v>
      </c>
      <c r="AK21" s="3">
        <v>0</v>
      </c>
      <c r="AL21" s="3">
        <v>45884</v>
      </c>
      <c r="AM21" s="3">
        <v>45891</v>
      </c>
      <c r="AN21" s="3">
        <v>45892</v>
      </c>
      <c r="AO21" s="3">
        <v>45892</v>
      </c>
      <c r="AP21" s="3">
        <v>45889</v>
      </c>
      <c r="AQ21" s="3">
        <v>45893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172</v>
      </c>
      <c r="AA22" s="8">
        <v>209890.71432999999</v>
      </c>
      <c r="AB22" s="8">
        <v>89962.200000000012</v>
      </c>
      <c r="AC22" s="8">
        <v>119928.51432999999</v>
      </c>
      <c r="AD22" s="8">
        <v>0</v>
      </c>
      <c r="AE22" s="8">
        <v>0</v>
      </c>
      <c r="AF22" s="8" t="s">
        <v>58</v>
      </c>
      <c r="AG22" s="1" t="s">
        <v>116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327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45876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364</v>
      </c>
      <c r="AG23" s="1" t="s">
        <v>116</v>
      </c>
      <c r="AH23" s="1" t="s">
        <v>74</v>
      </c>
      <c r="AI23" s="1">
        <v>2</v>
      </c>
      <c r="AJ23" s="3">
        <v>45876</v>
      </c>
      <c r="AK23" s="3">
        <v>0</v>
      </c>
      <c r="AL23" s="3">
        <v>45867</v>
      </c>
      <c r="AM23" s="3">
        <v>45874</v>
      </c>
      <c r="AN23" s="3">
        <v>45875</v>
      </c>
      <c r="AO23" s="3">
        <v>45875</v>
      </c>
      <c r="AP23" s="3">
        <v>45871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365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176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364</v>
      </c>
      <c r="AG24" s="1" t="s">
        <v>116</v>
      </c>
      <c r="AH24" s="1" t="s">
        <v>74</v>
      </c>
      <c r="AI24" s="1">
        <v>2</v>
      </c>
      <c r="AJ24" s="3">
        <v>45876</v>
      </c>
      <c r="AK24" s="3">
        <v>0</v>
      </c>
      <c r="AL24" s="3">
        <v>45867</v>
      </c>
      <c r="AM24" s="3">
        <v>45874</v>
      </c>
      <c r="AN24" s="3">
        <v>45875</v>
      </c>
      <c r="AO24" s="3">
        <v>45875</v>
      </c>
      <c r="AP24" s="3">
        <v>45871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328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45876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364</v>
      </c>
      <c r="AG25" s="1" t="s">
        <v>116</v>
      </c>
      <c r="AH25" s="1" t="s">
        <v>74</v>
      </c>
      <c r="AI25" s="1">
        <v>2</v>
      </c>
      <c r="AJ25" s="3">
        <v>45876</v>
      </c>
      <c r="AK25" s="3">
        <v>0</v>
      </c>
      <c r="AL25" s="3">
        <v>45867</v>
      </c>
      <c r="AM25" s="3">
        <v>45874</v>
      </c>
      <c r="AN25" s="3">
        <v>45875</v>
      </c>
      <c r="AO25" s="3">
        <v>45875</v>
      </c>
      <c r="AP25" s="3">
        <v>45871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45857</v>
      </c>
      <c r="B26" s="14" t="s">
        <v>396</v>
      </c>
      <c r="C26" s="9" t="s">
        <v>73</v>
      </c>
      <c r="D26" s="13" t="s">
        <v>197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45876</v>
      </c>
      <c r="U26" s="11">
        <v>10000</v>
      </c>
      <c r="V26" s="10">
        <v>10000</v>
      </c>
      <c r="W26" s="10">
        <v>0</v>
      </c>
      <c r="X26" s="10">
        <v>10400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397</v>
      </c>
      <c r="AG26" s="1" t="s">
        <v>116</v>
      </c>
      <c r="AH26" s="1" t="s">
        <v>74</v>
      </c>
      <c r="AI26" s="1">
        <v>2</v>
      </c>
      <c r="AJ26" s="3">
        <v>45876</v>
      </c>
      <c r="AK26" s="3">
        <v>0</v>
      </c>
      <c r="AL26" s="3">
        <v>45867</v>
      </c>
      <c r="AM26" s="3">
        <v>45874</v>
      </c>
      <c r="AN26" s="3">
        <v>45875</v>
      </c>
      <c r="AO26" s="3">
        <v>45875</v>
      </c>
      <c r="AP26" s="3">
        <v>45871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45857</v>
      </c>
      <c r="B27" s="14" t="s">
        <v>392</v>
      </c>
      <c r="C27" s="9" t="s">
        <v>73</v>
      </c>
      <c r="D27" s="13" t="s">
        <v>349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45876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398</v>
      </c>
      <c r="AG27" s="1" t="s">
        <v>116</v>
      </c>
      <c r="AH27" s="1" t="s">
        <v>74</v>
      </c>
      <c r="AI27" s="1">
        <v>2</v>
      </c>
      <c r="AJ27" s="3">
        <v>45876</v>
      </c>
      <c r="AK27" s="3">
        <v>0</v>
      </c>
      <c r="AL27" s="3">
        <v>45867</v>
      </c>
      <c r="AM27" s="3">
        <v>45874</v>
      </c>
      <c r="AN27" s="3">
        <v>45875</v>
      </c>
      <c r="AO27" s="3">
        <v>45875</v>
      </c>
      <c r="AP27" s="3">
        <v>45871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45857</v>
      </c>
      <c r="B28" s="14" t="s">
        <v>392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45876</v>
      </c>
      <c r="U28" s="11">
        <v>5000</v>
      </c>
      <c r="V28" s="10">
        <v>5000</v>
      </c>
      <c r="W28" s="10">
        <v>0</v>
      </c>
      <c r="X28" s="10">
        <v>5200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398</v>
      </c>
      <c r="AG28" s="1" t="s">
        <v>117</v>
      </c>
      <c r="AH28" s="1" t="s">
        <v>74</v>
      </c>
      <c r="AI28" s="1">
        <v>2</v>
      </c>
      <c r="AJ28" s="3">
        <v>45876</v>
      </c>
      <c r="AK28" s="3">
        <v>0</v>
      </c>
      <c r="AL28" s="3">
        <v>45867</v>
      </c>
      <c r="AM28" s="3">
        <v>45874</v>
      </c>
      <c r="AN28" s="3">
        <v>45875</v>
      </c>
      <c r="AO28" s="3">
        <v>45875</v>
      </c>
      <c r="AP28" s="3">
        <v>45871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392</v>
      </c>
      <c r="C29" s="9" t="s">
        <v>73</v>
      </c>
      <c r="D29" s="13" t="s">
        <v>355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45876</v>
      </c>
      <c r="U29" s="11">
        <v>5000</v>
      </c>
      <c r="V29" s="10">
        <v>5000</v>
      </c>
      <c r="W29" s="10">
        <v>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398</v>
      </c>
      <c r="AG29" s="1" t="s">
        <v>119</v>
      </c>
      <c r="AH29" s="1" t="s">
        <v>74</v>
      </c>
      <c r="AI29" s="1">
        <v>2</v>
      </c>
      <c r="AJ29" s="3">
        <v>45876</v>
      </c>
      <c r="AK29" s="3">
        <v>0</v>
      </c>
      <c r="AL29" s="3">
        <v>45867</v>
      </c>
      <c r="AM29" s="3">
        <v>45874</v>
      </c>
      <c r="AN29" s="3">
        <v>45875</v>
      </c>
      <c r="AO29" s="3">
        <v>45875</v>
      </c>
      <c r="AP29" s="3">
        <v>45871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45857</v>
      </c>
      <c r="B30" s="14" t="s">
        <v>392</v>
      </c>
      <c r="C30" s="9" t="s">
        <v>73</v>
      </c>
      <c r="D30" s="13" t="s">
        <v>363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45876</v>
      </c>
      <c r="U30" s="11">
        <v>5000</v>
      </c>
      <c r="V30" s="10">
        <v>5000</v>
      </c>
      <c r="W30" s="10">
        <v>0</v>
      </c>
      <c r="X30" s="10">
        <v>5500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398</v>
      </c>
      <c r="AG30" s="1" t="s">
        <v>119</v>
      </c>
      <c r="AH30" s="1" t="s">
        <v>74</v>
      </c>
      <c r="AI30" s="1">
        <v>2</v>
      </c>
      <c r="AJ30" s="3">
        <v>45876</v>
      </c>
      <c r="AK30" s="3">
        <v>0</v>
      </c>
      <c r="AL30" s="3">
        <v>45867</v>
      </c>
      <c r="AM30" s="3">
        <v>45874</v>
      </c>
      <c r="AN30" s="3">
        <v>45875</v>
      </c>
      <c r="AO30" s="3">
        <v>45875</v>
      </c>
      <c r="AP30" s="3">
        <v>45871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346</v>
      </c>
      <c r="C31" s="9" t="s">
        <v>73</v>
      </c>
      <c r="D31" s="13" t="s">
        <v>330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366</v>
      </c>
      <c r="AG31" s="1" t="s">
        <v>116</v>
      </c>
      <c r="AH31" s="1" t="s">
        <v>74</v>
      </c>
      <c r="AI31" s="1">
        <v>2</v>
      </c>
      <c r="AJ31" s="3">
        <v>45876</v>
      </c>
      <c r="AK31" s="3">
        <v>0</v>
      </c>
      <c r="AL31" s="3">
        <v>45867</v>
      </c>
      <c r="AM31" s="3">
        <v>45874</v>
      </c>
      <c r="AN31" s="3">
        <v>45875</v>
      </c>
      <c r="AO31" s="3">
        <v>45875</v>
      </c>
      <c r="AP31" s="3">
        <v>45871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45870</v>
      </c>
      <c r="B32" s="14" t="s">
        <v>471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45877</v>
      </c>
      <c r="U32" s="11">
        <v>20000</v>
      </c>
      <c r="V32" s="10">
        <v>20000</v>
      </c>
      <c r="W32" s="10">
        <v>0</v>
      </c>
      <c r="X32" s="10">
        <v>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116</v>
      </c>
      <c r="AH32" s="1" t="s">
        <v>77</v>
      </c>
      <c r="AI32" s="1">
        <v>1</v>
      </c>
      <c r="AJ32" s="3">
        <v>45877</v>
      </c>
      <c r="AK32" s="3">
        <v>0</v>
      </c>
      <c r="AL32" s="3">
        <v>0</v>
      </c>
      <c r="AM32" s="3">
        <v>0</v>
      </c>
      <c r="AN32" s="3">
        <v>0</v>
      </c>
      <c r="AO32" s="3">
        <v>45876</v>
      </c>
      <c r="AP32" s="3">
        <v>45872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45870</v>
      </c>
      <c r="B33" s="14" t="s">
        <v>472</v>
      </c>
      <c r="C33" s="9" t="s">
        <v>73</v>
      </c>
      <c r="D33" s="13" t="s">
        <v>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45877</v>
      </c>
      <c r="U33" s="11">
        <v>20000</v>
      </c>
      <c r="V33" s="10">
        <v>10000</v>
      </c>
      <c r="W33" s="10">
        <v>10000</v>
      </c>
      <c r="X33" s="10">
        <v>0</v>
      </c>
      <c r="Y33" s="10">
        <v>0</v>
      </c>
      <c r="Z33" s="9" t="s">
        <v>176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>
        <v>0</v>
      </c>
      <c r="AG33" s="1" t="s">
        <v>117</v>
      </c>
      <c r="AH33" s="1" t="s">
        <v>77</v>
      </c>
      <c r="AI33" s="1">
        <v>1</v>
      </c>
      <c r="AJ33" s="3">
        <v>45877</v>
      </c>
      <c r="AK33" s="3">
        <v>0</v>
      </c>
      <c r="AL33" s="3">
        <v>0</v>
      </c>
      <c r="AM33" s="3">
        <v>0</v>
      </c>
      <c r="AN33" s="3">
        <v>0</v>
      </c>
      <c r="AO33" s="3">
        <v>45876</v>
      </c>
      <c r="AP33" s="3">
        <v>45872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392</v>
      </c>
      <c r="C34" s="9" t="s">
        <v>73</v>
      </c>
      <c r="D34" s="13" t="s">
        <v>312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45878</v>
      </c>
      <c r="U34" s="11">
        <v>5000</v>
      </c>
      <c r="V34" s="10">
        <v>4923</v>
      </c>
      <c r="W34" s="10">
        <v>77</v>
      </c>
      <c r="X34" s="10">
        <v>5250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393</v>
      </c>
      <c r="AG34" s="1" t="s">
        <v>117</v>
      </c>
      <c r="AH34" s="1" t="s">
        <v>74</v>
      </c>
      <c r="AI34" s="1">
        <v>2</v>
      </c>
      <c r="AJ34" s="3">
        <v>45878</v>
      </c>
      <c r="AK34" s="3">
        <v>0</v>
      </c>
      <c r="AL34" s="3">
        <v>45869</v>
      </c>
      <c r="AM34" s="3">
        <v>45876</v>
      </c>
      <c r="AN34" s="3">
        <v>45877</v>
      </c>
      <c r="AO34" s="3">
        <v>45877</v>
      </c>
      <c r="AP34" s="3">
        <v>45873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347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45878</v>
      </c>
      <c r="U35" s="11">
        <v>10000</v>
      </c>
      <c r="V35" s="10">
        <v>9367</v>
      </c>
      <c r="W35" s="10">
        <v>633</v>
      </c>
      <c r="X35" s="10">
        <v>10300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366</v>
      </c>
      <c r="AG35" s="1" t="s">
        <v>119</v>
      </c>
      <c r="AH35" s="1" t="s">
        <v>74</v>
      </c>
      <c r="AI35" s="1">
        <v>2</v>
      </c>
      <c r="AJ35" s="3">
        <v>45878</v>
      </c>
      <c r="AK35" s="3">
        <v>0</v>
      </c>
      <c r="AL35" s="3">
        <v>45869</v>
      </c>
      <c r="AM35" s="3">
        <v>45876</v>
      </c>
      <c r="AN35" s="3">
        <v>45877</v>
      </c>
      <c r="AO35" s="3">
        <v>45877</v>
      </c>
      <c r="AP35" s="3">
        <v>45873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392</v>
      </c>
      <c r="C36" s="9" t="s">
        <v>73</v>
      </c>
      <c r="D36" s="13" t="s">
        <v>299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399</v>
      </c>
      <c r="AG36" s="1" t="s">
        <v>117</v>
      </c>
      <c r="AH36" s="1" t="s">
        <v>74</v>
      </c>
      <c r="AI36" s="1">
        <v>2</v>
      </c>
      <c r="AJ36" s="3">
        <v>45878</v>
      </c>
      <c r="AK36" s="3">
        <v>0</v>
      </c>
      <c r="AL36" s="3">
        <v>45869</v>
      </c>
      <c r="AM36" s="3">
        <v>45876</v>
      </c>
      <c r="AN36" s="3">
        <v>45877</v>
      </c>
      <c r="AO36" s="3">
        <v>45877</v>
      </c>
      <c r="AP36" s="3">
        <v>45873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392</v>
      </c>
      <c r="C37" s="9" t="s">
        <v>73</v>
      </c>
      <c r="D37" s="13" t="s">
        <v>197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176</v>
      </c>
      <c r="AA37" s="8">
        <v>9359.9000000000015</v>
      </c>
      <c r="AB37" s="8">
        <v>9359.9000000000015</v>
      </c>
      <c r="AC37" s="8">
        <v>0</v>
      </c>
      <c r="AD37" s="8">
        <v>0</v>
      </c>
      <c r="AE37" s="8">
        <v>0</v>
      </c>
      <c r="AF37" s="8" t="s">
        <v>399</v>
      </c>
      <c r="AG37" s="1" t="s">
        <v>116</v>
      </c>
      <c r="AH37" s="1" t="s">
        <v>74</v>
      </c>
      <c r="AI37" s="1">
        <v>2</v>
      </c>
      <c r="AJ37" s="3">
        <v>45878</v>
      </c>
      <c r="AK37" s="3">
        <v>0</v>
      </c>
      <c r="AL37" s="3">
        <v>45869</v>
      </c>
      <c r="AM37" s="3">
        <v>45876</v>
      </c>
      <c r="AN37" s="3">
        <v>45877</v>
      </c>
      <c r="AO37" s="3">
        <v>45877</v>
      </c>
      <c r="AP37" s="3">
        <v>45873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394</v>
      </c>
      <c r="C38" s="9" t="s">
        <v>73</v>
      </c>
      <c r="D38" s="13" t="s">
        <v>59</v>
      </c>
      <c r="E38" s="9">
        <v>19</v>
      </c>
      <c r="F38" s="9">
        <v>36</v>
      </c>
      <c r="G38" s="9" t="s">
        <v>60</v>
      </c>
      <c r="H38" s="9">
        <v>0</v>
      </c>
      <c r="I38" s="9">
        <v>75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45883</v>
      </c>
      <c r="U38" s="11">
        <v>10000</v>
      </c>
      <c r="V38" s="10">
        <v>10000</v>
      </c>
      <c r="W38" s="10">
        <v>0</v>
      </c>
      <c r="X38" s="10">
        <v>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386</v>
      </c>
      <c r="AG38" s="1" t="s">
        <v>116</v>
      </c>
      <c r="AH38" s="1" t="s">
        <v>77</v>
      </c>
      <c r="AI38" s="1">
        <v>1</v>
      </c>
      <c r="AJ38" s="3">
        <v>45883</v>
      </c>
      <c r="AK38" s="3">
        <v>0</v>
      </c>
      <c r="AL38" s="3">
        <v>0</v>
      </c>
      <c r="AM38" s="3">
        <v>0</v>
      </c>
      <c r="AN38" s="3">
        <v>0</v>
      </c>
      <c r="AO38" s="3">
        <v>45882</v>
      </c>
      <c r="AP38" s="3">
        <v>45878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396</v>
      </c>
      <c r="C39" s="9" t="s">
        <v>73</v>
      </c>
      <c r="D39" s="13" t="s">
        <v>359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45883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386</v>
      </c>
      <c r="AG39" s="1" t="s">
        <v>117</v>
      </c>
      <c r="AH39" s="1" t="s">
        <v>74</v>
      </c>
      <c r="AI39" s="1">
        <v>2</v>
      </c>
      <c r="AJ39" s="3">
        <v>45883</v>
      </c>
      <c r="AK39" s="3">
        <v>0</v>
      </c>
      <c r="AL39" s="3">
        <v>45874</v>
      </c>
      <c r="AM39" s="3">
        <v>45881</v>
      </c>
      <c r="AN39" s="3">
        <v>45882</v>
      </c>
      <c r="AO39" s="3">
        <v>45882</v>
      </c>
      <c r="AP39" s="3">
        <v>45878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45857</v>
      </c>
      <c r="B40" s="14" t="s">
        <v>396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45883</v>
      </c>
      <c r="U40" s="11">
        <v>5000</v>
      </c>
      <c r="V40" s="10">
        <v>5000</v>
      </c>
      <c r="W40" s="10">
        <v>0</v>
      </c>
      <c r="X40" s="10">
        <v>5199</v>
      </c>
      <c r="Y40" s="10">
        <v>0</v>
      </c>
      <c r="Z40" s="9" t="s">
        <v>176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386</v>
      </c>
      <c r="AG40" s="1" t="s">
        <v>116</v>
      </c>
      <c r="AH40" s="1" t="s">
        <v>74</v>
      </c>
      <c r="AI40" s="1">
        <v>2</v>
      </c>
      <c r="AJ40" s="3">
        <v>45883</v>
      </c>
      <c r="AK40" s="3">
        <v>0</v>
      </c>
      <c r="AL40" s="3">
        <v>45874</v>
      </c>
      <c r="AM40" s="3">
        <v>45881</v>
      </c>
      <c r="AN40" s="3">
        <v>45882</v>
      </c>
      <c r="AO40" s="3">
        <v>45882</v>
      </c>
      <c r="AP40" s="3">
        <v>45878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396</v>
      </c>
      <c r="C41" s="9" t="s">
        <v>73</v>
      </c>
      <c r="D41" s="13" t="s">
        <v>400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45883</v>
      </c>
      <c r="U41" s="11">
        <v>5000</v>
      </c>
      <c r="V41" s="10">
        <v>5000</v>
      </c>
      <c r="W41" s="10">
        <v>0</v>
      </c>
      <c r="X41" s="10">
        <v>5300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386</v>
      </c>
      <c r="AG41" s="1" t="s">
        <v>116</v>
      </c>
      <c r="AH41" s="1" t="s">
        <v>74</v>
      </c>
      <c r="AI41" s="1">
        <v>2</v>
      </c>
      <c r="AJ41" s="3">
        <v>45883</v>
      </c>
      <c r="AK41" s="3">
        <v>0</v>
      </c>
      <c r="AL41" s="3">
        <v>45874</v>
      </c>
      <c r="AM41" s="3">
        <v>45881</v>
      </c>
      <c r="AN41" s="3">
        <v>45882</v>
      </c>
      <c r="AO41" s="3">
        <v>45882</v>
      </c>
      <c r="AP41" s="3">
        <v>45878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396</v>
      </c>
      <c r="C42" s="9" t="s">
        <v>73</v>
      </c>
      <c r="D42" s="13" t="s">
        <v>197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45885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176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401</v>
      </c>
      <c r="AG42" s="1" t="s">
        <v>116</v>
      </c>
      <c r="AH42" s="1" t="s">
        <v>74</v>
      </c>
      <c r="AI42" s="1">
        <v>2</v>
      </c>
      <c r="AJ42" s="3">
        <v>45885</v>
      </c>
      <c r="AK42" s="3">
        <v>0</v>
      </c>
      <c r="AL42" s="3">
        <v>45876</v>
      </c>
      <c r="AM42" s="3">
        <v>45883</v>
      </c>
      <c r="AN42" s="3">
        <v>45884</v>
      </c>
      <c r="AO42" s="3">
        <v>45884</v>
      </c>
      <c r="AP42" s="3">
        <v>45880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705.02926755555563</v>
      </c>
    </row>
    <row r="43" spans="1:56" ht="27.75" customHeight="1" x14ac:dyDescent="0.45">
      <c r="A43" s="3">
        <v>45857</v>
      </c>
      <c r="B43" s="14" t="s">
        <v>396</v>
      </c>
      <c r="C43" s="9" t="s">
        <v>73</v>
      </c>
      <c r="D43" s="13" t="s">
        <v>328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45885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401</v>
      </c>
      <c r="AG43" s="1" t="s">
        <v>117</v>
      </c>
      <c r="AH43" s="1" t="s">
        <v>74</v>
      </c>
      <c r="AI43" s="1">
        <v>2</v>
      </c>
      <c r="AJ43" s="3">
        <v>45885</v>
      </c>
      <c r="AK43" s="3">
        <v>0</v>
      </c>
      <c r="AL43" s="3">
        <v>45876</v>
      </c>
      <c r="AM43" s="3">
        <v>45883</v>
      </c>
      <c r="AN43" s="3">
        <v>45884</v>
      </c>
      <c r="AO43" s="3">
        <v>45884</v>
      </c>
      <c r="AP43" s="3">
        <v>45880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396</v>
      </c>
      <c r="C44" s="9" t="s">
        <v>73</v>
      </c>
      <c r="D44" s="13" t="s">
        <v>329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45885</v>
      </c>
      <c r="U44" s="11">
        <v>5000</v>
      </c>
      <c r="V44" s="10">
        <v>5000</v>
      </c>
      <c r="W44" s="10">
        <v>0</v>
      </c>
      <c r="X44" s="10">
        <v>5200</v>
      </c>
      <c r="Y44" s="10">
        <v>0</v>
      </c>
      <c r="Z44" s="9" t="s">
        <v>176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401</v>
      </c>
      <c r="AG44" s="1" t="s">
        <v>117</v>
      </c>
      <c r="AH44" s="1" t="s">
        <v>74</v>
      </c>
      <c r="AI44" s="1">
        <v>2</v>
      </c>
      <c r="AJ44" s="3">
        <v>45885</v>
      </c>
      <c r="AK44" s="3">
        <v>0</v>
      </c>
      <c r="AL44" s="3">
        <v>45876</v>
      </c>
      <c r="AM44" s="3">
        <v>45883</v>
      </c>
      <c r="AN44" s="3">
        <v>45884</v>
      </c>
      <c r="AO44" s="3">
        <v>45884</v>
      </c>
      <c r="AP44" s="3">
        <v>45880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45857</v>
      </c>
      <c r="B45" s="14" t="s">
        <v>396</v>
      </c>
      <c r="C45" s="9" t="s">
        <v>73</v>
      </c>
      <c r="D45" s="13" t="s">
        <v>355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45885</v>
      </c>
      <c r="U45" s="11">
        <v>5000</v>
      </c>
      <c r="V45" s="10">
        <v>5000</v>
      </c>
      <c r="W45" s="10">
        <v>0</v>
      </c>
      <c r="X45" s="10">
        <v>5200</v>
      </c>
      <c r="Y45" s="10">
        <v>0</v>
      </c>
      <c r="Z45" s="9" t="s">
        <v>176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401</v>
      </c>
      <c r="AG45" s="1" t="s">
        <v>117</v>
      </c>
      <c r="AH45" s="1" t="s">
        <v>74</v>
      </c>
      <c r="AI45" s="1">
        <v>2</v>
      </c>
      <c r="AJ45" s="3">
        <v>45885</v>
      </c>
      <c r="AK45" s="3">
        <v>0</v>
      </c>
      <c r="AL45" s="3">
        <v>45876</v>
      </c>
      <c r="AM45" s="3">
        <v>45883</v>
      </c>
      <c r="AN45" s="3">
        <v>45884</v>
      </c>
      <c r="AO45" s="3">
        <v>45884</v>
      </c>
      <c r="AP45" s="3">
        <v>45880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45857</v>
      </c>
      <c r="B46" s="14" t="s">
        <v>396</v>
      </c>
      <c r="C46" s="9" t="s">
        <v>73</v>
      </c>
      <c r="D46" s="13" t="s">
        <v>297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45888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402</v>
      </c>
      <c r="AG46" s="1" t="s">
        <v>117</v>
      </c>
      <c r="AH46" s="1" t="s">
        <v>74</v>
      </c>
      <c r="AI46" s="1">
        <v>2</v>
      </c>
      <c r="AJ46" s="3">
        <v>45888</v>
      </c>
      <c r="AK46" s="3">
        <v>0</v>
      </c>
      <c r="AL46" s="3">
        <v>45879</v>
      </c>
      <c r="AM46" s="3">
        <v>45886</v>
      </c>
      <c r="AN46" s="3">
        <v>45887</v>
      </c>
      <c r="AO46" s="3">
        <v>45887</v>
      </c>
      <c r="AP46" s="3">
        <v>45883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45857</v>
      </c>
      <c r="B47" s="14" t="s">
        <v>396</v>
      </c>
      <c r="C47" s="9" t="s">
        <v>73</v>
      </c>
      <c r="D47" s="13" t="s">
        <v>298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45888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402</v>
      </c>
      <c r="AG47" s="1" t="s">
        <v>117</v>
      </c>
      <c r="AH47" s="1" t="s">
        <v>74</v>
      </c>
      <c r="AI47" s="1">
        <v>2</v>
      </c>
      <c r="AJ47" s="3">
        <v>45888</v>
      </c>
      <c r="AK47" s="3">
        <v>0</v>
      </c>
      <c r="AL47" s="3">
        <v>45879</v>
      </c>
      <c r="AM47" s="3">
        <v>45886</v>
      </c>
      <c r="AN47" s="3">
        <v>45887</v>
      </c>
      <c r="AO47" s="3">
        <v>45887</v>
      </c>
      <c r="AP47" s="3">
        <v>45883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396</v>
      </c>
      <c r="C48" s="9" t="s">
        <v>73</v>
      </c>
      <c r="D48" s="13" t="s">
        <v>330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45888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402</v>
      </c>
      <c r="AG48" s="1" t="s">
        <v>117</v>
      </c>
      <c r="AH48" s="1" t="s">
        <v>74</v>
      </c>
      <c r="AI48" s="1">
        <v>2</v>
      </c>
      <c r="AJ48" s="3">
        <v>45888</v>
      </c>
      <c r="AK48" s="3">
        <v>0</v>
      </c>
      <c r="AL48" s="3">
        <v>45879</v>
      </c>
      <c r="AM48" s="3">
        <v>45886</v>
      </c>
      <c r="AN48" s="3">
        <v>45887</v>
      </c>
      <c r="AO48" s="3">
        <v>45887</v>
      </c>
      <c r="AP48" s="3">
        <v>45883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396</v>
      </c>
      <c r="C49" s="9" t="s">
        <v>73</v>
      </c>
      <c r="D49" s="13" t="s">
        <v>347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45888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402</v>
      </c>
      <c r="AG49" s="1" t="s">
        <v>117</v>
      </c>
      <c r="AH49" s="1" t="s">
        <v>74</v>
      </c>
      <c r="AI49" s="1">
        <v>2</v>
      </c>
      <c r="AJ49" s="3">
        <v>45888</v>
      </c>
      <c r="AK49" s="3">
        <v>0</v>
      </c>
      <c r="AL49" s="3">
        <v>45879</v>
      </c>
      <c r="AM49" s="3">
        <v>45886</v>
      </c>
      <c r="AN49" s="3">
        <v>45887</v>
      </c>
      <c r="AO49" s="3">
        <v>45887</v>
      </c>
      <c r="AP49" s="3">
        <v>45883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705.02926755555563</v>
      </c>
    </row>
    <row r="50" spans="1:56" ht="27.75" customHeight="1" x14ac:dyDescent="0.45">
      <c r="A50" s="3">
        <v>45869</v>
      </c>
      <c r="B50" s="14" t="s">
        <v>454</v>
      </c>
      <c r="C50" s="9" t="s">
        <v>73</v>
      </c>
      <c r="D50" s="13" t="s">
        <v>299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45890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455</v>
      </c>
      <c r="AG50" s="1" t="s">
        <v>117</v>
      </c>
      <c r="AH50" s="1" t="s">
        <v>74</v>
      </c>
      <c r="AI50" s="1">
        <v>2</v>
      </c>
      <c r="AJ50" s="3">
        <v>45890</v>
      </c>
      <c r="AK50" s="3">
        <v>0</v>
      </c>
      <c r="AL50" s="3">
        <v>45881</v>
      </c>
      <c r="AM50" s="3">
        <v>45888</v>
      </c>
      <c r="AN50" s="3">
        <v>45889</v>
      </c>
      <c r="AO50" s="3">
        <v>45889</v>
      </c>
      <c r="AP50" s="3">
        <v>45885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45869</v>
      </c>
      <c r="B51" s="14" t="s">
        <v>454</v>
      </c>
      <c r="C51" s="9" t="s">
        <v>73</v>
      </c>
      <c r="D51" s="13" t="s">
        <v>272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455</v>
      </c>
      <c r="AG51" s="1" t="s">
        <v>119</v>
      </c>
      <c r="AH51" s="1" t="s">
        <v>74</v>
      </c>
      <c r="AI51" s="1">
        <v>2</v>
      </c>
      <c r="AJ51" s="3">
        <v>45890</v>
      </c>
      <c r="AK51" s="3">
        <v>0</v>
      </c>
      <c r="AL51" s="3">
        <v>45881</v>
      </c>
      <c r="AM51" s="3">
        <v>45888</v>
      </c>
      <c r="AN51" s="3">
        <v>45889</v>
      </c>
      <c r="AO51" s="3">
        <v>45889</v>
      </c>
      <c r="AP51" s="3">
        <v>45885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45869</v>
      </c>
      <c r="B52" s="14" t="s">
        <v>454</v>
      </c>
      <c r="C52" s="9" t="s">
        <v>73</v>
      </c>
      <c r="D52" s="13" t="s">
        <v>456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455</v>
      </c>
      <c r="AG52" s="1" t="s">
        <v>117</v>
      </c>
      <c r="AH52" s="1" t="s">
        <v>74</v>
      </c>
      <c r="AI52" s="1">
        <v>2</v>
      </c>
      <c r="AJ52" s="3">
        <v>45890</v>
      </c>
      <c r="AK52" s="3">
        <v>0</v>
      </c>
      <c r="AL52" s="3">
        <v>45881</v>
      </c>
      <c r="AM52" s="3">
        <v>45888</v>
      </c>
      <c r="AN52" s="3">
        <v>45889</v>
      </c>
      <c r="AO52" s="3">
        <v>45889</v>
      </c>
      <c r="AP52" s="3">
        <v>45885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45869</v>
      </c>
      <c r="B53" s="14" t="s">
        <v>454</v>
      </c>
      <c r="C53" s="9" t="s">
        <v>73</v>
      </c>
      <c r="D53" s="13" t="s">
        <v>367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45890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455</v>
      </c>
      <c r="AG53" s="1" t="s">
        <v>117</v>
      </c>
      <c r="AH53" s="1" t="s">
        <v>74</v>
      </c>
      <c r="AI53" s="1">
        <v>2</v>
      </c>
      <c r="AJ53" s="3">
        <v>45890</v>
      </c>
      <c r="AK53" s="3">
        <v>0</v>
      </c>
      <c r="AL53" s="3">
        <v>45881</v>
      </c>
      <c r="AM53" s="3">
        <v>45888</v>
      </c>
      <c r="AN53" s="3">
        <v>45889</v>
      </c>
      <c r="AO53" s="3">
        <v>45889</v>
      </c>
      <c r="AP53" s="3">
        <v>45885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45869</v>
      </c>
      <c r="B54" s="14" t="s">
        <v>457</v>
      </c>
      <c r="C54" s="9" t="s">
        <v>73</v>
      </c>
      <c r="D54" s="13" t="s">
        <v>59</v>
      </c>
      <c r="E54" s="9">
        <v>19</v>
      </c>
      <c r="F54" s="9">
        <v>36</v>
      </c>
      <c r="G54" s="9" t="s">
        <v>60</v>
      </c>
      <c r="H54" s="9">
        <v>0</v>
      </c>
      <c r="I54" s="9">
        <v>75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45890</v>
      </c>
      <c r="U54" s="11">
        <v>5000</v>
      </c>
      <c r="V54" s="10">
        <v>0</v>
      </c>
      <c r="W54" s="10">
        <v>5000</v>
      </c>
      <c r="X54" s="10">
        <v>0</v>
      </c>
      <c r="Y54" s="10">
        <v>0</v>
      </c>
      <c r="Z54" s="9" t="s">
        <v>176</v>
      </c>
      <c r="AA54" s="8">
        <v>5238.75</v>
      </c>
      <c r="AB54" s="8">
        <v>0</v>
      </c>
      <c r="AC54" s="8">
        <v>5238.75</v>
      </c>
      <c r="AD54" s="8">
        <v>0</v>
      </c>
      <c r="AE54" s="8">
        <v>0</v>
      </c>
      <c r="AF54" s="8" t="s">
        <v>455</v>
      </c>
      <c r="AG54" s="1" t="s">
        <v>117</v>
      </c>
      <c r="AH54" s="1" t="s">
        <v>74</v>
      </c>
      <c r="AI54" s="1">
        <v>2</v>
      </c>
      <c r="AJ54" s="3">
        <v>45890</v>
      </c>
      <c r="AK54" s="3">
        <v>0</v>
      </c>
      <c r="AL54" s="3">
        <v>45881</v>
      </c>
      <c r="AM54" s="3">
        <v>45888</v>
      </c>
      <c r="AN54" s="3">
        <v>45889</v>
      </c>
      <c r="AO54" s="3">
        <v>45889</v>
      </c>
      <c r="AP54" s="3">
        <v>45885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394.60593333333333</v>
      </c>
    </row>
    <row r="55" spans="1:56" ht="27.75" customHeight="1" x14ac:dyDescent="0.45">
      <c r="A55" s="3">
        <v>45869</v>
      </c>
      <c r="B55" s="14" t="s">
        <v>454</v>
      </c>
      <c r="C55" s="9" t="s">
        <v>73</v>
      </c>
      <c r="D55" s="13" t="s">
        <v>458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459</v>
      </c>
      <c r="AG55" s="1" t="s">
        <v>117</v>
      </c>
      <c r="AH55" s="1" t="s">
        <v>74</v>
      </c>
      <c r="AI55" s="1">
        <v>2</v>
      </c>
      <c r="AJ55" s="3">
        <v>45892</v>
      </c>
      <c r="AK55" s="3">
        <v>0</v>
      </c>
      <c r="AL55" s="3">
        <v>45883</v>
      </c>
      <c r="AM55" s="3">
        <v>45890</v>
      </c>
      <c r="AN55" s="3">
        <v>45891</v>
      </c>
      <c r="AO55" s="3">
        <v>45891</v>
      </c>
      <c r="AP55" s="3">
        <v>45887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454</v>
      </c>
      <c r="C56" s="9" t="s">
        <v>73</v>
      </c>
      <c r="D56" s="13" t="s">
        <v>327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459</v>
      </c>
      <c r="AG56" s="1" t="s">
        <v>117</v>
      </c>
      <c r="AH56" s="1" t="s">
        <v>74</v>
      </c>
      <c r="AI56" s="1">
        <v>2</v>
      </c>
      <c r="AJ56" s="3">
        <v>45892</v>
      </c>
      <c r="AK56" s="3">
        <v>0</v>
      </c>
      <c r="AL56" s="3">
        <v>45883</v>
      </c>
      <c r="AM56" s="3">
        <v>45890</v>
      </c>
      <c r="AN56" s="3">
        <v>45891</v>
      </c>
      <c r="AO56" s="3">
        <v>45891</v>
      </c>
      <c r="AP56" s="3">
        <v>45887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454</v>
      </c>
      <c r="C57" s="9" t="s">
        <v>73</v>
      </c>
      <c r="D57" s="13" t="s">
        <v>329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459</v>
      </c>
      <c r="AG57" s="1" t="s">
        <v>117</v>
      </c>
      <c r="AH57" s="1" t="s">
        <v>74</v>
      </c>
      <c r="AI57" s="1">
        <v>2</v>
      </c>
      <c r="AJ57" s="3">
        <v>45892</v>
      </c>
      <c r="AK57" s="3">
        <v>0</v>
      </c>
      <c r="AL57" s="3">
        <v>45883</v>
      </c>
      <c r="AM57" s="3">
        <v>45890</v>
      </c>
      <c r="AN57" s="3">
        <v>45891</v>
      </c>
      <c r="AO57" s="3">
        <v>45891</v>
      </c>
      <c r="AP57" s="3">
        <v>45887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454</v>
      </c>
      <c r="C58" s="9" t="s">
        <v>73</v>
      </c>
      <c r="D58" s="13" t="s">
        <v>460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459</v>
      </c>
      <c r="AG58" s="1" t="s">
        <v>117</v>
      </c>
      <c r="AH58" s="1" t="s">
        <v>74</v>
      </c>
      <c r="AI58" s="1">
        <v>2</v>
      </c>
      <c r="AJ58" s="3">
        <v>45892</v>
      </c>
      <c r="AK58" s="3">
        <v>0</v>
      </c>
      <c r="AL58" s="3">
        <v>45883</v>
      </c>
      <c r="AM58" s="3">
        <v>45890</v>
      </c>
      <c r="AN58" s="3">
        <v>45891</v>
      </c>
      <c r="AO58" s="3">
        <v>45891</v>
      </c>
      <c r="AP58" s="3">
        <v>45887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454</v>
      </c>
      <c r="C59" s="9" t="s">
        <v>73</v>
      </c>
      <c r="D59" s="13" t="s">
        <v>355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45892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459</v>
      </c>
      <c r="AG59" s="1" t="s">
        <v>117</v>
      </c>
      <c r="AH59" s="1" t="s">
        <v>74</v>
      </c>
      <c r="AI59" s="1">
        <v>2</v>
      </c>
      <c r="AJ59" s="3">
        <v>45892</v>
      </c>
      <c r="AK59" s="3">
        <v>0</v>
      </c>
      <c r="AL59" s="3">
        <v>45883</v>
      </c>
      <c r="AM59" s="3">
        <v>45890</v>
      </c>
      <c r="AN59" s="3">
        <v>45891</v>
      </c>
      <c r="AO59" s="3">
        <v>45891</v>
      </c>
      <c r="AP59" s="3">
        <v>45887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454</v>
      </c>
      <c r="C60" s="9" t="s">
        <v>73</v>
      </c>
      <c r="D60" s="13" t="s">
        <v>297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45895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461</v>
      </c>
      <c r="AG60" s="1" t="s">
        <v>117</v>
      </c>
      <c r="AH60" s="1" t="s">
        <v>74</v>
      </c>
      <c r="AI60" s="1">
        <v>2</v>
      </c>
      <c r="AJ60" s="3">
        <v>45895</v>
      </c>
      <c r="AK60" s="3">
        <v>0</v>
      </c>
      <c r="AL60" s="3">
        <v>45886</v>
      </c>
      <c r="AM60" s="3">
        <v>45893</v>
      </c>
      <c r="AN60" s="3">
        <v>45894</v>
      </c>
      <c r="AO60" s="3">
        <v>45894</v>
      </c>
      <c r="AP60" s="3">
        <v>45890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454</v>
      </c>
      <c r="C61" s="9" t="s">
        <v>73</v>
      </c>
      <c r="D61" s="13" t="s">
        <v>298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461</v>
      </c>
      <c r="AG61" s="1" t="s">
        <v>117</v>
      </c>
      <c r="AH61" s="1" t="s">
        <v>74</v>
      </c>
      <c r="AI61" s="1">
        <v>2</v>
      </c>
      <c r="AJ61" s="3">
        <v>45895</v>
      </c>
      <c r="AK61" s="3">
        <v>0</v>
      </c>
      <c r="AL61" s="3">
        <v>45886</v>
      </c>
      <c r="AM61" s="3">
        <v>45893</v>
      </c>
      <c r="AN61" s="3">
        <v>45894</v>
      </c>
      <c r="AO61" s="3">
        <v>45894</v>
      </c>
      <c r="AP61" s="3">
        <v>45890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454</v>
      </c>
      <c r="C62" s="9" t="s">
        <v>73</v>
      </c>
      <c r="D62" s="13" t="s">
        <v>328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461</v>
      </c>
      <c r="AG62" s="1" t="s">
        <v>117</v>
      </c>
      <c r="AH62" s="1" t="s">
        <v>74</v>
      </c>
      <c r="AI62" s="1">
        <v>2</v>
      </c>
      <c r="AJ62" s="3">
        <v>45895</v>
      </c>
      <c r="AK62" s="3">
        <v>0</v>
      </c>
      <c r="AL62" s="3">
        <v>45886</v>
      </c>
      <c r="AM62" s="3">
        <v>45893</v>
      </c>
      <c r="AN62" s="3">
        <v>45894</v>
      </c>
      <c r="AO62" s="3">
        <v>45894</v>
      </c>
      <c r="AP62" s="3">
        <v>45890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330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461</v>
      </c>
      <c r="AG63" s="1" t="s">
        <v>117</v>
      </c>
      <c r="AH63" s="1" t="s">
        <v>74</v>
      </c>
      <c r="AI63" s="1">
        <v>2</v>
      </c>
      <c r="AJ63" s="3">
        <v>45895</v>
      </c>
      <c r="AK63" s="3">
        <v>0</v>
      </c>
      <c r="AL63" s="3">
        <v>45886</v>
      </c>
      <c r="AM63" s="3">
        <v>45893</v>
      </c>
      <c r="AN63" s="3">
        <v>45894</v>
      </c>
      <c r="AO63" s="3">
        <v>45894</v>
      </c>
      <c r="AP63" s="3">
        <v>45890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454</v>
      </c>
      <c r="C64" s="9" t="s">
        <v>73</v>
      </c>
      <c r="D64" s="13">
        <v>997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461</v>
      </c>
      <c r="AG64" s="1" t="s">
        <v>117</v>
      </c>
      <c r="AH64" s="1" t="s">
        <v>74</v>
      </c>
      <c r="AI64" s="1">
        <v>2</v>
      </c>
      <c r="AJ64" s="3">
        <v>45895</v>
      </c>
      <c r="AK64" s="3">
        <v>0</v>
      </c>
      <c r="AL64" s="3">
        <v>45886</v>
      </c>
      <c r="AM64" s="3">
        <v>45893</v>
      </c>
      <c r="AN64" s="3">
        <v>45894</v>
      </c>
      <c r="AO64" s="3">
        <v>45894</v>
      </c>
      <c r="AP64" s="3">
        <v>45890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454</v>
      </c>
      <c r="C65" s="9" t="s">
        <v>73</v>
      </c>
      <c r="D65" s="13" t="s">
        <v>197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462</v>
      </c>
      <c r="AG65" s="1" t="s">
        <v>117</v>
      </c>
      <c r="AH65" s="1" t="s">
        <v>74</v>
      </c>
      <c r="AI65" s="1">
        <v>2</v>
      </c>
      <c r="AJ65" s="3">
        <v>45897</v>
      </c>
      <c r="AK65" s="3">
        <v>0</v>
      </c>
      <c r="AL65" s="3">
        <v>45888</v>
      </c>
      <c r="AM65" s="3">
        <v>45895</v>
      </c>
      <c r="AN65" s="3">
        <v>45896</v>
      </c>
      <c r="AO65" s="3">
        <v>45896</v>
      </c>
      <c r="AP65" s="3">
        <v>45892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454</v>
      </c>
      <c r="C66" s="9" t="s">
        <v>73</v>
      </c>
      <c r="D66" s="13" t="s">
        <v>361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462</v>
      </c>
      <c r="AG66" s="1" t="s">
        <v>119</v>
      </c>
      <c r="AH66" s="1" t="s">
        <v>74</v>
      </c>
      <c r="AI66" s="1">
        <v>2</v>
      </c>
      <c r="AJ66" s="3">
        <v>45897</v>
      </c>
      <c r="AK66" s="3">
        <v>0</v>
      </c>
      <c r="AL66" s="3">
        <v>45888</v>
      </c>
      <c r="AM66" s="3">
        <v>45895</v>
      </c>
      <c r="AN66" s="3">
        <v>45896</v>
      </c>
      <c r="AO66" s="3">
        <v>45896</v>
      </c>
      <c r="AP66" s="3">
        <v>45892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45869</v>
      </c>
      <c r="B67" s="14" t="s">
        <v>454</v>
      </c>
      <c r="C67" s="9" t="s">
        <v>73</v>
      </c>
      <c r="D67" s="13" t="s">
        <v>331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462</v>
      </c>
      <c r="AG67" s="1" t="s">
        <v>119</v>
      </c>
      <c r="AH67" s="1" t="s">
        <v>74</v>
      </c>
      <c r="AI67" s="1">
        <v>2</v>
      </c>
      <c r="AJ67" s="3">
        <v>45897</v>
      </c>
      <c r="AK67" s="3">
        <v>0</v>
      </c>
      <c r="AL67" s="3">
        <v>45888</v>
      </c>
      <c r="AM67" s="3">
        <v>45895</v>
      </c>
      <c r="AN67" s="3">
        <v>45896</v>
      </c>
      <c r="AO67" s="3">
        <v>45896</v>
      </c>
      <c r="AP67" s="3">
        <v>45892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454</v>
      </c>
      <c r="C68" s="9" t="s">
        <v>73</v>
      </c>
      <c r="D68" s="13" t="s">
        <v>362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462</v>
      </c>
      <c r="AG68" s="1" t="s">
        <v>119</v>
      </c>
      <c r="AH68" s="1" t="s">
        <v>74</v>
      </c>
      <c r="AI68" s="1">
        <v>2</v>
      </c>
      <c r="AJ68" s="3">
        <v>45897</v>
      </c>
      <c r="AK68" s="3">
        <v>0</v>
      </c>
      <c r="AL68" s="3">
        <v>45888</v>
      </c>
      <c r="AM68" s="3">
        <v>45895</v>
      </c>
      <c r="AN68" s="3">
        <v>45896</v>
      </c>
      <c r="AO68" s="3">
        <v>45896</v>
      </c>
      <c r="AP68" s="3">
        <v>45892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457</v>
      </c>
      <c r="C69" s="9" t="s">
        <v>73</v>
      </c>
      <c r="D69" s="13" t="s">
        <v>59</v>
      </c>
      <c r="E69" s="9">
        <v>19</v>
      </c>
      <c r="F69" s="9">
        <v>36</v>
      </c>
      <c r="G69" s="9" t="s">
        <v>60</v>
      </c>
      <c r="H69" s="9">
        <v>0</v>
      </c>
      <c r="I69" s="9">
        <v>75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45897</v>
      </c>
      <c r="U69" s="11">
        <v>5000</v>
      </c>
      <c r="V69" s="10">
        <v>0</v>
      </c>
      <c r="W69" s="10">
        <v>5000</v>
      </c>
      <c r="X69" s="10">
        <v>0</v>
      </c>
      <c r="Y69" s="10">
        <v>0</v>
      </c>
      <c r="Z69" s="9" t="s">
        <v>176</v>
      </c>
      <c r="AA69" s="8">
        <v>5238.75</v>
      </c>
      <c r="AB69" s="8">
        <v>0</v>
      </c>
      <c r="AC69" s="8">
        <v>5238.75</v>
      </c>
      <c r="AD69" s="8">
        <v>0</v>
      </c>
      <c r="AE69" s="8">
        <v>0</v>
      </c>
      <c r="AF69" s="8" t="s">
        <v>462</v>
      </c>
      <c r="AG69" s="1" t="s">
        <v>116</v>
      </c>
      <c r="AH69" s="1" t="s">
        <v>74</v>
      </c>
      <c r="AI69" s="1">
        <v>2</v>
      </c>
      <c r="AJ69" s="3">
        <v>45897</v>
      </c>
      <c r="AK69" s="3">
        <v>0</v>
      </c>
      <c r="AL69" s="3">
        <v>45888</v>
      </c>
      <c r="AM69" s="3">
        <v>45895</v>
      </c>
      <c r="AN69" s="3">
        <v>45896</v>
      </c>
      <c r="AO69" s="3">
        <v>45896</v>
      </c>
      <c r="AP69" s="3">
        <v>45892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394.60593333333333</v>
      </c>
    </row>
    <row r="70" spans="1:56" ht="27.75" customHeight="1" x14ac:dyDescent="0.45">
      <c r="A70" s="3">
        <v>45870</v>
      </c>
      <c r="B70" s="14" t="s">
        <v>471</v>
      </c>
      <c r="C70" s="9" t="s">
        <v>73</v>
      </c>
      <c r="D70" s="13" t="s">
        <v>59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45898</v>
      </c>
      <c r="U70" s="11">
        <v>20000</v>
      </c>
      <c r="V70" s="10">
        <v>0</v>
      </c>
      <c r="W70" s="10">
        <v>20000</v>
      </c>
      <c r="X70" s="10">
        <v>0</v>
      </c>
      <c r="Y70" s="10">
        <v>0</v>
      </c>
      <c r="Z70" s="9" t="s">
        <v>176</v>
      </c>
      <c r="AA70" s="8">
        <v>18719.800000000003</v>
      </c>
      <c r="AB70" s="8">
        <v>0</v>
      </c>
      <c r="AC70" s="8">
        <v>18719.800000000003</v>
      </c>
      <c r="AD70" s="8">
        <v>0</v>
      </c>
      <c r="AE70" s="8">
        <v>0</v>
      </c>
      <c r="AF70" s="8">
        <v>0</v>
      </c>
      <c r="AG70" s="1" t="s">
        <v>117</v>
      </c>
      <c r="AH70" s="1" t="s">
        <v>77</v>
      </c>
      <c r="AI70" s="1">
        <v>1</v>
      </c>
      <c r="AJ70" s="3">
        <v>45898</v>
      </c>
      <c r="AK70" s="3">
        <v>0</v>
      </c>
      <c r="AL70" s="3">
        <v>0</v>
      </c>
      <c r="AM70" s="3">
        <v>0</v>
      </c>
      <c r="AN70" s="3">
        <v>0</v>
      </c>
      <c r="AO70" s="3">
        <v>45897</v>
      </c>
      <c r="AP70" s="3">
        <v>45893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1410.0585351111113</v>
      </c>
    </row>
    <row r="71" spans="1:56" ht="27.75" customHeight="1" x14ac:dyDescent="0.45">
      <c r="A71" s="3">
        <v>45870</v>
      </c>
      <c r="B71" s="14" t="s">
        <v>472</v>
      </c>
      <c r="C71" s="9" t="s">
        <v>73</v>
      </c>
      <c r="D71" s="13" t="s">
        <v>59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45898</v>
      </c>
      <c r="U71" s="11">
        <v>20000</v>
      </c>
      <c r="V71" s="10">
        <v>0</v>
      </c>
      <c r="W71" s="10">
        <v>20000</v>
      </c>
      <c r="X71" s="10">
        <v>0</v>
      </c>
      <c r="Y71" s="10">
        <v>0</v>
      </c>
      <c r="Z71" s="9" t="s">
        <v>176</v>
      </c>
      <c r="AA71" s="8">
        <v>18719.800000000003</v>
      </c>
      <c r="AB71" s="8">
        <v>0</v>
      </c>
      <c r="AC71" s="8">
        <v>18719.800000000003</v>
      </c>
      <c r="AD71" s="8">
        <v>0</v>
      </c>
      <c r="AE71" s="8">
        <v>0</v>
      </c>
      <c r="AF71" s="8">
        <v>0</v>
      </c>
      <c r="AG71" s="1" t="s">
        <v>116</v>
      </c>
      <c r="AH71" s="1" t="s">
        <v>77</v>
      </c>
      <c r="AI71" s="1">
        <v>1</v>
      </c>
      <c r="AJ71" s="3">
        <v>45898</v>
      </c>
      <c r="AK71" s="3">
        <v>0</v>
      </c>
      <c r="AL71" s="3">
        <v>0</v>
      </c>
      <c r="AM71" s="3">
        <v>0</v>
      </c>
      <c r="AN71" s="3">
        <v>0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1410.0585351111113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176</v>
      </c>
      <c r="AA72" s="8">
        <v>202355.45</v>
      </c>
      <c r="AB72" s="8">
        <v>37439.600000000006</v>
      </c>
      <c r="AC72" s="8">
        <v>164915.84999999998</v>
      </c>
      <c r="AD72" s="8">
        <v>0</v>
      </c>
      <c r="AE72" s="8">
        <v>0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178</v>
      </c>
      <c r="BD72" s="56">
        <v>0</v>
      </c>
    </row>
    <row r="73" spans="1:56" ht="27.75" customHeight="1" x14ac:dyDescent="0.45">
      <c r="A73" s="3">
        <v>45874</v>
      </c>
      <c r="B73" s="14" t="s">
        <v>494</v>
      </c>
      <c r="C73" s="9" t="s">
        <v>317</v>
      </c>
      <c r="D73" s="13" t="s">
        <v>484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92</v>
      </c>
      <c r="M73" s="10">
        <v>20</v>
      </c>
      <c r="N73" s="9">
        <v>28</v>
      </c>
      <c r="O73" s="9">
        <v>50</v>
      </c>
      <c r="P73" s="10">
        <v>172.69642879999998</v>
      </c>
      <c r="Q73" s="10">
        <v>0</v>
      </c>
      <c r="R73" s="10">
        <v>172.69642879999998</v>
      </c>
      <c r="S73" s="9" t="s">
        <v>124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227</v>
      </c>
      <c r="AA73" s="8">
        <v>7683.5000000000009</v>
      </c>
      <c r="AB73" s="8">
        <v>7683.5000000000009</v>
      </c>
      <c r="AC73" s="8">
        <v>0</v>
      </c>
      <c r="AD73" s="8">
        <v>0</v>
      </c>
      <c r="AE73" s="8">
        <v>7683.5000000000009</v>
      </c>
      <c r="AF73" s="8">
        <v>0</v>
      </c>
      <c r="AG73" s="1" t="s">
        <v>116</v>
      </c>
      <c r="AH73" s="1" t="s">
        <v>68</v>
      </c>
      <c r="AI73" s="1">
        <v>4</v>
      </c>
      <c r="AJ73" s="3">
        <v>45887</v>
      </c>
      <c r="AK73" s="3">
        <v>45883</v>
      </c>
      <c r="AL73" s="3">
        <v>45877</v>
      </c>
      <c r="AM73" s="3">
        <v>45884</v>
      </c>
      <c r="AN73" s="3">
        <v>45885</v>
      </c>
      <c r="AO73" s="3">
        <v>45885</v>
      </c>
      <c r="AP73" s="3">
        <v>45882</v>
      </c>
      <c r="AQ73" s="3">
        <v>45886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95</v>
      </c>
      <c r="W74" s="10">
        <v>0</v>
      </c>
      <c r="X74" s="10">
        <v>0</v>
      </c>
      <c r="Y74" s="10">
        <v>0</v>
      </c>
      <c r="Z74" s="9" t="s">
        <v>227</v>
      </c>
      <c r="AA74" s="8">
        <v>7683.5000000000009</v>
      </c>
      <c r="AB74" s="8">
        <v>7683.5000000000009</v>
      </c>
      <c r="AC74" s="8">
        <v>0</v>
      </c>
      <c r="AD74" s="8">
        <v>0</v>
      </c>
      <c r="AE74" s="8">
        <v>7683.5000000000009</v>
      </c>
      <c r="AF74" s="8" t="s">
        <v>58</v>
      </c>
      <c r="AG74" s="1" t="s">
        <v>116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228</v>
      </c>
      <c r="BD74" s="56">
        <v>0</v>
      </c>
    </row>
    <row r="75" spans="1:56" ht="27.75" customHeight="1" x14ac:dyDescent="0.45">
      <c r="A75" s="3">
        <v>45874</v>
      </c>
      <c r="B75" s="14" t="s">
        <v>129</v>
      </c>
      <c r="C75" s="9" t="s">
        <v>142</v>
      </c>
      <c r="D75" s="13" t="s">
        <v>485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205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45889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113</v>
      </c>
      <c r="AA75" s="8">
        <v>4999.0247999999992</v>
      </c>
      <c r="AB75" s="8">
        <v>0</v>
      </c>
      <c r="AC75" s="8">
        <v>4999.0247999999992</v>
      </c>
      <c r="AD75" s="8">
        <v>0</v>
      </c>
      <c r="AE75" s="8">
        <v>4999.0247999999992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45889</v>
      </c>
      <c r="AK75" s="3">
        <v>45885</v>
      </c>
      <c r="AL75" s="3">
        <v>45878</v>
      </c>
      <c r="AM75" s="3">
        <v>45886</v>
      </c>
      <c r="AN75" s="3">
        <v>45887</v>
      </c>
      <c r="AO75" s="3">
        <v>45888</v>
      </c>
      <c r="AP75" s="3">
        <v>45884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200</v>
      </c>
      <c r="BD75" s="56">
        <v>422.13987199999997</v>
      </c>
    </row>
    <row r="76" spans="1:56" ht="27.75" customHeight="1" x14ac:dyDescent="0.45">
      <c r="A76" s="3">
        <v>45796</v>
      </c>
      <c r="B76" s="14" t="s">
        <v>280</v>
      </c>
      <c r="C76" s="9" t="s">
        <v>142</v>
      </c>
      <c r="D76" s="13" t="s">
        <v>275</v>
      </c>
      <c r="E76" s="9">
        <v>19</v>
      </c>
      <c r="F76" s="9">
        <v>34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205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 t="s">
        <v>63</v>
      </c>
      <c r="U76" s="11">
        <v>503</v>
      </c>
      <c r="V76" s="10">
        <v>0</v>
      </c>
      <c r="W76" s="10">
        <v>503</v>
      </c>
      <c r="X76" s="10">
        <v>5250</v>
      </c>
      <c r="Y76" s="10">
        <v>0</v>
      </c>
      <c r="Z76" s="9" t="s">
        <v>113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200</v>
      </c>
      <c r="BD76" s="56">
        <v>0</v>
      </c>
    </row>
    <row r="77" spans="1:56" ht="27.7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34</v>
      </c>
      <c r="G77" s="9" t="s">
        <v>60</v>
      </c>
      <c r="H77" s="9">
        <v>0</v>
      </c>
      <c r="I77" s="9">
        <v>80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113</v>
      </c>
      <c r="AA77" s="8">
        <v>4999.0247999999992</v>
      </c>
      <c r="AB77" s="8">
        <v>0</v>
      </c>
      <c r="AC77" s="8">
        <v>4999.0247999999992</v>
      </c>
      <c r="AD77" s="8">
        <v>0</v>
      </c>
      <c r="AE77" s="8">
        <v>4999.0247999999992</v>
      </c>
      <c r="AF77" s="8" t="s">
        <v>58</v>
      </c>
      <c r="AG77" s="1" t="s">
        <v>116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201</v>
      </c>
      <c r="BD77" s="56">
        <v>0</v>
      </c>
    </row>
    <row r="78" spans="1:56" ht="27.75" customHeight="1" x14ac:dyDescent="0.45">
      <c r="A78" s="3">
        <v>45857</v>
      </c>
      <c r="B78" s="14" t="s">
        <v>381</v>
      </c>
      <c r="C78" s="9" t="s">
        <v>142</v>
      </c>
      <c r="D78" s="13" t="s">
        <v>258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 t="s">
        <v>63</v>
      </c>
      <c r="U78" s="11">
        <v>120</v>
      </c>
      <c r="V78" s="10">
        <v>0</v>
      </c>
      <c r="W78" s="10">
        <v>120</v>
      </c>
      <c r="X78" s="10">
        <v>11000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45810</v>
      </c>
      <c r="B79" s="14" t="s">
        <v>296</v>
      </c>
      <c r="C79" s="9" t="s">
        <v>79</v>
      </c>
      <c r="D79" s="13" t="s">
        <v>234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133</v>
      </c>
      <c r="U79" s="11">
        <v>2500</v>
      </c>
      <c r="V79" s="10">
        <v>2500</v>
      </c>
      <c r="W79" s="10">
        <v>0</v>
      </c>
      <c r="X79" s="10">
        <v>5560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 t="s">
        <v>133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45847</v>
      </c>
      <c r="B80" s="14" t="s">
        <v>335</v>
      </c>
      <c r="C80" s="9" t="s">
        <v>79</v>
      </c>
      <c r="D80" s="13" t="s">
        <v>334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45876</v>
      </c>
      <c r="U80" s="11">
        <v>3000</v>
      </c>
      <c r="V80" s="10">
        <v>3000</v>
      </c>
      <c r="W80" s="10">
        <v>0</v>
      </c>
      <c r="X80" s="10">
        <v>3841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118</v>
      </c>
      <c r="AH80" s="1" t="s">
        <v>75</v>
      </c>
      <c r="AI80" s="1">
        <v>4</v>
      </c>
      <c r="AJ80" s="3">
        <v>45876</v>
      </c>
      <c r="AK80" s="3">
        <v>45872</v>
      </c>
      <c r="AL80" s="3">
        <v>45865</v>
      </c>
      <c r="AM80" s="3">
        <v>45873</v>
      </c>
      <c r="AN80" s="3">
        <v>45874</v>
      </c>
      <c r="AO80" s="3">
        <v>45875</v>
      </c>
      <c r="AP80" s="3">
        <v>45871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45870</v>
      </c>
      <c r="B81" s="14" t="s">
        <v>463</v>
      </c>
      <c r="C81" s="9" t="s">
        <v>79</v>
      </c>
      <c r="D81" s="13" t="s">
        <v>464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3000</v>
      </c>
      <c r="W81" s="10">
        <v>0</v>
      </c>
      <c r="X81" s="10">
        <v>3300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45870</v>
      </c>
      <c r="B82" s="14" t="s">
        <v>465</v>
      </c>
      <c r="C82" s="9" t="s">
        <v>79</v>
      </c>
      <c r="D82" s="13" t="s">
        <v>466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45876</v>
      </c>
      <c r="U82" s="11">
        <v>3000</v>
      </c>
      <c r="V82" s="10">
        <v>2631</v>
      </c>
      <c r="W82" s="10">
        <v>369</v>
      </c>
      <c r="X82" s="10">
        <v>3480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45876</v>
      </c>
      <c r="AK82" s="3">
        <v>45872</v>
      </c>
      <c r="AL82" s="3">
        <v>45865</v>
      </c>
      <c r="AM82" s="3">
        <v>45873</v>
      </c>
      <c r="AN82" s="3">
        <v>45874</v>
      </c>
      <c r="AO82" s="3">
        <v>45875</v>
      </c>
      <c r="AP82" s="3">
        <v>45871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338</v>
      </c>
      <c r="C83" s="9" t="s">
        <v>108</v>
      </c>
      <c r="D83" s="13" t="s">
        <v>339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45883</v>
      </c>
      <c r="U83" s="11">
        <v>4000</v>
      </c>
      <c r="V83" s="10">
        <v>0</v>
      </c>
      <c r="W83" s="10">
        <v>4000</v>
      </c>
      <c r="X83" s="10">
        <v>4100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45883</v>
      </c>
      <c r="AK83" s="3">
        <v>45879</v>
      </c>
      <c r="AL83" s="3">
        <v>45872</v>
      </c>
      <c r="AM83" s="3">
        <v>45880</v>
      </c>
      <c r="AN83" s="3">
        <v>45881</v>
      </c>
      <c r="AO83" s="3">
        <v>45882</v>
      </c>
      <c r="AP83" s="3">
        <v>45878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45868</v>
      </c>
      <c r="B84" s="14" t="s">
        <v>473</v>
      </c>
      <c r="C84" s="9" t="s">
        <v>300</v>
      </c>
      <c r="D84" s="13" t="s">
        <v>341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45894</v>
      </c>
      <c r="U84" s="11">
        <v>30000</v>
      </c>
      <c r="V84" s="10">
        <v>10000</v>
      </c>
      <c r="W84" s="10">
        <v>20000</v>
      </c>
      <c r="X84" s="10">
        <v>24370</v>
      </c>
      <c r="Y84" s="10">
        <v>5911.5</v>
      </c>
      <c r="Z84" s="9" t="s">
        <v>80</v>
      </c>
      <c r="AA84" s="8">
        <v>6358.9414350000006</v>
      </c>
      <c r="AB84" s="8">
        <v>6358.9414350000006</v>
      </c>
      <c r="AC84" s="8">
        <v>0</v>
      </c>
      <c r="AD84" s="8">
        <v>0</v>
      </c>
      <c r="AE84" s="8">
        <v>6358.9414350000006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45894</v>
      </c>
      <c r="AK84" s="3">
        <v>45890</v>
      </c>
      <c r="AL84" s="3">
        <v>45883</v>
      </c>
      <c r="AM84" s="3">
        <v>45891</v>
      </c>
      <c r="AN84" s="3">
        <v>45892</v>
      </c>
      <c r="AO84" s="3">
        <v>45893</v>
      </c>
      <c r="AP84" s="3">
        <v>45889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45868</v>
      </c>
      <c r="B85" s="14" t="s">
        <v>473</v>
      </c>
      <c r="C85" s="9" t="s">
        <v>300</v>
      </c>
      <c r="D85" s="13" t="s">
        <v>342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45894</v>
      </c>
      <c r="U85" s="11">
        <v>20000</v>
      </c>
      <c r="V85" s="10">
        <v>20000</v>
      </c>
      <c r="W85" s="10">
        <v>0</v>
      </c>
      <c r="X85" s="10">
        <v>20197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45894</v>
      </c>
      <c r="AK85" s="3">
        <v>45890</v>
      </c>
      <c r="AL85" s="3">
        <v>45883</v>
      </c>
      <c r="AM85" s="3">
        <v>45891</v>
      </c>
      <c r="AN85" s="3">
        <v>45892</v>
      </c>
      <c r="AO85" s="3">
        <v>45893</v>
      </c>
      <c r="AP85" s="3">
        <v>45889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45868</v>
      </c>
      <c r="B86" s="14" t="s">
        <v>473</v>
      </c>
      <c r="C86" s="9" t="s">
        <v>300</v>
      </c>
      <c r="D86" s="13" t="s">
        <v>442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5378.4500000000007</v>
      </c>
      <c r="AB86" s="8">
        <v>5378.4500000000007</v>
      </c>
      <c r="AC86" s="8">
        <v>0</v>
      </c>
      <c r="AD86" s="8">
        <v>0</v>
      </c>
      <c r="AE86" s="8">
        <v>5378.4500000000007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45894</v>
      </c>
      <c r="AK86" s="3">
        <v>45890</v>
      </c>
      <c r="AL86" s="3">
        <v>45883</v>
      </c>
      <c r="AM86" s="3">
        <v>45891</v>
      </c>
      <c r="AN86" s="3">
        <v>45892</v>
      </c>
      <c r="AO86" s="3">
        <v>45893</v>
      </c>
      <c r="AP86" s="3">
        <v>45889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45873</v>
      </c>
      <c r="B87" s="14" t="s">
        <v>495</v>
      </c>
      <c r="C87" s="9" t="s">
        <v>300</v>
      </c>
      <c r="D87" s="13" t="s">
        <v>486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45894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1503</v>
      </c>
      <c r="AC87" s="8">
        <v>9253.9000000000015</v>
      </c>
      <c r="AD87" s="8">
        <v>0</v>
      </c>
      <c r="AE87" s="8">
        <v>10756.900000000001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45894</v>
      </c>
      <c r="AK87" s="3">
        <v>45890</v>
      </c>
      <c r="AL87" s="3">
        <v>45883</v>
      </c>
      <c r="AM87" s="3">
        <v>45891</v>
      </c>
      <c r="AN87" s="3">
        <v>45892</v>
      </c>
      <c r="AO87" s="3">
        <v>45893</v>
      </c>
      <c r="AP87" s="3">
        <v>45889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699.18355555555559</v>
      </c>
    </row>
    <row r="88" spans="1:56" ht="27.75" customHeight="1" x14ac:dyDescent="0.45">
      <c r="A88" s="3">
        <v>45873</v>
      </c>
      <c r="B88" s="14" t="s">
        <v>495</v>
      </c>
      <c r="C88" s="9" t="s">
        <v>300</v>
      </c>
      <c r="D88" s="13" t="s">
        <v>487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1625.4871111111113</v>
      </c>
    </row>
    <row r="89" spans="1:56" ht="27.75" customHeight="1" x14ac:dyDescent="0.45">
      <c r="A89" s="3">
        <v>45873</v>
      </c>
      <c r="B89" s="14" t="s">
        <v>496</v>
      </c>
      <c r="C89" s="9" t="s">
        <v>300</v>
      </c>
      <c r="D89" s="13" t="s">
        <v>488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812.74355555555564</v>
      </c>
    </row>
    <row r="90" spans="1:56" ht="27.75" customHeight="1" x14ac:dyDescent="0.45">
      <c r="A90" s="3">
        <v>45873</v>
      </c>
      <c r="B90" s="14" t="s">
        <v>496</v>
      </c>
      <c r="C90" s="9" t="s">
        <v>300</v>
      </c>
      <c r="D90" s="13" t="s">
        <v>489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5378.4500000000007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406.37177777777782</v>
      </c>
    </row>
    <row r="91" spans="1:56" ht="27.75" customHeight="1" x14ac:dyDescent="0.45">
      <c r="A91" s="3">
        <v>45874</v>
      </c>
      <c r="B91" s="14" t="s">
        <v>129</v>
      </c>
      <c r="C91" s="9" t="s">
        <v>142</v>
      </c>
      <c r="D91" s="13" t="s">
        <v>490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45888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80</v>
      </c>
      <c r="AA91" s="8">
        <v>10477.5</v>
      </c>
      <c r="AB91" s="8">
        <v>0</v>
      </c>
      <c r="AC91" s="8">
        <v>10477.5</v>
      </c>
      <c r="AD91" s="8">
        <v>0</v>
      </c>
      <c r="AE91" s="8">
        <v>10477.5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45888</v>
      </c>
      <c r="AK91" s="3">
        <v>45884</v>
      </c>
      <c r="AL91" s="3">
        <v>45877</v>
      </c>
      <c r="AM91" s="3">
        <v>45885</v>
      </c>
      <c r="AN91" s="3">
        <v>45886</v>
      </c>
      <c r="AO91" s="3">
        <v>45887</v>
      </c>
      <c r="AP91" s="3">
        <v>45883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791.63333333333321</v>
      </c>
    </row>
    <row r="92" spans="1:56" ht="27.75" customHeight="1" x14ac:dyDescent="0.45">
      <c r="A92" s="3">
        <v>45874</v>
      </c>
      <c r="B92" s="14" t="s">
        <v>129</v>
      </c>
      <c r="C92" s="9" t="s">
        <v>142</v>
      </c>
      <c r="D92" s="13" t="s">
        <v>239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>
        <v>45887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80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45887</v>
      </c>
      <c r="AK92" s="3">
        <v>45883</v>
      </c>
      <c r="AL92" s="3">
        <v>45876</v>
      </c>
      <c r="AM92" s="3">
        <v>45884</v>
      </c>
      <c r="AN92" s="3">
        <v>45885</v>
      </c>
      <c r="AO92" s="3">
        <v>45886</v>
      </c>
      <c r="AP92" s="3">
        <v>45882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791.63333333333321</v>
      </c>
    </row>
    <row r="93" spans="1:56" ht="27.75" customHeight="1" x14ac:dyDescent="0.45">
      <c r="A93" s="3">
        <v>45796</v>
      </c>
      <c r="B93" s="14" t="s">
        <v>286</v>
      </c>
      <c r="C93" s="9" t="s">
        <v>142</v>
      </c>
      <c r="D93" s="13" t="s">
        <v>239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>
        <v>45887</v>
      </c>
      <c r="U93" s="11">
        <v>614</v>
      </c>
      <c r="V93" s="10">
        <v>0</v>
      </c>
      <c r="W93" s="10">
        <v>614</v>
      </c>
      <c r="X93" s="10">
        <v>0</v>
      </c>
      <c r="Y93" s="10">
        <v>644.70000000000005</v>
      </c>
      <c r="Z93" s="9" t="s">
        <v>80</v>
      </c>
      <c r="AA93" s="8">
        <v>643.31850000000009</v>
      </c>
      <c r="AB93" s="8">
        <v>0</v>
      </c>
      <c r="AC93" s="8">
        <v>643.31850000000009</v>
      </c>
      <c r="AD93" s="8">
        <v>0</v>
      </c>
      <c r="AE93" s="8">
        <v>643.31850000000009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45887</v>
      </c>
      <c r="AK93" s="3">
        <v>45883</v>
      </c>
      <c r="AL93" s="3">
        <v>45876</v>
      </c>
      <c r="AM93" s="3">
        <v>45884</v>
      </c>
      <c r="AN93" s="3">
        <v>45885</v>
      </c>
      <c r="AO93" s="3">
        <v>45886</v>
      </c>
      <c r="AP93" s="3">
        <v>45882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48.606286666666669</v>
      </c>
    </row>
    <row r="94" spans="1:56" ht="27.75" customHeight="1" x14ac:dyDescent="0.45">
      <c r="A94" s="3">
        <v>45874</v>
      </c>
      <c r="B94" s="14" t="s">
        <v>129</v>
      </c>
      <c r="C94" s="9" t="s">
        <v>142</v>
      </c>
      <c r="D94" s="13" t="s">
        <v>188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>
        <v>45887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80</v>
      </c>
      <c r="AA94" s="8">
        <v>5139.8424000000005</v>
      </c>
      <c r="AB94" s="8">
        <v>0</v>
      </c>
      <c r="AC94" s="8">
        <v>5139.8424000000005</v>
      </c>
      <c r="AD94" s="8">
        <v>0</v>
      </c>
      <c r="AE94" s="8">
        <v>5139.8424000000005</v>
      </c>
      <c r="AF94" s="8">
        <v>0</v>
      </c>
      <c r="AG94" s="1" t="s">
        <v>117</v>
      </c>
      <c r="AH94" s="1" t="s">
        <v>75</v>
      </c>
      <c r="AI94" s="1">
        <v>4</v>
      </c>
      <c r="AJ94" s="3">
        <v>45887</v>
      </c>
      <c r="AK94" s="3">
        <v>45883</v>
      </c>
      <c r="AL94" s="3">
        <v>45876</v>
      </c>
      <c r="AM94" s="3">
        <v>45884</v>
      </c>
      <c r="AN94" s="3">
        <v>45885</v>
      </c>
      <c r="AO94" s="3">
        <v>45886</v>
      </c>
      <c r="AP94" s="3">
        <v>45882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388.34364799999992</v>
      </c>
    </row>
    <row r="95" spans="1:56" ht="27.75" customHeight="1" x14ac:dyDescent="0.45">
      <c r="A95" s="3">
        <v>45827</v>
      </c>
      <c r="B95" s="14" t="s">
        <v>313</v>
      </c>
      <c r="C95" s="9" t="s">
        <v>142</v>
      </c>
      <c r="D95" s="13" t="s">
        <v>188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205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>
        <v>45887</v>
      </c>
      <c r="U95" s="11">
        <v>455</v>
      </c>
      <c r="V95" s="10">
        <v>0</v>
      </c>
      <c r="W95" s="10">
        <v>455</v>
      </c>
      <c r="X95" s="10">
        <v>0</v>
      </c>
      <c r="Y95" s="10">
        <v>477.75</v>
      </c>
      <c r="Z95" s="9" t="s">
        <v>80</v>
      </c>
      <c r="AA95" s="8">
        <v>464.01355000000001</v>
      </c>
      <c r="AB95" s="8">
        <v>0</v>
      </c>
      <c r="AC95" s="8">
        <v>464.01355000000001</v>
      </c>
      <c r="AD95" s="8">
        <v>0</v>
      </c>
      <c r="AE95" s="8">
        <v>464.01355000000001</v>
      </c>
      <c r="AF95" s="8">
        <v>0</v>
      </c>
      <c r="AG95" s="1" t="s">
        <v>117</v>
      </c>
      <c r="AH95" s="1" t="s">
        <v>75</v>
      </c>
      <c r="AI95" s="1">
        <v>4</v>
      </c>
      <c r="AJ95" s="3">
        <v>45887</v>
      </c>
      <c r="AK95" s="3">
        <v>45883</v>
      </c>
      <c r="AL95" s="3">
        <v>45876</v>
      </c>
      <c r="AM95" s="3">
        <v>45884</v>
      </c>
      <c r="AN95" s="3">
        <v>45885</v>
      </c>
      <c r="AO95" s="3">
        <v>45886</v>
      </c>
      <c r="AP95" s="3">
        <v>45882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35.058801555555547</v>
      </c>
    </row>
    <row r="96" spans="1:56" ht="27.75" customHeight="1" x14ac:dyDescent="0.45">
      <c r="A96" s="3">
        <v>45873</v>
      </c>
      <c r="B96" s="14" t="s">
        <v>497</v>
      </c>
      <c r="C96" s="9" t="s">
        <v>108</v>
      </c>
      <c r="D96" s="13" t="s">
        <v>498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80</v>
      </c>
      <c r="AA96" s="8">
        <v>4414.5199999999995</v>
      </c>
      <c r="AB96" s="8">
        <v>0</v>
      </c>
      <c r="AC96" s="8">
        <v>4414.5199999999995</v>
      </c>
      <c r="AD96" s="8">
        <v>0</v>
      </c>
      <c r="AE96" s="8">
        <v>4414.5199999999995</v>
      </c>
      <c r="AF96" s="8" t="s">
        <v>499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333.54151111111111</v>
      </c>
    </row>
    <row r="97" spans="1:56" ht="27.75" customHeight="1" x14ac:dyDescent="0.45">
      <c r="A97" s="3">
        <v>45873</v>
      </c>
      <c r="B97" s="14" t="s">
        <v>500</v>
      </c>
      <c r="C97" s="9" t="s">
        <v>108</v>
      </c>
      <c r="D97" s="13" t="s">
        <v>501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4000</v>
      </c>
      <c r="V97" s="10">
        <v>0</v>
      </c>
      <c r="W97" s="10">
        <v>4000</v>
      </c>
      <c r="X97" s="10">
        <v>0</v>
      </c>
      <c r="Y97" s="10">
        <v>4200</v>
      </c>
      <c r="Z97" s="9" t="s">
        <v>80</v>
      </c>
      <c r="AA97" s="8">
        <v>4414.5199999999995</v>
      </c>
      <c r="AB97" s="8">
        <v>0</v>
      </c>
      <c r="AC97" s="8">
        <v>4414.5199999999995</v>
      </c>
      <c r="AD97" s="8">
        <v>0</v>
      </c>
      <c r="AE97" s="8">
        <v>4414.5199999999995</v>
      </c>
      <c r="AF97" s="8" t="s">
        <v>499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333.54151111111111</v>
      </c>
    </row>
    <row r="98" spans="1:56" ht="27.75" customHeight="1" x14ac:dyDescent="0.45">
      <c r="A98" s="3">
        <v>45873</v>
      </c>
      <c r="B98" s="14" t="s">
        <v>502</v>
      </c>
      <c r="C98" s="9" t="s">
        <v>108</v>
      </c>
      <c r="D98" s="13" t="s">
        <v>503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80</v>
      </c>
      <c r="AA98" s="8">
        <v>4414.5199999999995</v>
      </c>
      <c r="AB98" s="8">
        <v>0</v>
      </c>
      <c r="AC98" s="8">
        <v>4414.5199999999995</v>
      </c>
      <c r="AD98" s="8">
        <v>0</v>
      </c>
      <c r="AE98" s="8">
        <v>4414.5199999999995</v>
      </c>
      <c r="AF98" s="8" t="s">
        <v>499</v>
      </c>
      <c r="AG98" s="1" t="s">
        <v>61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333.54151111111111</v>
      </c>
    </row>
    <row r="99" spans="1:56" ht="27.75" customHeight="1" x14ac:dyDescent="0.45">
      <c r="A99" s="3">
        <v>45873</v>
      </c>
      <c r="B99" s="14" t="s">
        <v>504</v>
      </c>
      <c r="C99" s="9" t="s">
        <v>108</v>
      </c>
      <c r="D99" s="13" t="s">
        <v>505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4000</v>
      </c>
      <c r="V99" s="10">
        <v>0</v>
      </c>
      <c r="W99" s="10">
        <v>4000</v>
      </c>
      <c r="X99" s="10">
        <v>0</v>
      </c>
      <c r="Y99" s="10">
        <v>4200</v>
      </c>
      <c r="Z99" s="9" t="s">
        <v>80</v>
      </c>
      <c r="AA99" s="8">
        <v>4414.5199999999995</v>
      </c>
      <c r="AB99" s="8">
        <v>0</v>
      </c>
      <c r="AC99" s="8">
        <v>4414.5199999999995</v>
      </c>
      <c r="AD99" s="8">
        <v>0</v>
      </c>
      <c r="AE99" s="8">
        <v>4414.5199999999995</v>
      </c>
      <c r="AF99" s="8" t="s">
        <v>499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333.54151111111111</v>
      </c>
    </row>
    <row r="100" spans="1:56" ht="27.75" customHeight="1" x14ac:dyDescent="0.45">
      <c r="A100" s="3" t="s">
        <v>136</v>
      </c>
      <c r="B100" s="14" t="s">
        <v>136</v>
      </c>
      <c r="C100" s="9" t="s">
        <v>142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>
        <v>45899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80</v>
      </c>
      <c r="AA100" s="8">
        <v>104775.00000000001</v>
      </c>
      <c r="AB100" s="8">
        <v>0</v>
      </c>
      <c r="AC100" s="8">
        <v>104775.00000000001</v>
      </c>
      <c r="AD100" s="8">
        <v>0</v>
      </c>
      <c r="AE100" s="8">
        <v>104775.00000000001</v>
      </c>
      <c r="AF100" s="8">
        <v>0</v>
      </c>
      <c r="AG100" s="1" t="s">
        <v>61</v>
      </c>
      <c r="AH100" s="1" t="s">
        <v>75</v>
      </c>
      <c r="AI100" s="1">
        <v>4</v>
      </c>
      <c r="AJ100" s="3">
        <v>45899</v>
      </c>
      <c r="AK100" s="3">
        <v>45895</v>
      </c>
      <c r="AL100" s="3">
        <v>45888</v>
      </c>
      <c r="AM100" s="3">
        <v>45896</v>
      </c>
      <c r="AN100" s="3">
        <v>45897</v>
      </c>
      <c r="AO100" s="3">
        <v>45898</v>
      </c>
      <c r="AP100" s="3">
        <v>45894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7916.333333333333</v>
      </c>
    </row>
    <row r="101" spans="1:56" ht="27.75" customHeight="1" x14ac:dyDescent="0.45">
      <c r="A101" s="3" t="s">
        <v>136</v>
      </c>
      <c r="B101" s="14" t="s">
        <v>136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45899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116</v>
      </c>
      <c r="AH101" s="1" t="s">
        <v>75</v>
      </c>
      <c r="AI101" s="1">
        <v>4</v>
      </c>
      <c r="AJ101" s="3">
        <v>45899</v>
      </c>
      <c r="AK101" s="3">
        <v>45895</v>
      </c>
      <c r="AL101" s="3">
        <v>45888</v>
      </c>
      <c r="AM101" s="3">
        <v>45896</v>
      </c>
      <c r="AN101" s="3">
        <v>45897</v>
      </c>
      <c r="AO101" s="3">
        <v>45898</v>
      </c>
      <c r="AP101" s="3">
        <v>45894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1667.7075555555555</v>
      </c>
    </row>
    <row r="102" spans="1:56" ht="27.75" customHeight="1" x14ac:dyDescent="0.45">
      <c r="A102" s="3" t="s">
        <v>136</v>
      </c>
      <c r="B102" s="14" t="s">
        <v>136</v>
      </c>
      <c r="C102" s="9" t="s">
        <v>97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45899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116</v>
      </c>
      <c r="AH102" s="1" t="s">
        <v>75</v>
      </c>
      <c r="AI102" s="1">
        <v>4</v>
      </c>
      <c r="AJ102" s="3">
        <v>45899</v>
      </c>
      <c r="AK102" s="3">
        <v>45895</v>
      </c>
      <c r="AL102" s="3">
        <v>45888</v>
      </c>
      <c r="AM102" s="3">
        <v>45896</v>
      </c>
      <c r="AN102" s="3">
        <v>45897</v>
      </c>
      <c r="AO102" s="3">
        <v>45898</v>
      </c>
      <c r="AP102" s="3">
        <v>45894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1625.4871111111113</v>
      </c>
    </row>
    <row r="103" spans="1:56" ht="27.75" customHeight="1" x14ac:dyDescent="0.45">
      <c r="A103" s="3" t="s">
        <v>136</v>
      </c>
      <c r="B103" s="14" t="s">
        <v>136</v>
      </c>
      <c r="C103" s="9" t="s">
        <v>305</v>
      </c>
      <c r="D103" s="13" t="s">
        <v>61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 t="s">
        <v>63</v>
      </c>
      <c r="U103" s="11">
        <v>100000</v>
      </c>
      <c r="V103" s="10">
        <v>0</v>
      </c>
      <c r="W103" s="10">
        <v>100000</v>
      </c>
      <c r="X103" s="10">
        <v>0</v>
      </c>
      <c r="Y103" s="10">
        <v>105000</v>
      </c>
      <c r="Z103" s="9" t="s">
        <v>80</v>
      </c>
      <c r="AA103" s="8">
        <v>110363</v>
      </c>
      <c r="AB103" s="8">
        <v>0</v>
      </c>
      <c r="AC103" s="8">
        <v>110363</v>
      </c>
      <c r="AD103" s="8">
        <v>0</v>
      </c>
      <c r="AE103" s="8">
        <v>110363</v>
      </c>
      <c r="AF103" s="8">
        <v>0</v>
      </c>
      <c r="AG103" s="1" t="s">
        <v>118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8338.5377777777776</v>
      </c>
    </row>
    <row r="104" spans="1:56" ht="27.75" customHeight="1" x14ac:dyDescent="0.45">
      <c r="A104" s="3">
        <v>45825</v>
      </c>
      <c r="B104" s="14" t="s">
        <v>303</v>
      </c>
      <c r="C104" s="9" t="s">
        <v>142</v>
      </c>
      <c r="D104" s="13" t="s">
        <v>277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205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127</v>
      </c>
      <c r="V104" s="10">
        <v>0</v>
      </c>
      <c r="W104" s="10">
        <v>127</v>
      </c>
      <c r="X104" s="10">
        <v>6000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45825</v>
      </c>
      <c r="B105" s="14" t="s">
        <v>304</v>
      </c>
      <c r="C105" s="9" t="s">
        <v>142</v>
      </c>
      <c r="D105" s="13" t="s">
        <v>259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267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894</v>
      </c>
      <c r="V105" s="10">
        <v>525</v>
      </c>
      <c r="W105" s="10">
        <v>369</v>
      </c>
      <c r="X105" s="10">
        <v>6000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116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45796</v>
      </c>
      <c r="B106" s="14" t="s">
        <v>285</v>
      </c>
      <c r="C106" s="9" t="s">
        <v>142</v>
      </c>
      <c r="D106" s="13" t="s">
        <v>148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3360</v>
      </c>
      <c r="V106" s="10">
        <v>0</v>
      </c>
      <c r="W106" s="10">
        <v>3360</v>
      </c>
      <c r="X106" s="10">
        <v>35200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279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45796</v>
      </c>
      <c r="B107" s="14" t="s">
        <v>281</v>
      </c>
      <c r="C107" s="9" t="s">
        <v>142</v>
      </c>
      <c r="D107" s="13" t="s">
        <v>276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366</v>
      </c>
      <c r="V107" s="10">
        <v>0</v>
      </c>
      <c r="W107" s="10">
        <v>366</v>
      </c>
      <c r="X107" s="10">
        <v>5113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45796</v>
      </c>
      <c r="B108" s="14" t="s">
        <v>283</v>
      </c>
      <c r="C108" s="9" t="s">
        <v>142</v>
      </c>
      <c r="D108" s="13" t="s">
        <v>278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302</v>
      </c>
      <c r="V108" s="10">
        <v>0</v>
      </c>
      <c r="W108" s="10">
        <v>302</v>
      </c>
      <c r="X108" s="10">
        <v>5300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45796</v>
      </c>
      <c r="B109" s="14" t="s">
        <v>284</v>
      </c>
      <c r="C109" s="9" t="s">
        <v>142</v>
      </c>
      <c r="D109" s="13" t="s">
        <v>132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1200</v>
      </c>
      <c r="V109" s="10">
        <v>0</v>
      </c>
      <c r="W109" s="10">
        <v>1200</v>
      </c>
      <c r="X109" s="10">
        <v>10700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45850</v>
      </c>
      <c r="B110" s="14" t="s">
        <v>336</v>
      </c>
      <c r="C110" s="9" t="s">
        <v>108</v>
      </c>
      <c r="D110" s="13" t="s">
        <v>337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250.15613333333337</v>
      </c>
    </row>
    <row r="111" spans="1:56" ht="27.75" customHeight="1" x14ac:dyDescent="0.45">
      <c r="A111" s="3">
        <v>45782</v>
      </c>
      <c r="B111" s="14" t="s">
        <v>274</v>
      </c>
      <c r="C111" s="9" t="s">
        <v>79</v>
      </c>
      <c r="D111" s="13" t="s">
        <v>264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80</v>
      </c>
      <c r="AA111" s="8">
        <v>11036.3</v>
      </c>
      <c r="AB111" s="8">
        <v>0</v>
      </c>
      <c r="AC111" s="8">
        <v>11036.3</v>
      </c>
      <c r="AD111" s="8">
        <v>0</v>
      </c>
      <c r="AE111" s="8">
        <v>11036.3</v>
      </c>
      <c r="AF111" s="8">
        <v>0</v>
      </c>
      <c r="AG111" s="1" t="s">
        <v>117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135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833.85377777777774</v>
      </c>
    </row>
    <row r="112" spans="1:56" ht="27.75" customHeight="1" x14ac:dyDescent="0.45">
      <c r="A112" s="3">
        <v>45799</v>
      </c>
      <c r="B112" s="14" t="s">
        <v>294</v>
      </c>
      <c r="C112" s="9" t="s">
        <v>289</v>
      </c>
      <c r="D112" s="13" t="s">
        <v>290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133</v>
      </c>
      <c r="U112" s="11">
        <v>4000</v>
      </c>
      <c r="V112" s="10">
        <v>3840</v>
      </c>
      <c r="W112" s="10">
        <v>160</v>
      </c>
      <c r="X112" s="10">
        <v>8450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220</v>
      </c>
      <c r="AG112" s="1" t="s">
        <v>116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45850</v>
      </c>
      <c r="B113" s="14" t="s">
        <v>340</v>
      </c>
      <c r="C113" s="9" t="s">
        <v>108</v>
      </c>
      <c r="D113" s="13" t="s">
        <v>309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4000</v>
      </c>
      <c r="V113" s="10">
        <v>0</v>
      </c>
      <c r="W113" s="10">
        <v>4000</v>
      </c>
      <c r="X113" s="10">
        <v>0</v>
      </c>
      <c r="Y113" s="10">
        <v>4200</v>
      </c>
      <c r="Z113" s="9" t="s">
        <v>80</v>
      </c>
      <c r="AA113" s="8">
        <v>4414.5199999999995</v>
      </c>
      <c r="AB113" s="8">
        <v>0</v>
      </c>
      <c r="AC113" s="8">
        <v>4414.5199999999995</v>
      </c>
      <c r="AD113" s="8">
        <v>0</v>
      </c>
      <c r="AE113" s="8">
        <v>4414.5199999999995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135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333.54151111111111</v>
      </c>
    </row>
    <row r="114" spans="1:56" ht="27.75" customHeight="1" x14ac:dyDescent="0.45">
      <c r="A114" s="3">
        <v>45798</v>
      </c>
      <c r="B114" s="14" t="s">
        <v>293</v>
      </c>
      <c r="C114" s="9" t="s">
        <v>108</v>
      </c>
      <c r="D114" s="13" t="s">
        <v>291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135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416.92688888888887</v>
      </c>
    </row>
    <row r="115" spans="1:56" ht="27.75" customHeight="1" x14ac:dyDescent="0.45">
      <c r="A115" s="3">
        <v>45674</v>
      </c>
      <c r="B115" s="14" t="s">
        <v>241</v>
      </c>
      <c r="C115" s="9" t="s">
        <v>142</v>
      </c>
      <c r="D115" s="13" t="s">
        <v>240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205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255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45611</v>
      </c>
      <c r="B116" s="14" t="s">
        <v>204</v>
      </c>
      <c r="C116" s="9" t="s">
        <v>142</v>
      </c>
      <c r="D116" s="13" t="s">
        <v>203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45523</v>
      </c>
      <c r="B117" s="14" t="s">
        <v>185</v>
      </c>
      <c r="C117" s="9" t="s">
        <v>142</v>
      </c>
      <c r="D117" s="13" t="s">
        <v>183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45523</v>
      </c>
      <c r="B118" s="14" t="s">
        <v>185</v>
      </c>
      <c r="C118" s="9" t="s">
        <v>142</v>
      </c>
      <c r="D118" s="13" t="s">
        <v>184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109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45741</v>
      </c>
      <c r="B119" s="14" t="s">
        <v>262</v>
      </c>
      <c r="C119" s="9" t="s">
        <v>108</v>
      </c>
      <c r="D119" s="13" t="s">
        <v>261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4000</v>
      </c>
      <c r="V119" s="10">
        <v>3857</v>
      </c>
      <c r="W119" s="10">
        <v>143</v>
      </c>
      <c r="X119" s="10">
        <v>4200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265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45720</v>
      </c>
      <c r="B120" s="14" t="s">
        <v>129</v>
      </c>
      <c r="C120" s="9" t="s">
        <v>108</v>
      </c>
      <c r="D120" s="13" t="s">
        <v>219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133</v>
      </c>
      <c r="U120" s="11">
        <v>4000</v>
      </c>
      <c r="V120" s="10">
        <v>4010</v>
      </c>
      <c r="W120" s="10">
        <v>0</v>
      </c>
      <c r="X120" s="10">
        <v>4470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45720</v>
      </c>
      <c r="B121" s="14" t="s">
        <v>129</v>
      </c>
      <c r="C121" s="9" t="s">
        <v>108</v>
      </c>
      <c r="D121" s="13" t="s">
        <v>233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133</v>
      </c>
      <c r="U121" s="11">
        <v>3000</v>
      </c>
      <c r="V121" s="10">
        <v>3065</v>
      </c>
      <c r="W121" s="10">
        <v>0</v>
      </c>
      <c r="X121" s="10">
        <v>3300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133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45541</v>
      </c>
      <c r="B122" s="14" t="s">
        <v>189</v>
      </c>
      <c r="C122" s="9" t="s">
        <v>108</v>
      </c>
      <c r="D122" s="13" t="s">
        <v>190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133</v>
      </c>
      <c r="U122" s="11">
        <v>3000</v>
      </c>
      <c r="V122" s="10">
        <v>3318</v>
      </c>
      <c r="W122" s="10">
        <v>0</v>
      </c>
      <c r="X122" s="10">
        <v>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191</v>
      </c>
      <c r="AG122" s="1" t="s">
        <v>119</v>
      </c>
      <c r="AH122" s="1" t="s">
        <v>75</v>
      </c>
      <c r="AI122" s="1">
        <v>4</v>
      </c>
      <c r="AJ122" s="3" t="s">
        <v>133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>
        <v>0</v>
      </c>
      <c r="AY122" s="2" t="s">
        <v>236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45581</v>
      </c>
      <c r="B123" s="14" t="s">
        <v>195</v>
      </c>
      <c r="C123" s="9" t="s">
        <v>108</v>
      </c>
      <c r="D123" s="13" t="s">
        <v>196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133</v>
      </c>
      <c r="U123" s="11">
        <v>3000</v>
      </c>
      <c r="V123" s="10">
        <v>3194</v>
      </c>
      <c r="W123" s="10">
        <v>0</v>
      </c>
      <c r="X123" s="10">
        <v>5632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75</v>
      </c>
      <c r="AI123" s="1">
        <v>4</v>
      </c>
      <c r="AJ123" s="3" t="s">
        <v>133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38</v>
      </c>
      <c r="G124" s="9">
        <v>0</v>
      </c>
      <c r="H124" s="9">
        <v>0</v>
      </c>
      <c r="I124" s="9">
        <v>84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80</v>
      </c>
      <c r="AA124" s="8">
        <v>388007.95588500012</v>
      </c>
      <c r="AB124" s="8">
        <v>13240.391435000001</v>
      </c>
      <c r="AC124" s="8">
        <v>374767.56445000006</v>
      </c>
      <c r="AD124" s="8">
        <v>0</v>
      </c>
      <c r="AE124" s="8">
        <v>388007.95588500012</v>
      </c>
      <c r="AF124" s="8" t="s">
        <v>58</v>
      </c>
      <c r="AG124" s="1" t="s">
        <v>116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>
        <v>45875</v>
      </c>
      <c r="B125" s="14" t="s">
        <v>506</v>
      </c>
      <c r="C125" s="9" t="s">
        <v>97</v>
      </c>
      <c r="D125" s="13" t="s">
        <v>59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78</v>
      </c>
      <c r="K125" s="9">
        <v>0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45882</v>
      </c>
      <c r="U125" s="11">
        <v>30000</v>
      </c>
      <c r="V125" s="10">
        <v>6000</v>
      </c>
      <c r="W125" s="10">
        <v>24000</v>
      </c>
      <c r="X125" s="10">
        <v>0</v>
      </c>
      <c r="Y125" s="10">
        <v>0</v>
      </c>
      <c r="Z125" s="9" t="s">
        <v>306</v>
      </c>
      <c r="AA125" s="8">
        <v>25816.560000000001</v>
      </c>
      <c r="AB125" s="8">
        <v>25816.560000000001</v>
      </c>
      <c r="AC125" s="8">
        <v>0</v>
      </c>
      <c r="AD125" s="8">
        <v>0</v>
      </c>
      <c r="AE125" s="8">
        <v>0</v>
      </c>
      <c r="AF125" s="8">
        <v>0</v>
      </c>
      <c r="AG125" s="1" t="s">
        <v>116</v>
      </c>
      <c r="AH125" s="1" t="s">
        <v>77</v>
      </c>
      <c r="AI125" s="1">
        <v>1</v>
      </c>
      <c r="AJ125" s="3">
        <v>45882</v>
      </c>
      <c r="AK125" s="3">
        <v>0</v>
      </c>
      <c r="AL125" s="3">
        <v>0</v>
      </c>
      <c r="AM125" s="3">
        <v>0</v>
      </c>
      <c r="AN125" s="3">
        <v>0</v>
      </c>
      <c r="AO125" s="3">
        <v>45881</v>
      </c>
      <c r="AP125" s="3">
        <v>45877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307</v>
      </c>
      <c r="BD125" s="56">
        <v>0</v>
      </c>
    </row>
    <row r="126" spans="1:56" ht="27.75" customHeight="1" x14ac:dyDescent="0.45">
      <c r="A126" s="3" t="s">
        <v>136</v>
      </c>
      <c r="B126" s="14" t="s">
        <v>136</v>
      </c>
      <c r="C126" s="9" t="s">
        <v>305</v>
      </c>
      <c r="D126" s="13" t="s">
        <v>61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111</v>
      </c>
      <c r="T126" s="12" t="s">
        <v>63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306</v>
      </c>
      <c r="AA126" s="8">
        <v>113157.00000000001</v>
      </c>
      <c r="AB126" s="8">
        <v>0</v>
      </c>
      <c r="AC126" s="8">
        <v>113157.00000000001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 t="s">
        <v>63</v>
      </c>
      <c r="AK126" s="3">
        <v>0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307</v>
      </c>
      <c r="BD126" s="56">
        <v>8914.2570000000014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38</v>
      </c>
      <c r="G127" s="9">
        <v>0</v>
      </c>
      <c r="H127" s="9">
        <v>0</v>
      </c>
      <c r="I127" s="9">
        <v>82</v>
      </c>
      <c r="J127" s="9" t="s">
        <v>78</v>
      </c>
      <c r="K127" s="9">
        <v>2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306</v>
      </c>
      <c r="AA127" s="8">
        <v>138973.56000000003</v>
      </c>
      <c r="AB127" s="8">
        <v>25816.560000000001</v>
      </c>
      <c r="AC127" s="8">
        <v>113157.00000000001</v>
      </c>
      <c r="AD127" s="8">
        <v>0</v>
      </c>
      <c r="AE127" s="8">
        <v>0</v>
      </c>
      <c r="AF127" s="8" t="s">
        <v>58</v>
      </c>
      <c r="AG127" s="1" t="s">
        <v>120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308</v>
      </c>
      <c r="BD127" s="56">
        <v>0</v>
      </c>
    </row>
    <row r="128" spans="1:56" ht="27.75" customHeight="1" x14ac:dyDescent="0.45">
      <c r="A128" s="3">
        <v>45857</v>
      </c>
      <c r="B128" s="14" t="s">
        <v>384</v>
      </c>
      <c r="C128" s="9" t="s">
        <v>142</v>
      </c>
      <c r="D128" s="13" t="s">
        <v>302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45876</v>
      </c>
      <c r="U128" s="11">
        <v>27120</v>
      </c>
      <c r="V128" s="10">
        <v>25440</v>
      </c>
      <c r="W128" s="10">
        <v>1680</v>
      </c>
      <c r="X128" s="10">
        <v>152931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220</v>
      </c>
      <c r="AG128" s="1" t="s">
        <v>117</v>
      </c>
      <c r="AH128" s="1" t="s">
        <v>74</v>
      </c>
      <c r="AI128" s="1">
        <v>2</v>
      </c>
      <c r="AJ128" s="3">
        <v>45876</v>
      </c>
      <c r="AK128" s="3">
        <v>0</v>
      </c>
      <c r="AL128" s="3">
        <v>45867</v>
      </c>
      <c r="AM128" s="3">
        <v>45874</v>
      </c>
      <c r="AN128" s="3">
        <v>45875</v>
      </c>
      <c r="AO128" s="3">
        <v>45875</v>
      </c>
      <c r="AP128" s="3">
        <v>45871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390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431</v>
      </c>
      <c r="C129" s="9" t="s">
        <v>85</v>
      </c>
      <c r="D129" s="13" t="s">
        <v>417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124000</v>
      </c>
      <c r="V129" s="10">
        <v>10000</v>
      </c>
      <c r="W129" s="10">
        <v>114000</v>
      </c>
      <c r="X129" s="10">
        <v>69035</v>
      </c>
      <c r="Y129" s="10">
        <v>57713.25</v>
      </c>
      <c r="Z129" s="9" t="s">
        <v>81</v>
      </c>
      <c r="AA129" s="8">
        <v>62081.565892500003</v>
      </c>
      <c r="AB129" s="8">
        <v>62081.565892500003</v>
      </c>
      <c r="AC129" s="8">
        <v>0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45862</v>
      </c>
      <c r="B130" s="14" t="s">
        <v>432</v>
      </c>
      <c r="C130" s="9" t="s">
        <v>85</v>
      </c>
      <c r="D130" s="13" t="s">
        <v>322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28000</v>
      </c>
      <c r="V130" s="10">
        <v>0</v>
      </c>
      <c r="W130" s="10">
        <v>28000</v>
      </c>
      <c r="X130" s="10">
        <v>0</v>
      </c>
      <c r="Y130" s="10">
        <v>29400</v>
      </c>
      <c r="Z130" s="9" t="s">
        <v>81</v>
      </c>
      <c r="AA130" s="8">
        <v>30119.320000000003</v>
      </c>
      <c r="AB130" s="8">
        <v>30119.320000000003</v>
      </c>
      <c r="AC130" s="8">
        <v>0</v>
      </c>
      <c r="AD130" s="8">
        <v>0</v>
      </c>
      <c r="AE130" s="8">
        <v>0</v>
      </c>
      <c r="AF130" s="8" t="s">
        <v>323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45862</v>
      </c>
      <c r="B131" s="14" t="s">
        <v>433</v>
      </c>
      <c r="C131" s="9" t="s">
        <v>85</v>
      </c>
      <c r="D131" s="13" t="s">
        <v>418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45889</v>
      </c>
      <c r="U131" s="11">
        <v>7000</v>
      </c>
      <c r="V131" s="10">
        <v>0</v>
      </c>
      <c r="W131" s="10">
        <v>7000</v>
      </c>
      <c r="X131" s="10">
        <v>0</v>
      </c>
      <c r="Y131" s="10">
        <v>7350</v>
      </c>
      <c r="Z131" s="9" t="s">
        <v>81</v>
      </c>
      <c r="AA131" s="8">
        <v>7529.8300000000008</v>
      </c>
      <c r="AB131" s="8">
        <v>7529.8300000000008</v>
      </c>
      <c r="AC131" s="8">
        <v>0</v>
      </c>
      <c r="AD131" s="8">
        <v>0</v>
      </c>
      <c r="AE131" s="8">
        <v>0</v>
      </c>
      <c r="AF131" s="8" t="s">
        <v>323</v>
      </c>
      <c r="AG131" s="1" t="s">
        <v>117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45862</v>
      </c>
      <c r="B132" s="14" t="s">
        <v>433</v>
      </c>
      <c r="C132" s="9" t="s">
        <v>85</v>
      </c>
      <c r="D132" s="13" t="s">
        <v>421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0</v>
      </c>
      <c r="AF132" s="8" t="s">
        <v>323</v>
      </c>
      <c r="AG132" s="1" t="s">
        <v>117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45862</v>
      </c>
      <c r="B133" s="14" t="s">
        <v>434</v>
      </c>
      <c r="C133" s="9" t="s">
        <v>85</v>
      </c>
      <c r="D133" s="13" t="s">
        <v>419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198</v>
      </c>
      <c r="T133" s="12">
        <v>45889</v>
      </c>
      <c r="U133" s="11">
        <v>7000</v>
      </c>
      <c r="V133" s="10">
        <v>0</v>
      </c>
      <c r="W133" s="10">
        <v>7000</v>
      </c>
      <c r="X133" s="10">
        <v>0</v>
      </c>
      <c r="Y133" s="10">
        <v>7350</v>
      </c>
      <c r="Z133" s="9" t="s">
        <v>81</v>
      </c>
      <c r="AA133" s="8">
        <v>7529.8300000000008</v>
      </c>
      <c r="AB133" s="8">
        <v>7529.8300000000008</v>
      </c>
      <c r="AC133" s="8">
        <v>0</v>
      </c>
      <c r="AD133" s="8">
        <v>0</v>
      </c>
      <c r="AE133" s="8">
        <v>0</v>
      </c>
      <c r="AF133" s="8" t="s">
        <v>323</v>
      </c>
      <c r="AG133" s="1" t="s">
        <v>117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45862</v>
      </c>
      <c r="B134" s="14" t="s">
        <v>434</v>
      </c>
      <c r="C134" s="9" t="s">
        <v>85</v>
      </c>
      <c r="D134" s="13" t="s">
        <v>420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198</v>
      </c>
      <c r="T134" s="12">
        <v>45889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81</v>
      </c>
      <c r="AA134" s="8">
        <v>15059.660000000002</v>
      </c>
      <c r="AB134" s="8">
        <v>15059.660000000002</v>
      </c>
      <c r="AC134" s="8">
        <v>0</v>
      </c>
      <c r="AD134" s="8">
        <v>0</v>
      </c>
      <c r="AE134" s="8">
        <v>0</v>
      </c>
      <c r="AF134" s="8" t="s">
        <v>323</v>
      </c>
      <c r="AG134" s="1" t="s">
        <v>117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45870</v>
      </c>
      <c r="B135" s="14" t="s">
        <v>467</v>
      </c>
      <c r="C135" s="9" t="s">
        <v>85</v>
      </c>
      <c r="D135" s="13" t="s">
        <v>445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198</v>
      </c>
      <c r="T135" s="12">
        <v>45894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0</v>
      </c>
      <c r="AF135" s="8" t="s">
        <v>273</v>
      </c>
      <c r="AG135" s="1" t="s">
        <v>61</v>
      </c>
      <c r="AH135" s="1" t="s">
        <v>74</v>
      </c>
      <c r="AI135" s="1">
        <v>2</v>
      </c>
      <c r="AJ135" s="3">
        <v>45894</v>
      </c>
      <c r="AK135" s="3">
        <v>0</v>
      </c>
      <c r="AL135" s="3">
        <v>45885</v>
      </c>
      <c r="AM135" s="3">
        <v>45892</v>
      </c>
      <c r="AN135" s="3">
        <v>45893</v>
      </c>
      <c r="AO135" s="3">
        <v>45893</v>
      </c>
      <c r="AP135" s="3">
        <v>45889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45870</v>
      </c>
      <c r="B136" s="14" t="s">
        <v>467</v>
      </c>
      <c r="C136" s="9" t="s">
        <v>85</v>
      </c>
      <c r="D136" s="13" t="s">
        <v>446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198</v>
      </c>
      <c r="T136" s="12">
        <v>45894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21513.800000000003</v>
      </c>
      <c r="AB136" s="8">
        <v>14764</v>
      </c>
      <c r="AC136" s="8">
        <v>6749.8000000000029</v>
      </c>
      <c r="AD136" s="8">
        <v>0</v>
      </c>
      <c r="AE136" s="8">
        <v>0</v>
      </c>
      <c r="AF136" s="8" t="s">
        <v>273</v>
      </c>
      <c r="AG136" s="1" t="s">
        <v>116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515.98471111111132</v>
      </c>
    </row>
    <row r="137" spans="1:56" ht="27.75" customHeight="1" x14ac:dyDescent="0.45">
      <c r="A137" s="3">
        <v>45874</v>
      </c>
      <c r="B137" s="14" t="s">
        <v>129</v>
      </c>
      <c r="C137" s="9" t="s">
        <v>142</v>
      </c>
      <c r="D137" s="13" t="s">
        <v>302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205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45888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81</v>
      </c>
      <c r="AA137" s="8">
        <v>31432.500000000004</v>
      </c>
      <c r="AB137" s="8">
        <v>0</v>
      </c>
      <c r="AC137" s="8">
        <v>31432.500000000004</v>
      </c>
      <c r="AD137" s="8">
        <v>0</v>
      </c>
      <c r="AE137" s="8">
        <v>0</v>
      </c>
      <c r="AF137" s="8" t="s">
        <v>220</v>
      </c>
      <c r="AG137" s="1" t="s">
        <v>116</v>
      </c>
      <c r="AH137" s="1" t="s">
        <v>74</v>
      </c>
      <c r="AI137" s="1">
        <v>2</v>
      </c>
      <c r="AJ137" s="3">
        <v>45888</v>
      </c>
      <c r="AK137" s="3">
        <v>0</v>
      </c>
      <c r="AL137" s="3">
        <v>45879</v>
      </c>
      <c r="AM137" s="3">
        <v>45886</v>
      </c>
      <c r="AN137" s="3">
        <v>45887</v>
      </c>
      <c r="AO137" s="3">
        <v>45887</v>
      </c>
      <c r="AP137" s="3">
        <v>45883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2402.84</v>
      </c>
    </row>
    <row r="138" spans="1:56" ht="27.75" customHeight="1" x14ac:dyDescent="0.45">
      <c r="A138" s="3" t="s">
        <v>136</v>
      </c>
      <c r="B138" s="14" t="s">
        <v>136</v>
      </c>
      <c r="C138" s="9" t="s">
        <v>142</v>
      </c>
      <c r="D138" s="13" t="s">
        <v>61</v>
      </c>
      <c r="E138" s="9">
        <v>20</v>
      </c>
      <c r="F138" s="9">
        <v>36</v>
      </c>
      <c r="G138" s="9" t="s">
        <v>60</v>
      </c>
      <c r="H138" s="9">
        <v>0</v>
      </c>
      <c r="I138" s="9">
        <v>78</v>
      </c>
      <c r="J138" s="9" t="s">
        <v>57</v>
      </c>
      <c r="K138" s="9">
        <v>5</v>
      </c>
      <c r="L138" s="9" t="s">
        <v>205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109</v>
      </c>
      <c r="T138" s="12">
        <v>45899</v>
      </c>
      <c r="U138" s="11">
        <v>170000</v>
      </c>
      <c r="V138" s="10">
        <v>0</v>
      </c>
      <c r="W138" s="10">
        <v>170000</v>
      </c>
      <c r="X138" s="10">
        <v>0</v>
      </c>
      <c r="Y138" s="10">
        <v>178500</v>
      </c>
      <c r="Z138" s="9" t="s">
        <v>81</v>
      </c>
      <c r="AA138" s="8">
        <v>178117.5</v>
      </c>
      <c r="AB138" s="8">
        <v>0</v>
      </c>
      <c r="AC138" s="8">
        <v>178117.5</v>
      </c>
      <c r="AD138" s="8">
        <v>0</v>
      </c>
      <c r="AE138" s="8">
        <v>0</v>
      </c>
      <c r="AF138" s="8" t="s">
        <v>220</v>
      </c>
      <c r="AG138" s="1" t="s">
        <v>116</v>
      </c>
      <c r="AH138" s="1" t="s">
        <v>74</v>
      </c>
      <c r="AI138" s="1">
        <v>2</v>
      </c>
      <c r="AJ138" s="3">
        <v>45899</v>
      </c>
      <c r="AK138" s="3">
        <v>0</v>
      </c>
      <c r="AL138" s="3">
        <v>45890</v>
      </c>
      <c r="AM138" s="3">
        <v>45897</v>
      </c>
      <c r="AN138" s="3">
        <v>45898</v>
      </c>
      <c r="AO138" s="3">
        <v>45898</v>
      </c>
      <c r="AP138" s="3">
        <v>45894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13616.093333333334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37</v>
      </c>
      <c r="G139" s="9">
        <v>0</v>
      </c>
      <c r="H139" s="9">
        <v>0</v>
      </c>
      <c r="I139" s="9">
        <v>80</v>
      </c>
      <c r="J139" s="9" t="s">
        <v>57</v>
      </c>
      <c r="K139" s="9">
        <v>3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81</v>
      </c>
      <c r="AA139" s="8">
        <v>364140.90589250001</v>
      </c>
      <c r="AB139" s="8">
        <v>147841.10589250003</v>
      </c>
      <c r="AC139" s="8">
        <v>216299.8</v>
      </c>
      <c r="AD139" s="8">
        <v>0</v>
      </c>
      <c r="AE139" s="8">
        <v>0</v>
      </c>
      <c r="AF139" s="8" t="s">
        <v>58</v>
      </c>
      <c r="AG139" s="1" t="s">
        <v>116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45">
      <c r="A140" s="3">
        <v>0</v>
      </c>
      <c r="B140" s="14" t="s">
        <v>129</v>
      </c>
      <c r="C140" s="9" t="s">
        <v>214</v>
      </c>
      <c r="D140" s="13" t="s">
        <v>507</v>
      </c>
      <c r="E140" s="9">
        <v>21</v>
      </c>
      <c r="F140" s="9">
        <v>34</v>
      </c>
      <c r="G140" s="9" t="s">
        <v>60</v>
      </c>
      <c r="H140" s="9">
        <v>0</v>
      </c>
      <c r="I140" s="9">
        <v>60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36</v>
      </c>
      <c r="O140" s="9">
        <v>40</v>
      </c>
      <c r="P140" s="10">
        <v>390.78734745599991</v>
      </c>
      <c r="Q140" s="10">
        <v>0</v>
      </c>
      <c r="R140" s="10">
        <v>390.78734745599991</v>
      </c>
      <c r="S140" s="9" t="s">
        <v>71</v>
      </c>
      <c r="T140" s="12">
        <v>45889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131</v>
      </c>
      <c r="AA140" s="8">
        <v>19837.400000000001</v>
      </c>
      <c r="AB140" s="8">
        <v>19837.400000000001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72</v>
      </c>
      <c r="AI140" s="1">
        <v>3</v>
      </c>
      <c r="AJ140" s="3">
        <v>45889</v>
      </c>
      <c r="AK140" s="3">
        <v>0</v>
      </c>
      <c r="AL140" s="3">
        <v>45879</v>
      </c>
      <c r="AM140" s="3">
        <v>45886</v>
      </c>
      <c r="AN140" s="3">
        <v>45887</v>
      </c>
      <c r="AO140" s="3">
        <v>45887</v>
      </c>
      <c r="AP140" s="3">
        <v>45884</v>
      </c>
      <c r="AQ140" s="3">
        <v>45888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 t="s">
        <v>508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21</v>
      </c>
      <c r="F141" s="9">
        <v>37</v>
      </c>
      <c r="G141" s="9" t="s">
        <v>60</v>
      </c>
      <c r="H141" s="9">
        <v>0</v>
      </c>
      <c r="I141" s="9">
        <v>67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131</v>
      </c>
      <c r="AA141" s="8">
        <v>19837.400000000001</v>
      </c>
      <c r="AB141" s="8">
        <v>19837.400000000001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116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45">
      <c r="A142" s="3">
        <v>45867</v>
      </c>
      <c r="B142" s="14" t="s">
        <v>437</v>
      </c>
      <c r="C142" s="9" t="s">
        <v>411</v>
      </c>
      <c r="D142" s="13" t="s">
        <v>438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0</v>
      </c>
      <c r="Q142" s="10">
        <v>0</v>
      </c>
      <c r="R142" s="10">
        <v>0</v>
      </c>
      <c r="S142" s="9" t="s">
        <v>71</v>
      </c>
      <c r="T142" s="12">
        <v>45876</v>
      </c>
      <c r="U142" s="11">
        <v>5000</v>
      </c>
      <c r="V142" s="10">
        <v>5000</v>
      </c>
      <c r="W142" s="10">
        <v>0</v>
      </c>
      <c r="X142" s="10">
        <v>5400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45876</v>
      </c>
      <c r="AK142" s="3">
        <v>45872</v>
      </c>
      <c r="AL142" s="3">
        <v>45866</v>
      </c>
      <c r="AM142" s="3">
        <v>45873</v>
      </c>
      <c r="AN142" s="3">
        <v>45874</v>
      </c>
      <c r="AO142" s="3">
        <v>45874</v>
      </c>
      <c r="AP142" s="3">
        <v>45871</v>
      </c>
      <c r="AQ142" s="3">
        <v>45875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509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45867</v>
      </c>
      <c r="B143" s="14" t="s">
        <v>437</v>
      </c>
      <c r="C143" s="9" t="s">
        <v>411</v>
      </c>
      <c r="D143" s="13" t="s">
        <v>439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45876</v>
      </c>
      <c r="U143" s="11">
        <v>10000</v>
      </c>
      <c r="V143" s="10">
        <v>10000</v>
      </c>
      <c r="W143" s="10">
        <v>0</v>
      </c>
      <c r="X143" s="10">
        <v>10500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45876</v>
      </c>
      <c r="AK143" s="3">
        <v>45872</v>
      </c>
      <c r="AL143" s="3">
        <v>45866</v>
      </c>
      <c r="AM143" s="3">
        <v>45873</v>
      </c>
      <c r="AN143" s="3">
        <v>45874</v>
      </c>
      <c r="AO143" s="3">
        <v>45874</v>
      </c>
      <c r="AP143" s="3">
        <v>45871</v>
      </c>
      <c r="AQ143" s="3">
        <v>45875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509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45867</v>
      </c>
      <c r="B144" s="14" t="s">
        <v>440</v>
      </c>
      <c r="C144" s="9" t="s">
        <v>325</v>
      </c>
      <c r="D144" s="13" t="s">
        <v>441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0</v>
      </c>
      <c r="Q144" s="10">
        <v>0</v>
      </c>
      <c r="R144" s="10">
        <v>0</v>
      </c>
      <c r="S144" s="9" t="s">
        <v>71</v>
      </c>
      <c r="T144" s="12">
        <v>45876</v>
      </c>
      <c r="U144" s="11">
        <v>5000</v>
      </c>
      <c r="V144" s="10">
        <v>5000</v>
      </c>
      <c r="W144" s="10">
        <v>0</v>
      </c>
      <c r="X144" s="10">
        <v>5400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45876</v>
      </c>
      <c r="AK144" s="3">
        <v>45872</v>
      </c>
      <c r="AL144" s="3">
        <v>45866</v>
      </c>
      <c r="AM144" s="3">
        <v>45873</v>
      </c>
      <c r="AN144" s="3">
        <v>45874</v>
      </c>
      <c r="AO144" s="3">
        <v>45874</v>
      </c>
      <c r="AP144" s="3">
        <v>45871</v>
      </c>
      <c r="AQ144" s="3">
        <v>45875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509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468</v>
      </c>
      <c r="C145" s="9" t="s">
        <v>112</v>
      </c>
      <c r="D145" s="13" t="s">
        <v>448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121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10756.900000000001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449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45869</v>
      </c>
      <c r="B146" s="14" t="s">
        <v>468</v>
      </c>
      <c r="C146" s="9" t="s">
        <v>112</v>
      </c>
      <c r="D146" s="13" t="s">
        <v>450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45883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121</v>
      </c>
      <c r="AA146" s="8">
        <v>5378.4500000000007</v>
      </c>
      <c r="AB146" s="8">
        <v>5378.4500000000007</v>
      </c>
      <c r="AC146" s="8">
        <v>0</v>
      </c>
      <c r="AD146" s="8">
        <v>0</v>
      </c>
      <c r="AE146" s="8">
        <v>5378.4500000000007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45883</v>
      </c>
      <c r="AK146" s="3">
        <v>45879</v>
      </c>
      <c r="AL146" s="3">
        <v>45873</v>
      </c>
      <c r="AM146" s="3">
        <v>45880</v>
      </c>
      <c r="AN146" s="3">
        <v>45881</v>
      </c>
      <c r="AO146" s="3">
        <v>45881</v>
      </c>
      <c r="AP146" s="3">
        <v>45878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449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45869</v>
      </c>
      <c r="B147" s="14" t="s">
        <v>468</v>
      </c>
      <c r="C147" s="9" t="s">
        <v>112</v>
      </c>
      <c r="D147" s="13" t="s">
        <v>451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45883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121</v>
      </c>
      <c r="AA147" s="8">
        <v>5378.4500000000007</v>
      </c>
      <c r="AB147" s="8">
        <v>5378.4500000000007</v>
      </c>
      <c r="AC147" s="8">
        <v>0</v>
      </c>
      <c r="AD147" s="8">
        <v>0</v>
      </c>
      <c r="AE147" s="8">
        <v>5378.4500000000007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45883</v>
      </c>
      <c r="AK147" s="3">
        <v>45879</v>
      </c>
      <c r="AL147" s="3">
        <v>45873</v>
      </c>
      <c r="AM147" s="3">
        <v>45880</v>
      </c>
      <c r="AN147" s="3">
        <v>45881</v>
      </c>
      <c r="AO147" s="3">
        <v>45881</v>
      </c>
      <c r="AP147" s="3">
        <v>45878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449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45869</v>
      </c>
      <c r="B148" s="14" t="s">
        <v>468</v>
      </c>
      <c r="C148" s="9" t="s">
        <v>112</v>
      </c>
      <c r="D148" s="13" t="s">
        <v>452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45883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121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5378.4500000000007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45883</v>
      </c>
      <c r="AK148" s="3">
        <v>45879</v>
      </c>
      <c r="AL148" s="3">
        <v>45873</v>
      </c>
      <c r="AM148" s="3">
        <v>45880</v>
      </c>
      <c r="AN148" s="3">
        <v>45881</v>
      </c>
      <c r="AO148" s="3">
        <v>45881</v>
      </c>
      <c r="AP148" s="3">
        <v>45878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449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45869</v>
      </c>
      <c r="B149" s="14" t="s">
        <v>468</v>
      </c>
      <c r="C149" s="9" t="s">
        <v>112</v>
      </c>
      <c r="D149" s="13" t="s">
        <v>453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45883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121</v>
      </c>
      <c r="AA149" s="8">
        <v>10756.900000000001</v>
      </c>
      <c r="AB149" s="8">
        <v>10756.900000000001</v>
      </c>
      <c r="AC149" s="8">
        <v>0</v>
      </c>
      <c r="AD149" s="8">
        <v>0</v>
      </c>
      <c r="AE149" s="8">
        <v>10756.900000000001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45883</v>
      </c>
      <c r="AK149" s="3">
        <v>45879</v>
      </c>
      <c r="AL149" s="3">
        <v>45873</v>
      </c>
      <c r="AM149" s="3">
        <v>45880</v>
      </c>
      <c r="AN149" s="3">
        <v>45881</v>
      </c>
      <c r="AO149" s="3">
        <v>45881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449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45870</v>
      </c>
      <c r="B150" s="14" t="s">
        <v>474</v>
      </c>
      <c r="C150" s="9" t="s">
        <v>79</v>
      </c>
      <c r="D150" s="13" t="s">
        <v>475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>
        <v>45882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121</v>
      </c>
      <c r="AA150" s="8">
        <v>3310.89</v>
      </c>
      <c r="AB150" s="8">
        <v>3310.89</v>
      </c>
      <c r="AC150" s="8">
        <v>0</v>
      </c>
      <c r="AD150" s="8">
        <v>3310.89</v>
      </c>
      <c r="AE150" s="8">
        <v>0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45882</v>
      </c>
      <c r="AK150" s="3">
        <v>45878</v>
      </c>
      <c r="AL150" s="3">
        <v>45872</v>
      </c>
      <c r="AM150" s="3">
        <v>45879</v>
      </c>
      <c r="AN150" s="3">
        <v>45880</v>
      </c>
      <c r="AO150" s="3">
        <v>45880</v>
      </c>
      <c r="AP150" s="3">
        <v>45877</v>
      </c>
      <c r="AQ150" s="3">
        <v>45881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45870</v>
      </c>
      <c r="B151" s="14" t="s">
        <v>476</v>
      </c>
      <c r="C151" s="9" t="s">
        <v>79</v>
      </c>
      <c r="D151" s="13" t="s">
        <v>477</v>
      </c>
      <c r="E151" s="9">
        <v>21</v>
      </c>
      <c r="F151" s="9">
        <v>40</v>
      </c>
      <c r="G151" s="9" t="s">
        <v>60</v>
      </c>
      <c r="H151" s="9" t="s">
        <v>76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68.387785804799989</v>
      </c>
      <c r="Q151" s="10">
        <v>0</v>
      </c>
      <c r="R151" s="10">
        <v>68.387785804799989</v>
      </c>
      <c r="S151" s="9" t="s">
        <v>67</v>
      </c>
      <c r="T151" s="12">
        <v>45882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121</v>
      </c>
      <c r="AA151" s="8">
        <v>3478.5300000000007</v>
      </c>
      <c r="AB151" s="8">
        <v>3478.5300000000007</v>
      </c>
      <c r="AC151" s="8">
        <v>0</v>
      </c>
      <c r="AD151" s="8">
        <v>3478.5300000000007</v>
      </c>
      <c r="AE151" s="8">
        <v>0</v>
      </c>
      <c r="AF151" s="8">
        <v>0</v>
      </c>
      <c r="AG151" s="1" t="s">
        <v>61</v>
      </c>
      <c r="AH151" s="1" t="s">
        <v>68</v>
      </c>
      <c r="AI151" s="1">
        <v>4</v>
      </c>
      <c r="AJ151" s="3">
        <v>45882</v>
      </c>
      <c r="AK151" s="3">
        <v>45878</v>
      </c>
      <c r="AL151" s="3">
        <v>45872</v>
      </c>
      <c r="AM151" s="3">
        <v>45879</v>
      </c>
      <c r="AN151" s="3">
        <v>45880</v>
      </c>
      <c r="AO151" s="3">
        <v>45880</v>
      </c>
      <c r="AP151" s="3">
        <v>45877</v>
      </c>
      <c r="AQ151" s="3">
        <v>45881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45871</v>
      </c>
      <c r="B152" s="14" t="s">
        <v>480</v>
      </c>
      <c r="C152" s="9" t="s">
        <v>79</v>
      </c>
      <c r="D152" s="13" t="s">
        <v>481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125.37760730879998</v>
      </c>
      <c r="Q152" s="10">
        <v>0</v>
      </c>
      <c r="R152" s="10">
        <v>125.37760730879998</v>
      </c>
      <c r="S152" s="9" t="s">
        <v>67</v>
      </c>
      <c r="T152" s="12">
        <v>45882</v>
      </c>
      <c r="U152" s="11">
        <v>5500</v>
      </c>
      <c r="V152" s="10">
        <v>0</v>
      </c>
      <c r="W152" s="10">
        <v>5500</v>
      </c>
      <c r="X152" s="10">
        <v>0</v>
      </c>
      <c r="Y152" s="10">
        <v>5775</v>
      </c>
      <c r="Z152" s="9" t="s">
        <v>121</v>
      </c>
      <c r="AA152" s="8">
        <v>6377.3050000000003</v>
      </c>
      <c r="AB152" s="8">
        <v>6377.3050000000003</v>
      </c>
      <c r="AC152" s="8">
        <v>0</v>
      </c>
      <c r="AD152" s="8">
        <v>6377.3050000000003</v>
      </c>
      <c r="AE152" s="8">
        <v>0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45882</v>
      </c>
      <c r="AK152" s="3">
        <v>45878</v>
      </c>
      <c r="AL152" s="3">
        <v>45872</v>
      </c>
      <c r="AM152" s="3">
        <v>45879</v>
      </c>
      <c r="AN152" s="3">
        <v>45880</v>
      </c>
      <c r="AO152" s="3">
        <v>45880</v>
      </c>
      <c r="AP152" s="3">
        <v>45877</v>
      </c>
      <c r="AQ152" s="3">
        <v>45881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>
        <v>45874</v>
      </c>
      <c r="B153" s="14" t="s">
        <v>510</v>
      </c>
      <c r="C153" s="9" t="s">
        <v>108</v>
      </c>
      <c r="D153" s="13" t="s">
        <v>511</v>
      </c>
      <c r="E153" s="9">
        <v>21</v>
      </c>
      <c r="F153" s="9">
        <v>38</v>
      </c>
      <c r="G153" s="9" t="s">
        <v>60</v>
      </c>
      <c r="H153" s="9" t="s">
        <v>66</v>
      </c>
      <c r="I153" s="9">
        <v>102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65.13122457599998</v>
      </c>
      <c r="Q153" s="10">
        <v>0</v>
      </c>
      <c r="R153" s="10">
        <v>65.13122457599998</v>
      </c>
      <c r="S153" s="9" t="s">
        <v>67</v>
      </c>
      <c r="T153" s="12">
        <v>45883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121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45883</v>
      </c>
      <c r="AK153" s="3">
        <v>45879</v>
      </c>
      <c r="AL153" s="3">
        <v>45873</v>
      </c>
      <c r="AM153" s="3">
        <v>45880</v>
      </c>
      <c r="AN153" s="3">
        <v>45881</v>
      </c>
      <c r="AO153" s="3">
        <v>45881</v>
      </c>
      <c r="AP153" s="3">
        <v>45878</v>
      </c>
      <c r="AQ153" s="3">
        <v>45882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238.09713619999999</v>
      </c>
    </row>
    <row r="154" spans="1:56" ht="27.75" customHeight="1" x14ac:dyDescent="0.45">
      <c r="A154" s="3" t="s">
        <v>136</v>
      </c>
      <c r="B154" s="14" t="s">
        <v>136</v>
      </c>
      <c r="C154" s="9" t="s">
        <v>411</v>
      </c>
      <c r="D154" s="13" t="s">
        <v>61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434.20816383999994</v>
      </c>
      <c r="Q154" s="10">
        <v>0</v>
      </c>
      <c r="R154" s="10">
        <v>434.20816383999994</v>
      </c>
      <c r="S154" s="9" t="s">
        <v>71</v>
      </c>
      <c r="T154" s="12">
        <v>45899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121</v>
      </c>
      <c r="AA154" s="8">
        <v>21513.800000000003</v>
      </c>
      <c r="AB154" s="8">
        <v>21513.800000000003</v>
      </c>
      <c r="AC154" s="8">
        <v>0</v>
      </c>
      <c r="AD154" s="8">
        <v>0</v>
      </c>
      <c r="AE154" s="8">
        <v>21513.800000000003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45899</v>
      </c>
      <c r="AK154" s="3">
        <v>45895</v>
      </c>
      <c r="AL154" s="3">
        <v>45889</v>
      </c>
      <c r="AM154" s="3">
        <v>45896</v>
      </c>
      <c r="AN154" s="3">
        <v>45897</v>
      </c>
      <c r="AO154" s="3">
        <v>45897</v>
      </c>
      <c r="AP154" s="3">
        <v>45894</v>
      </c>
      <c r="AQ154" s="3">
        <v>45898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 t="s">
        <v>136</v>
      </c>
      <c r="B155" s="14" t="s">
        <v>136</v>
      </c>
      <c r="C155" s="9" t="s">
        <v>112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45899</v>
      </c>
      <c r="U155" s="11">
        <v>100000</v>
      </c>
      <c r="V155" s="10">
        <v>0</v>
      </c>
      <c r="W155" s="10">
        <v>100000</v>
      </c>
      <c r="X155" s="10">
        <v>0</v>
      </c>
      <c r="Y155" s="10">
        <v>105000</v>
      </c>
      <c r="Z155" s="9" t="s">
        <v>121</v>
      </c>
      <c r="AA155" s="8">
        <v>107569.00000000001</v>
      </c>
      <c r="AB155" s="8">
        <v>107569.00000000001</v>
      </c>
      <c r="AC155" s="8">
        <v>0</v>
      </c>
      <c r="AD155" s="8">
        <v>0</v>
      </c>
      <c r="AE155" s="8">
        <v>107569.00000000001</v>
      </c>
      <c r="AF155" s="8">
        <v>0</v>
      </c>
      <c r="AG155" s="1" t="s">
        <v>117</v>
      </c>
      <c r="AH155" s="1" t="s">
        <v>68</v>
      </c>
      <c r="AI155" s="1">
        <v>4</v>
      </c>
      <c r="AJ155" s="3">
        <v>45899</v>
      </c>
      <c r="AK155" s="3">
        <v>45895</v>
      </c>
      <c r="AL155" s="3">
        <v>45889</v>
      </c>
      <c r="AM155" s="3">
        <v>45896</v>
      </c>
      <c r="AN155" s="3">
        <v>45897</v>
      </c>
      <c r="AO155" s="3">
        <v>45897</v>
      </c>
      <c r="AP155" s="3">
        <v>45894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customHeight="1" x14ac:dyDescent="0.45">
      <c r="A156" s="3" t="s">
        <v>136</v>
      </c>
      <c r="B156" s="14" t="s">
        <v>136</v>
      </c>
      <c r="C156" s="9" t="s">
        <v>110</v>
      </c>
      <c r="D156" s="13" t="s">
        <v>147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111</v>
      </c>
      <c r="T156" s="12">
        <v>45899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121</v>
      </c>
      <c r="AA156" s="8">
        <v>10756.900000000001</v>
      </c>
      <c r="AB156" s="8">
        <v>10590</v>
      </c>
      <c r="AC156" s="8">
        <v>166.90000000000146</v>
      </c>
      <c r="AD156" s="8">
        <v>0</v>
      </c>
      <c r="AE156" s="8">
        <v>10756.900000000001</v>
      </c>
      <c r="AF156" s="8">
        <v>0</v>
      </c>
      <c r="AG156" s="1" t="s">
        <v>117</v>
      </c>
      <c r="AH156" s="1" t="s">
        <v>68</v>
      </c>
      <c r="AI156" s="1">
        <v>4</v>
      </c>
      <c r="AJ156" s="3">
        <v>45899</v>
      </c>
      <c r="AK156" s="3">
        <v>45895</v>
      </c>
      <c r="AL156" s="3">
        <v>45889</v>
      </c>
      <c r="AM156" s="3">
        <v>45896</v>
      </c>
      <c r="AN156" s="3">
        <v>45897</v>
      </c>
      <c r="AO156" s="3">
        <v>45897</v>
      </c>
      <c r="AP156" s="3">
        <v>45894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12.002335333333438</v>
      </c>
    </row>
    <row r="157" spans="1:56" ht="27.75" customHeight="1" x14ac:dyDescent="0.45">
      <c r="A157" s="3">
        <v>45854</v>
      </c>
      <c r="B157" s="14" t="s">
        <v>368</v>
      </c>
      <c r="C157" s="9" t="s">
        <v>79</v>
      </c>
      <c r="D157" s="13" t="s">
        <v>369</v>
      </c>
      <c r="E157" s="9">
        <v>21</v>
      </c>
      <c r="F157" s="9">
        <v>38</v>
      </c>
      <c r="G157" s="9" t="s">
        <v>60</v>
      </c>
      <c r="H157" s="9" t="s">
        <v>76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65.13122457599998</v>
      </c>
      <c r="Q157" s="10">
        <v>0</v>
      </c>
      <c r="R157" s="10">
        <v>65.13122457599998</v>
      </c>
      <c r="S157" s="9" t="s">
        <v>67</v>
      </c>
      <c r="T157" s="12" t="s">
        <v>63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121</v>
      </c>
      <c r="AA157" s="8">
        <v>3310.89</v>
      </c>
      <c r="AB157" s="8">
        <v>0</v>
      </c>
      <c r="AC157" s="8">
        <v>3310.89</v>
      </c>
      <c r="AD157" s="8">
        <v>0</v>
      </c>
      <c r="AE157" s="8">
        <v>3310.89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238.09713619999999</v>
      </c>
    </row>
    <row r="158" spans="1:56" ht="27.75" customHeight="1" x14ac:dyDescent="0.45">
      <c r="A158" s="3">
        <v>45854</v>
      </c>
      <c r="B158" s="14" t="s">
        <v>370</v>
      </c>
      <c r="C158" s="9" t="s">
        <v>79</v>
      </c>
      <c r="D158" s="13" t="s">
        <v>371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65.13122457599998</v>
      </c>
      <c r="Q158" s="10">
        <v>0</v>
      </c>
      <c r="R158" s="10">
        <v>65.13122457599998</v>
      </c>
      <c r="S158" s="9" t="s">
        <v>67</v>
      </c>
      <c r="T158" s="12" t="s">
        <v>63</v>
      </c>
      <c r="U158" s="11">
        <v>3000</v>
      </c>
      <c r="V158" s="10">
        <v>0</v>
      </c>
      <c r="W158" s="10">
        <v>3000</v>
      </c>
      <c r="X158" s="10">
        <v>0</v>
      </c>
      <c r="Y158" s="10">
        <v>3150</v>
      </c>
      <c r="Z158" s="9" t="s">
        <v>121</v>
      </c>
      <c r="AA158" s="8">
        <v>3310.89</v>
      </c>
      <c r="AB158" s="8">
        <v>0</v>
      </c>
      <c r="AC158" s="8">
        <v>3310.89</v>
      </c>
      <c r="AD158" s="8">
        <v>0</v>
      </c>
      <c r="AE158" s="8">
        <v>3310.89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238.09713619999999</v>
      </c>
    </row>
    <row r="159" spans="1:56" ht="27.75" customHeight="1" x14ac:dyDescent="0.45">
      <c r="A159" s="3">
        <v>45826</v>
      </c>
      <c r="B159" s="14" t="s">
        <v>310</v>
      </c>
      <c r="C159" s="9" t="s">
        <v>108</v>
      </c>
      <c r="D159" s="13" t="s">
        <v>292</v>
      </c>
      <c r="E159" s="9">
        <v>21</v>
      </c>
      <c r="F159" s="9">
        <v>38</v>
      </c>
      <c r="G159" s="9" t="s">
        <v>60</v>
      </c>
      <c r="H159" s="9" t="s">
        <v>66</v>
      </c>
      <c r="I159" s="9">
        <v>102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40</v>
      </c>
      <c r="O159" s="9">
        <v>40</v>
      </c>
      <c r="P159" s="10">
        <v>163.47937368575995</v>
      </c>
      <c r="Q159" s="10">
        <v>0</v>
      </c>
      <c r="R159" s="10">
        <v>163.47937368575995</v>
      </c>
      <c r="S159" s="9" t="s">
        <v>67</v>
      </c>
      <c r="T159" s="12" t="s">
        <v>63</v>
      </c>
      <c r="U159" s="11">
        <v>8000</v>
      </c>
      <c r="V159" s="10">
        <v>470</v>
      </c>
      <c r="W159" s="10">
        <v>7530</v>
      </c>
      <c r="X159" s="10">
        <v>0</v>
      </c>
      <c r="Y159" s="10">
        <v>7906.5</v>
      </c>
      <c r="Z159" s="9" t="s">
        <v>121</v>
      </c>
      <c r="AA159" s="8">
        <v>8310.3338999999996</v>
      </c>
      <c r="AB159" s="8">
        <v>0</v>
      </c>
      <c r="AC159" s="8">
        <v>8310.3338999999996</v>
      </c>
      <c r="AD159" s="8">
        <v>0</v>
      </c>
      <c r="AE159" s="8">
        <v>8310.3338999999996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597.62381186199991</v>
      </c>
    </row>
    <row r="160" spans="1:56" ht="27.75" customHeight="1" x14ac:dyDescent="0.45">
      <c r="A160" s="3">
        <v>45628</v>
      </c>
      <c r="B160" s="14" t="s">
        <v>209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8000</v>
      </c>
      <c r="V160" s="10">
        <v>0</v>
      </c>
      <c r="W160" s="10">
        <v>8000</v>
      </c>
      <c r="X160" s="10">
        <v>0</v>
      </c>
      <c r="Y160" s="10">
        <v>8400</v>
      </c>
      <c r="Z160" s="9" t="s">
        <v>121</v>
      </c>
      <c r="AA160" s="8">
        <v>8605.52</v>
      </c>
      <c r="AB160" s="8">
        <v>0</v>
      </c>
      <c r="AC160" s="8">
        <v>8605.52</v>
      </c>
      <c r="AD160" s="8">
        <v>0</v>
      </c>
      <c r="AE160" s="8">
        <v>8605.52</v>
      </c>
      <c r="AF160" s="8">
        <v>0</v>
      </c>
      <c r="AG160" s="1" t="s">
        <v>117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230</v>
      </c>
      <c r="AZ160" s="2">
        <v>0</v>
      </c>
      <c r="BA160" s="2">
        <v>0</v>
      </c>
      <c r="BB160" s="2">
        <v>0</v>
      </c>
      <c r="BC160" s="1" t="s">
        <v>122</v>
      </c>
      <c r="BD160" s="56">
        <v>618.85162826666658</v>
      </c>
    </row>
    <row r="161" spans="1:56" ht="27.75" customHeight="1" x14ac:dyDescent="0.45">
      <c r="A161" s="3">
        <v>45631</v>
      </c>
      <c r="B161" s="14" t="s">
        <v>212</v>
      </c>
      <c r="C161" s="9" t="s">
        <v>110</v>
      </c>
      <c r="D161" s="13" t="s">
        <v>147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121</v>
      </c>
      <c r="AA161" s="8">
        <v>17211.04</v>
      </c>
      <c r="AB161" s="8">
        <v>0</v>
      </c>
      <c r="AC161" s="8">
        <v>17211.04</v>
      </c>
      <c r="AD161" s="8">
        <v>0</v>
      </c>
      <c r="AE161" s="8">
        <v>17211.04</v>
      </c>
      <c r="AF161" s="8">
        <v>0</v>
      </c>
      <c r="AG161" s="1" t="s">
        <v>116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231</v>
      </c>
      <c r="AZ161" s="2">
        <v>0</v>
      </c>
      <c r="BA161" s="2">
        <v>0</v>
      </c>
      <c r="BB161" s="2">
        <v>0</v>
      </c>
      <c r="BC161" s="1" t="s">
        <v>122</v>
      </c>
      <c r="BD161" s="56">
        <v>1237.7032565333332</v>
      </c>
    </row>
    <row r="162" spans="1:56" ht="27.75" customHeight="1" x14ac:dyDescent="0.45">
      <c r="A162" s="3">
        <v>45631</v>
      </c>
      <c r="B162" s="14" t="s">
        <v>213</v>
      </c>
      <c r="C162" s="9" t="s">
        <v>110</v>
      </c>
      <c r="D162" s="13" t="s">
        <v>147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111</v>
      </c>
      <c r="T162" s="12" t="s">
        <v>63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121</v>
      </c>
      <c r="AA162" s="8">
        <v>17211.04</v>
      </c>
      <c r="AB162" s="8">
        <v>0</v>
      </c>
      <c r="AC162" s="8">
        <v>17211.04</v>
      </c>
      <c r="AD162" s="8">
        <v>0</v>
      </c>
      <c r="AE162" s="8">
        <v>17211.04</v>
      </c>
      <c r="AF162" s="8">
        <v>0</v>
      </c>
      <c r="AG162" s="1" t="s">
        <v>116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 t="s">
        <v>232</v>
      </c>
      <c r="AZ162" s="2">
        <v>0</v>
      </c>
      <c r="BA162" s="2">
        <v>0</v>
      </c>
      <c r="BB162" s="2">
        <v>0</v>
      </c>
      <c r="BC162" s="1" t="s">
        <v>122</v>
      </c>
      <c r="BD162" s="56">
        <v>1237.7032565333332</v>
      </c>
    </row>
    <row r="163" spans="1:56" ht="27.75" customHeight="1" x14ac:dyDescent="0.45">
      <c r="A163" s="3">
        <v>45066</v>
      </c>
      <c r="B163" s="14" t="s">
        <v>127</v>
      </c>
      <c r="C163" s="9" t="s">
        <v>79</v>
      </c>
      <c r="D163" s="13" t="s">
        <v>126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108.55204095999999</v>
      </c>
      <c r="Q163" s="10">
        <v>0</v>
      </c>
      <c r="R163" s="10">
        <v>108.55204095999999</v>
      </c>
      <c r="S163" s="9" t="s">
        <v>67</v>
      </c>
      <c r="T163" s="12" t="s">
        <v>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121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5518.15</v>
      </c>
      <c r="AF163" s="8">
        <v>0</v>
      </c>
      <c r="AG163" s="1" t="s">
        <v>117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396.82856033333326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21</v>
      </c>
      <c r="F164" s="9">
        <v>37</v>
      </c>
      <c r="G164" s="9">
        <v>0</v>
      </c>
      <c r="H164" s="9">
        <v>0</v>
      </c>
      <c r="I164" s="9">
        <v>74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 t="s">
        <v>82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121</v>
      </c>
      <c r="AA164" s="8">
        <v>257444.32890000002</v>
      </c>
      <c r="AB164" s="8">
        <v>190488.67500000005</v>
      </c>
      <c r="AC164" s="8">
        <v>66955.653900000005</v>
      </c>
      <c r="AD164" s="8">
        <v>13166.725</v>
      </c>
      <c r="AE164" s="8">
        <v>244277.60390000005</v>
      </c>
      <c r="AF164" s="8" t="s">
        <v>58</v>
      </c>
      <c r="AG164" s="1" t="s">
        <v>117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123</v>
      </c>
      <c r="BD164" s="56">
        <v>0</v>
      </c>
    </row>
    <row r="165" spans="1:56" ht="27.75" customHeight="1" x14ac:dyDescent="0.45">
      <c r="A165" s="3">
        <v>45860</v>
      </c>
      <c r="B165" s="14" t="s">
        <v>406</v>
      </c>
      <c r="C165" s="9" t="s">
        <v>407</v>
      </c>
      <c r="D165" s="13" t="s">
        <v>416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45883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83</v>
      </c>
      <c r="AA165" s="8">
        <v>5518.15</v>
      </c>
      <c r="AB165" s="8">
        <v>5518.15</v>
      </c>
      <c r="AC165" s="8">
        <v>0</v>
      </c>
      <c r="AD165" s="8">
        <v>1715</v>
      </c>
      <c r="AE165" s="8">
        <v>3803.1499999999996</v>
      </c>
      <c r="AF165" s="8">
        <v>0</v>
      </c>
      <c r="AG165" s="1" t="s">
        <v>117</v>
      </c>
      <c r="AH165" s="1" t="s">
        <v>68</v>
      </c>
      <c r="AI165" s="1">
        <v>4</v>
      </c>
      <c r="AJ165" s="3">
        <v>45883</v>
      </c>
      <c r="AK165" s="3">
        <v>45879</v>
      </c>
      <c r="AL165" s="3">
        <v>45873</v>
      </c>
      <c r="AM165" s="3">
        <v>45880</v>
      </c>
      <c r="AN165" s="3">
        <v>45881</v>
      </c>
      <c r="AO165" s="3">
        <v>45881</v>
      </c>
      <c r="AP165" s="3">
        <v>45878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45">
      <c r="A166" s="3">
        <v>0</v>
      </c>
      <c r="B166" s="14" t="s">
        <v>129</v>
      </c>
      <c r="C166" s="9" t="s">
        <v>407</v>
      </c>
      <c r="D166" s="13" t="s">
        <v>512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45887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83</v>
      </c>
      <c r="AA166" s="8">
        <v>5518.15</v>
      </c>
      <c r="AB166" s="8">
        <v>5518.15</v>
      </c>
      <c r="AC166" s="8">
        <v>0</v>
      </c>
      <c r="AD166" s="8">
        <v>0</v>
      </c>
      <c r="AE166" s="8">
        <v>5518.15</v>
      </c>
      <c r="AF166" s="8">
        <v>0</v>
      </c>
      <c r="AG166" s="1" t="s">
        <v>61</v>
      </c>
      <c r="AH166" s="1" t="s">
        <v>68</v>
      </c>
      <c r="AI166" s="1">
        <v>4</v>
      </c>
      <c r="AJ166" s="3">
        <v>45887</v>
      </c>
      <c r="AK166" s="3">
        <v>45883</v>
      </c>
      <c r="AL166" s="3">
        <v>45877</v>
      </c>
      <c r="AM166" s="3">
        <v>45884</v>
      </c>
      <c r="AN166" s="3">
        <v>45885</v>
      </c>
      <c r="AO166" s="3">
        <v>45885</v>
      </c>
      <c r="AP166" s="3">
        <v>45882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45">
      <c r="A167" s="3">
        <v>0</v>
      </c>
      <c r="B167" s="14" t="s">
        <v>129</v>
      </c>
      <c r="C167" s="9" t="s">
        <v>407</v>
      </c>
      <c r="D167" s="13" t="s">
        <v>513</v>
      </c>
      <c r="E167" s="9">
        <v>23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45887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83</v>
      </c>
      <c r="AA167" s="8">
        <v>5518.15</v>
      </c>
      <c r="AB167" s="8">
        <v>5518.15</v>
      </c>
      <c r="AC167" s="8">
        <v>0</v>
      </c>
      <c r="AD167" s="8">
        <v>0</v>
      </c>
      <c r="AE167" s="8">
        <v>5518.15</v>
      </c>
      <c r="AF167" s="8">
        <v>0</v>
      </c>
      <c r="AG167" s="1" t="s">
        <v>116</v>
      </c>
      <c r="AH167" s="1" t="s">
        <v>68</v>
      </c>
      <c r="AI167" s="1">
        <v>4</v>
      </c>
      <c r="AJ167" s="3">
        <v>45887</v>
      </c>
      <c r="AK167" s="3">
        <v>45883</v>
      </c>
      <c r="AL167" s="3">
        <v>45877</v>
      </c>
      <c r="AM167" s="3">
        <v>45884</v>
      </c>
      <c r="AN167" s="3">
        <v>45885</v>
      </c>
      <c r="AO167" s="3">
        <v>45885</v>
      </c>
      <c r="AP167" s="3">
        <v>45882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 t="s">
        <v>136</v>
      </c>
      <c r="B168" s="14" t="s">
        <v>136</v>
      </c>
      <c r="C168" s="9" t="s">
        <v>229</v>
      </c>
      <c r="D168" s="13" t="s">
        <v>229</v>
      </c>
      <c r="E168" s="9">
        <v>23</v>
      </c>
      <c r="F168" s="9">
        <v>34</v>
      </c>
      <c r="G168" s="9" t="s">
        <v>60</v>
      </c>
      <c r="H168" s="9">
        <v>0</v>
      </c>
      <c r="I168" s="9">
        <v>68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45899</v>
      </c>
      <c r="U168" s="11">
        <v>30000</v>
      </c>
      <c r="V168" s="10">
        <v>0</v>
      </c>
      <c r="W168" s="10">
        <v>30000</v>
      </c>
      <c r="X168" s="10">
        <v>0</v>
      </c>
      <c r="Y168" s="10">
        <v>31500</v>
      </c>
      <c r="Z168" s="9" t="s">
        <v>83</v>
      </c>
      <c r="AA168" s="8">
        <v>29756.100000000002</v>
      </c>
      <c r="AB168" s="8">
        <v>21613</v>
      </c>
      <c r="AC168" s="8">
        <v>8143.1000000000022</v>
      </c>
      <c r="AD168" s="8">
        <v>0</v>
      </c>
      <c r="AE168" s="8">
        <v>0</v>
      </c>
      <c r="AF168" s="8">
        <v>0</v>
      </c>
      <c r="AG168" s="1" t="s">
        <v>117</v>
      </c>
      <c r="AH168" s="1" t="s">
        <v>74</v>
      </c>
      <c r="AI168" s="1">
        <v>2</v>
      </c>
      <c r="AJ168" s="3">
        <v>45899</v>
      </c>
      <c r="AK168" s="3">
        <v>0</v>
      </c>
      <c r="AL168" s="3">
        <v>45890</v>
      </c>
      <c r="AM168" s="3">
        <v>45897</v>
      </c>
      <c r="AN168" s="3">
        <v>45898</v>
      </c>
      <c r="AO168" s="3">
        <v>45898</v>
      </c>
      <c r="AP168" s="3">
        <v>45894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608.69672500000013</v>
      </c>
    </row>
    <row r="169" spans="1:56" ht="27.75" customHeight="1" x14ac:dyDescent="0.45">
      <c r="A169" s="3" t="s">
        <v>136</v>
      </c>
      <c r="B169" s="14" t="s">
        <v>136</v>
      </c>
      <c r="C169" s="9" t="s">
        <v>235</v>
      </c>
      <c r="D169" s="13" t="s">
        <v>61</v>
      </c>
      <c r="E169" s="9">
        <v>23</v>
      </c>
      <c r="F169" s="9">
        <v>34</v>
      </c>
      <c r="G169" s="9" t="s">
        <v>60</v>
      </c>
      <c r="H169" s="9">
        <v>0</v>
      </c>
      <c r="I169" s="9">
        <v>68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37</v>
      </c>
      <c r="O169" s="9">
        <v>50</v>
      </c>
      <c r="P169" s="10">
        <v>821.54158271999995</v>
      </c>
      <c r="Q169" s="10">
        <v>0</v>
      </c>
      <c r="R169" s="10">
        <v>821.54158271999995</v>
      </c>
      <c r="S169" s="9" t="s">
        <v>124</v>
      </c>
      <c r="T169" s="12">
        <v>45899</v>
      </c>
      <c r="U169" s="11">
        <v>30000</v>
      </c>
      <c r="V169" s="10">
        <v>0</v>
      </c>
      <c r="W169" s="10">
        <v>30000</v>
      </c>
      <c r="X169" s="10">
        <v>0</v>
      </c>
      <c r="Y169" s="10">
        <v>31500</v>
      </c>
      <c r="Z169" s="9" t="s">
        <v>83</v>
      </c>
      <c r="AA169" s="8">
        <v>29756.100000000002</v>
      </c>
      <c r="AB169" s="8">
        <v>0</v>
      </c>
      <c r="AC169" s="8">
        <v>29756.100000000002</v>
      </c>
      <c r="AD169" s="8">
        <v>0</v>
      </c>
      <c r="AE169" s="8">
        <v>0</v>
      </c>
      <c r="AF169" s="8">
        <v>0</v>
      </c>
      <c r="AG169" s="1" t="s">
        <v>116</v>
      </c>
      <c r="AH169" s="1" t="s">
        <v>72</v>
      </c>
      <c r="AI169" s="1">
        <v>3</v>
      </c>
      <c r="AJ169" s="3">
        <v>45899</v>
      </c>
      <c r="AK169" s="3">
        <v>0</v>
      </c>
      <c r="AL169" s="3">
        <v>45889</v>
      </c>
      <c r="AM169" s="3">
        <v>45896</v>
      </c>
      <c r="AN169" s="3">
        <v>45897</v>
      </c>
      <c r="AO169" s="3">
        <v>45897</v>
      </c>
      <c r="AP169" s="3">
        <v>45894</v>
      </c>
      <c r="AQ169" s="3">
        <v>45898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2224.2684750000003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83</v>
      </c>
      <c r="AA170" s="8">
        <v>76066.650000000009</v>
      </c>
      <c r="AB170" s="8">
        <v>38167.449999999997</v>
      </c>
      <c r="AC170" s="8">
        <v>37899.200000000004</v>
      </c>
      <c r="AD170" s="8">
        <v>1715</v>
      </c>
      <c r="AE170" s="8">
        <v>14839.449999999999</v>
      </c>
      <c r="AF170" s="8" t="s">
        <v>58</v>
      </c>
      <c r="AG170" s="1" t="s">
        <v>61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0</v>
      </c>
    </row>
    <row r="171" spans="1:56" ht="27.75" customHeight="1" x14ac:dyDescent="0.45">
      <c r="A171" s="3">
        <v>45874</v>
      </c>
      <c r="B171" s="14" t="s">
        <v>514</v>
      </c>
      <c r="C171" s="9" t="s">
        <v>515</v>
      </c>
      <c r="D171" s="13" t="s">
        <v>492</v>
      </c>
      <c r="E171" s="9">
        <v>23</v>
      </c>
      <c r="F171" s="9">
        <v>34</v>
      </c>
      <c r="G171" s="9" t="s">
        <v>179</v>
      </c>
      <c r="H171" s="9">
        <v>0</v>
      </c>
      <c r="I171" s="9">
        <v>68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45889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181</v>
      </c>
      <c r="AA171" s="8">
        <v>9918.7000000000007</v>
      </c>
      <c r="AB171" s="8">
        <v>0</v>
      </c>
      <c r="AC171" s="8">
        <v>9918.7000000000007</v>
      </c>
      <c r="AD171" s="8">
        <v>0</v>
      </c>
      <c r="AE171" s="8">
        <v>0</v>
      </c>
      <c r="AF171" s="8">
        <v>0</v>
      </c>
      <c r="AG171" s="1" t="s">
        <v>116</v>
      </c>
      <c r="AH171" s="1" t="s">
        <v>74</v>
      </c>
      <c r="AI171" s="1">
        <v>2</v>
      </c>
      <c r="AJ171" s="3">
        <v>45889</v>
      </c>
      <c r="AK171" s="3">
        <v>0</v>
      </c>
      <c r="AL171" s="3">
        <v>45880</v>
      </c>
      <c r="AM171" s="3">
        <v>45887</v>
      </c>
      <c r="AN171" s="3">
        <v>45888</v>
      </c>
      <c r="AO171" s="3">
        <v>45888</v>
      </c>
      <c r="AP171" s="3">
        <v>45884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180</v>
      </c>
      <c r="BD171" s="56">
        <v>800.41704844444439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34</v>
      </c>
      <c r="G172" s="9" t="s">
        <v>179</v>
      </c>
      <c r="H172" s="9">
        <v>0</v>
      </c>
      <c r="I172" s="9">
        <v>68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181</v>
      </c>
      <c r="AA172" s="8">
        <v>9918.7000000000007</v>
      </c>
      <c r="AB172" s="8">
        <v>0</v>
      </c>
      <c r="AC172" s="8">
        <v>9918.7000000000007</v>
      </c>
      <c r="AD172" s="8">
        <v>0</v>
      </c>
      <c r="AE172" s="8">
        <v>0</v>
      </c>
      <c r="AF172" s="8">
        <v>0</v>
      </c>
      <c r="AG172" s="1" t="s">
        <v>116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180</v>
      </c>
      <c r="BD172" s="56">
        <v>0</v>
      </c>
    </row>
    <row r="173" spans="1:56" ht="27.75" customHeight="1" x14ac:dyDescent="0.45">
      <c r="A173" s="3" t="s">
        <v>136</v>
      </c>
      <c r="B173" s="14" t="s">
        <v>136</v>
      </c>
      <c r="C173" s="9" t="s">
        <v>229</v>
      </c>
      <c r="D173" s="13" t="s">
        <v>61</v>
      </c>
      <c r="E173" s="9">
        <v>23</v>
      </c>
      <c r="F173" s="9">
        <v>34</v>
      </c>
      <c r="G173" s="9" t="s">
        <v>343</v>
      </c>
      <c r="H173" s="9">
        <v>0</v>
      </c>
      <c r="I173" s="9">
        <v>68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 t="s">
        <v>63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344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119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180</v>
      </c>
      <c r="BD173" s="56">
        <v>800.41704844444439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343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344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 t="s">
        <v>58</v>
      </c>
      <c r="AG174" s="1" t="s">
        <v>116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180</v>
      </c>
      <c r="BD174" s="56">
        <v>0</v>
      </c>
    </row>
    <row r="175" spans="1:56" ht="27.75" customHeight="1" x14ac:dyDescent="0.45">
      <c r="A175" s="3">
        <v>45727</v>
      </c>
      <c r="B175" s="14" t="s">
        <v>260</v>
      </c>
      <c r="C175" s="9" t="s">
        <v>112</v>
      </c>
      <c r="D175" s="13" t="s">
        <v>59</v>
      </c>
      <c r="E175" s="9">
        <v>23</v>
      </c>
      <c r="F175" s="9">
        <v>40</v>
      </c>
      <c r="G175" s="9" t="s">
        <v>60</v>
      </c>
      <c r="H175" s="9" t="s">
        <v>66</v>
      </c>
      <c r="I175" s="9">
        <v>125</v>
      </c>
      <c r="J175" s="9" t="s">
        <v>57</v>
      </c>
      <c r="K175" s="9">
        <v>5</v>
      </c>
      <c r="L175" s="9" t="s">
        <v>205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1000</v>
      </c>
      <c r="V175" s="10">
        <v>0</v>
      </c>
      <c r="W175" s="10">
        <v>1000</v>
      </c>
      <c r="X175" s="10">
        <v>0</v>
      </c>
      <c r="Y175" s="10">
        <v>0</v>
      </c>
      <c r="Z175" s="9" t="s">
        <v>224</v>
      </c>
      <c r="AA175" s="8">
        <v>1159.5100000000002</v>
      </c>
      <c r="AB175" s="8">
        <v>1159.5100000000002</v>
      </c>
      <c r="AC175" s="8">
        <v>0</v>
      </c>
      <c r="AD175" s="8">
        <v>1159.5100000000002</v>
      </c>
      <c r="AE175" s="8">
        <v>0</v>
      </c>
      <c r="AF175" s="8" t="s">
        <v>226</v>
      </c>
      <c r="AG175" s="1" t="s">
        <v>116</v>
      </c>
      <c r="AH175" s="1" t="s">
        <v>149</v>
      </c>
      <c r="AI175" s="1">
        <v>2</v>
      </c>
      <c r="AJ175" s="3" t="s">
        <v>63</v>
      </c>
      <c r="AK175" s="3" t="e">
        <v>#VALUE!</v>
      </c>
      <c r="AL175" s="3">
        <v>0</v>
      </c>
      <c r="AM175" s="3">
        <v>0</v>
      </c>
      <c r="AN175" s="3">
        <v>0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146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37</v>
      </c>
      <c r="G176" s="9">
        <v>0</v>
      </c>
      <c r="H176" s="9">
        <v>0</v>
      </c>
      <c r="I176" s="9">
        <v>85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224</v>
      </c>
      <c r="AA176" s="8">
        <v>1159.5100000000002</v>
      </c>
      <c r="AB176" s="8">
        <v>1159.5100000000002</v>
      </c>
      <c r="AC176" s="8">
        <v>0</v>
      </c>
      <c r="AD176" s="8">
        <v>1159.5100000000002</v>
      </c>
      <c r="AE176" s="8">
        <v>0</v>
      </c>
      <c r="AF176" s="8" t="s">
        <v>58</v>
      </c>
      <c r="AG176" s="1" t="s">
        <v>116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225</v>
      </c>
      <c r="BD176" s="56">
        <v>0</v>
      </c>
    </row>
    <row r="177" spans="1:56" ht="27.75" customHeight="1" x14ac:dyDescent="0.45">
      <c r="A177" s="3">
        <v>45601</v>
      </c>
      <c r="B177" s="14" t="s">
        <v>202</v>
      </c>
      <c r="C177" s="9" t="s">
        <v>93</v>
      </c>
      <c r="D177" s="13" t="s">
        <v>145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91</v>
      </c>
      <c r="M177" s="10">
        <v>24</v>
      </c>
      <c r="N177" s="9">
        <v>40</v>
      </c>
      <c r="O177" s="9">
        <v>55</v>
      </c>
      <c r="P177" s="10">
        <v>902.91416629708795</v>
      </c>
      <c r="Q177" s="10">
        <v>0</v>
      </c>
      <c r="R177" s="10">
        <v>902.91416629708795</v>
      </c>
      <c r="S177" s="9" t="s">
        <v>385</v>
      </c>
      <c r="T177" s="12">
        <v>45883</v>
      </c>
      <c r="U177" s="11">
        <v>50000</v>
      </c>
      <c r="V177" s="10">
        <v>22274</v>
      </c>
      <c r="W177" s="10">
        <v>27726</v>
      </c>
      <c r="X177" s="10">
        <v>0</v>
      </c>
      <c r="Y177" s="10">
        <v>29112.300000000003</v>
      </c>
      <c r="Z177" s="9" t="s">
        <v>99</v>
      </c>
      <c r="AA177" s="8">
        <v>29824.58094</v>
      </c>
      <c r="AB177" s="8">
        <v>29824.58094</v>
      </c>
      <c r="AC177" s="8">
        <v>0</v>
      </c>
      <c r="AD177" s="8">
        <v>0</v>
      </c>
      <c r="AE177" s="8">
        <v>0</v>
      </c>
      <c r="AF177" s="8">
        <v>0</v>
      </c>
      <c r="AG177" s="1" t="s">
        <v>117</v>
      </c>
      <c r="AH177" s="1" t="s">
        <v>72</v>
      </c>
      <c r="AI177" s="1">
        <v>3</v>
      </c>
      <c r="AJ177" s="3">
        <v>45883</v>
      </c>
      <c r="AK177" s="3">
        <v>0</v>
      </c>
      <c r="AL177" s="3">
        <v>45873</v>
      </c>
      <c r="AM177" s="3">
        <v>45880</v>
      </c>
      <c r="AN177" s="3">
        <v>45881</v>
      </c>
      <c r="AO177" s="3">
        <v>45881</v>
      </c>
      <c r="AP177" s="3">
        <v>45878</v>
      </c>
      <c r="AQ177" s="3">
        <v>45882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478</v>
      </c>
      <c r="AZ177" s="2">
        <v>0</v>
      </c>
      <c r="BA177" s="2">
        <v>0</v>
      </c>
      <c r="BB177" s="2">
        <v>0</v>
      </c>
      <c r="BC177" s="1" t="s">
        <v>114</v>
      </c>
      <c r="BD177" s="56">
        <v>0</v>
      </c>
    </row>
    <row r="178" spans="1:56" ht="27.75" customHeight="1" x14ac:dyDescent="0.45">
      <c r="A178" s="3">
        <v>45601</v>
      </c>
      <c r="B178" s="14" t="s">
        <v>202</v>
      </c>
      <c r="C178" s="9" t="s">
        <v>93</v>
      </c>
      <c r="D178" s="13" t="s">
        <v>145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91</v>
      </c>
      <c r="M178" s="10">
        <v>24</v>
      </c>
      <c r="N178" s="9">
        <v>40</v>
      </c>
      <c r="O178" s="9">
        <v>55</v>
      </c>
      <c r="P178" s="10">
        <v>1628.2806143999999</v>
      </c>
      <c r="Q178" s="10">
        <v>0</v>
      </c>
      <c r="R178" s="10">
        <v>1628.2806143999999</v>
      </c>
      <c r="S178" s="9" t="s">
        <v>385</v>
      </c>
      <c r="T178" s="12">
        <v>45887</v>
      </c>
      <c r="U178" s="11">
        <v>50000</v>
      </c>
      <c r="V178" s="10">
        <v>0</v>
      </c>
      <c r="W178" s="10">
        <v>50000</v>
      </c>
      <c r="X178" s="10">
        <v>0</v>
      </c>
      <c r="Y178" s="10">
        <v>52500</v>
      </c>
      <c r="Z178" s="9" t="s">
        <v>99</v>
      </c>
      <c r="AA178" s="8">
        <v>53784.500000000007</v>
      </c>
      <c r="AB178" s="8">
        <v>13601</v>
      </c>
      <c r="AC178" s="8">
        <v>40183.500000000007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72</v>
      </c>
      <c r="AI178" s="1">
        <v>3</v>
      </c>
      <c r="AJ178" s="3">
        <v>45887</v>
      </c>
      <c r="AK178" s="3">
        <v>0</v>
      </c>
      <c r="AL178" s="3">
        <v>45877</v>
      </c>
      <c r="AM178" s="3">
        <v>45884</v>
      </c>
      <c r="AN178" s="3">
        <v>45885</v>
      </c>
      <c r="AO178" s="3">
        <v>45885</v>
      </c>
      <c r="AP178" s="3">
        <v>45882</v>
      </c>
      <c r="AQ178" s="3">
        <v>45886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479</v>
      </c>
      <c r="AZ178" s="2">
        <v>0</v>
      </c>
      <c r="BA178" s="2">
        <v>0</v>
      </c>
      <c r="BB178" s="2">
        <v>0</v>
      </c>
      <c r="BC178" s="1" t="s">
        <v>114</v>
      </c>
      <c r="BD178" s="56">
        <v>5147.6514570833342</v>
      </c>
    </row>
    <row r="179" spans="1:56" ht="27.75" customHeight="1" x14ac:dyDescent="0.45">
      <c r="A179" s="3">
        <v>45601</v>
      </c>
      <c r="B179" s="14" t="s">
        <v>202</v>
      </c>
      <c r="C179" s="9" t="s">
        <v>93</v>
      </c>
      <c r="D179" s="13" t="s">
        <v>145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3256.5612287999998</v>
      </c>
      <c r="Q179" s="10">
        <v>0</v>
      </c>
      <c r="R179" s="10">
        <v>3256.5612287999998</v>
      </c>
      <c r="S179" s="9" t="s">
        <v>385</v>
      </c>
      <c r="T179" s="12">
        <v>45920</v>
      </c>
      <c r="U179" s="11">
        <v>100000</v>
      </c>
      <c r="V179" s="10">
        <v>0</v>
      </c>
      <c r="W179" s="10">
        <v>100000</v>
      </c>
      <c r="X179" s="10">
        <v>0</v>
      </c>
      <c r="Y179" s="10">
        <v>105000</v>
      </c>
      <c r="Z179" s="9" t="s">
        <v>99</v>
      </c>
      <c r="AA179" s="8">
        <v>107569.00000000001</v>
      </c>
      <c r="AB179" s="8">
        <v>0</v>
      </c>
      <c r="AC179" s="8">
        <v>107569.00000000001</v>
      </c>
      <c r="AD179" s="8">
        <v>0</v>
      </c>
      <c r="AE179" s="8">
        <v>0</v>
      </c>
      <c r="AF179" s="8">
        <v>0</v>
      </c>
      <c r="AG179" s="1" t="s">
        <v>116</v>
      </c>
      <c r="AH179" s="1" t="s">
        <v>72</v>
      </c>
      <c r="AI179" s="1">
        <v>3</v>
      </c>
      <c r="AJ179" s="3">
        <v>45920</v>
      </c>
      <c r="AK179" s="3">
        <v>0</v>
      </c>
      <c r="AL179" s="3">
        <v>45910</v>
      </c>
      <c r="AM179" s="3">
        <v>45917</v>
      </c>
      <c r="AN179" s="3">
        <v>45918</v>
      </c>
      <c r="AO179" s="3">
        <v>45918</v>
      </c>
      <c r="AP179" s="3">
        <v>45915</v>
      </c>
      <c r="AQ179" s="3">
        <v>45919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114</v>
      </c>
      <c r="BD179" s="56">
        <v>13779.977343611114</v>
      </c>
    </row>
    <row r="180" spans="1:56" ht="27.75" customHeight="1" x14ac:dyDescent="0.45">
      <c r="A180" s="3">
        <v>45601</v>
      </c>
      <c r="B180" s="14" t="s">
        <v>202</v>
      </c>
      <c r="C180" s="9" t="s">
        <v>93</v>
      </c>
      <c r="D180" s="13" t="s">
        <v>145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11003.203948644863</v>
      </c>
      <c r="Q180" s="10">
        <v>0</v>
      </c>
      <c r="R180" s="10">
        <v>11003.203948644863</v>
      </c>
      <c r="S180" s="9" t="s">
        <v>385</v>
      </c>
      <c r="T180" s="12" t="s">
        <v>63</v>
      </c>
      <c r="U180" s="11">
        <v>337878</v>
      </c>
      <c r="V180" s="10">
        <v>0</v>
      </c>
      <c r="W180" s="10">
        <v>337878</v>
      </c>
      <c r="X180" s="10">
        <v>0</v>
      </c>
      <c r="Y180" s="10">
        <v>354771.9</v>
      </c>
      <c r="Z180" s="9" t="s">
        <v>99</v>
      </c>
      <c r="AA180" s="8">
        <v>363451.98582000006</v>
      </c>
      <c r="AB180" s="8">
        <v>0</v>
      </c>
      <c r="AC180" s="8">
        <v>363451.98582000006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114</v>
      </c>
      <c r="BD180" s="56">
        <v>46559.511849046357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23</v>
      </c>
      <c r="F181" s="9">
        <v>37</v>
      </c>
      <c r="G181" s="9">
        <v>0</v>
      </c>
      <c r="H181" s="9">
        <v>0</v>
      </c>
      <c r="I181" s="9">
        <v>128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99</v>
      </c>
      <c r="AA181" s="8">
        <v>554630.06676000007</v>
      </c>
      <c r="AB181" s="8">
        <v>43425.58094</v>
      </c>
      <c r="AC181" s="8">
        <v>511204.48582000006</v>
      </c>
      <c r="AD181" s="8">
        <v>0</v>
      </c>
      <c r="AE181" s="8">
        <v>0</v>
      </c>
      <c r="AF181" s="8" t="s">
        <v>58</v>
      </c>
      <c r="AG181" s="1" t="s">
        <v>116</v>
      </c>
      <c r="AH181" s="1">
        <v>0</v>
      </c>
      <c r="AI181" s="1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115</v>
      </c>
      <c r="BD181" s="56">
        <v>0</v>
      </c>
    </row>
    <row r="182" spans="1:56" ht="27.75" customHeight="1" x14ac:dyDescent="0.45">
      <c r="A182" s="3" t="s">
        <v>136</v>
      </c>
      <c r="B182" s="14" t="s">
        <v>136</v>
      </c>
      <c r="C182" s="9" t="s">
        <v>186</v>
      </c>
      <c r="D182" s="13" t="s">
        <v>61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91</v>
      </c>
      <c r="M182" s="10">
        <v>27</v>
      </c>
      <c r="N182" s="9">
        <v>43</v>
      </c>
      <c r="O182" s="9">
        <v>40</v>
      </c>
      <c r="P182" s="10">
        <v>229.14349009919997</v>
      </c>
      <c r="Q182" s="10">
        <v>0</v>
      </c>
      <c r="R182" s="10">
        <v>229.14349009919997</v>
      </c>
      <c r="S182" s="9" t="s">
        <v>192</v>
      </c>
      <c r="T182" s="12">
        <v>45899</v>
      </c>
      <c r="U182" s="11">
        <v>8000</v>
      </c>
      <c r="V182" s="10">
        <v>0</v>
      </c>
      <c r="W182" s="10">
        <v>8000</v>
      </c>
      <c r="X182" s="10">
        <v>0</v>
      </c>
      <c r="Y182" s="10">
        <v>8400</v>
      </c>
      <c r="Z182" s="9" t="s">
        <v>84</v>
      </c>
      <c r="AA182" s="8">
        <v>9499.6</v>
      </c>
      <c r="AB182" s="8">
        <v>1765</v>
      </c>
      <c r="AC182" s="8">
        <v>7734.6</v>
      </c>
      <c r="AD182" s="8">
        <v>0</v>
      </c>
      <c r="AE182" s="8">
        <v>0</v>
      </c>
      <c r="AF182" s="8">
        <v>0</v>
      </c>
      <c r="AG182" s="1" t="s">
        <v>119</v>
      </c>
      <c r="AH182" s="1" t="s">
        <v>72</v>
      </c>
      <c r="AI182" s="1">
        <v>3</v>
      </c>
      <c r="AJ182" s="3">
        <v>45899</v>
      </c>
      <c r="AK182" s="3">
        <v>0</v>
      </c>
      <c r="AL182" s="3">
        <v>45889</v>
      </c>
      <c r="AM182" s="3">
        <v>45896</v>
      </c>
      <c r="AN182" s="3">
        <v>45897</v>
      </c>
      <c r="AO182" s="3">
        <v>45897</v>
      </c>
      <c r="AP182" s="3">
        <v>45894</v>
      </c>
      <c r="AQ182" s="3">
        <v>45898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624.52598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84</v>
      </c>
      <c r="AA183" s="8">
        <v>9499.6</v>
      </c>
      <c r="AB183" s="8">
        <v>1765</v>
      </c>
      <c r="AC183" s="8">
        <v>7734.6</v>
      </c>
      <c r="AD183" s="8">
        <v>0</v>
      </c>
      <c r="AE183" s="8">
        <v>0</v>
      </c>
      <c r="AF183" s="8" t="s">
        <v>58</v>
      </c>
      <c r="AG183" s="1" t="s">
        <v>116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0</v>
      </c>
    </row>
    <row r="184" spans="1:56" ht="27.75" customHeight="1" x14ac:dyDescent="0.45">
      <c r="A184" s="3">
        <v>45874</v>
      </c>
      <c r="B184" s="14" t="s">
        <v>129</v>
      </c>
      <c r="C184" s="9" t="s">
        <v>516</v>
      </c>
      <c r="D184" s="13" t="s">
        <v>517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140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518</v>
      </c>
      <c r="T184" s="12">
        <v>45883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150</v>
      </c>
      <c r="AA184" s="8">
        <v>12433.3</v>
      </c>
      <c r="AB184" s="8">
        <v>7202</v>
      </c>
      <c r="AC184" s="8">
        <v>5231.2999999999993</v>
      </c>
      <c r="AD184" s="8">
        <v>0</v>
      </c>
      <c r="AE184" s="8">
        <v>12433.3</v>
      </c>
      <c r="AF184" s="8" t="s">
        <v>499</v>
      </c>
      <c r="AG184" s="1" t="s">
        <v>116</v>
      </c>
      <c r="AH184" s="1" t="s">
        <v>75</v>
      </c>
      <c r="AI184" s="1">
        <v>4</v>
      </c>
      <c r="AJ184" s="3">
        <v>45883</v>
      </c>
      <c r="AK184" s="3">
        <v>45879</v>
      </c>
      <c r="AL184" s="3">
        <v>45872</v>
      </c>
      <c r="AM184" s="3">
        <v>45880</v>
      </c>
      <c r="AN184" s="3">
        <v>45881</v>
      </c>
      <c r="AO184" s="3">
        <v>45882</v>
      </c>
      <c r="AP184" s="3">
        <v>45878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 t="s">
        <v>519</v>
      </c>
      <c r="AZ184" s="2">
        <v>0</v>
      </c>
      <c r="BA184" s="2">
        <v>0</v>
      </c>
      <c r="BB184" s="2">
        <v>0</v>
      </c>
      <c r="BC184" s="1" t="s">
        <v>104</v>
      </c>
      <c r="BD184" s="56">
        <v>470.00324222222213</v>
      </c>
    </row>
    <row r="185" spans="1:56" ht="27.75" customHeight="1" x14ac:dyDescent="0.45">
      <c r="A185" s="3">
        <v>45873</v>
      </c>
      <c r="B185" s="14" t="s">
        <v>129</v>
      </c>
      <c r="C185" s="9" t="s">
        <v>140</v>
      </c>
      <c r="D185" s="13" t="s">
        <v>59</v>
      </c>
      <c r="E185" s="9">
        <v>26</v>
      </c>
      <c r="F185" s="9">
        <v>39</v>
      </c>
      <c r="G185" s="9" t="s">
        <v>60</v>
      </c>
      <c r="H185" s="9">
        <v>0</v>
      </c>
      <c r="I185" s="9">
        <v>93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124</v>
      </c>
      <c r="T185" s="12">
        <v>45880</v>
      </c>
      <c r="U185" s="11">
        <v>10000</v>
      </c>
      <c r="V185" s="10">
        <v>10500</v>
      </c>
      <c r="W185" s="10">
        <v>0</v>
      </c>
      <c r="X185" s="10">
        <v>0</v>
      </c>
      <c r="Y185" s="10">
        <v>0</v>
      </c>
      <c r="Z185" s="9" t="s">
        <v>150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77</v>
      </c>
      <c r="AI185" s="1">
        <v>1</v>
      </c>
      <c r="AJ185" s="3">
        <v>45880</v>
      </c>
      <c r="AK185" s="3">
        <v>0</v>
      </c>
      <c r="AL185" s="3">
        <v>0</v>
      </c>
      <c r="AM185" s="3">
        <v>0</v>
      </c>
      <c r="AN185" s="3">
        <v>0</v>
      </c>
      <c r="AO185" s="3">
        <v>45879</v>
      </c>
      <c r="AP185" s="3">
        <v>45875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100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150</v>
      </c>
      <c r="AA186" s="8">
        <v>12433.3</v>
      </c>
      <c r="AB186" s="8">
        <v>7202</v>
      </c>
      <c r="AC186" s="8">
        <v>5231.2999999999993</v>
      </c>
      <c r="AD186" s="8">
        <v>0</v>
      </c>
      <c r="AE186" s="8">
        <v>12433.3</v>
      </c>
      <c r="AF186" s="8" t="s">
        <v>58</v>
      </c>
      <c r="AG186" s="1" t="s">
        <v>119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customHeight="1" x14ac:dyDescent="0.45">
      <c r="A187" s="3" t="s">
        <v>136</v>
      </c>
      <c r="B187" s="14" t="s">
        <v>136</v>
      </c>
      <c r="C187" s="9" t="s">
        <v>110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111</v>
      </c>
      <c r="T187" s="12">
        <v>45899</v>
      </c>
      <c r="U187" s="11">
        <v>10000</v>
      </c>
      <c r="V187" s="10">
        <v>0</v>
      </c>
      <c r="W187" s="10">
        <v>10000</v>
      </c>
      <c r="X187" s="10">
        <v>0</v>
      </c>
      <c r="Y187" s="10">
        <v>0</v>
      </c>
      <c r="Z187" s="9" t="s">
        <v>206</v>
      </c>
      <c r="AA187" s="8">
        <v>12433.3</v>
      </c>
      <c r="AB187" s="8">
        <v>12433.3</v>
      </c>
      <c r="AC187" s="8">
        <v>0</v>
      </c>
      <c r="AD187" s="8">
        <v>0</v>
      </c>
      <c r="AE187" s="8">
        <v>0</v>
      </c>
      <c r="AF187" s="8">
        <v>0</v>
      </c>
      <c r="AG187" s="1" t="s">
        <v>119</v>
      </c>
      <c r="AH187" s="1" t="s">
        <v>77</v>
      </c>
      <c r="AI187" s="1">
        <v>1</v>
      </c>
      <c r="AJ187" s="3">
        <v>45899</v>
      </c>
      <c r="AK187" s="3">
        <v>0</v>
      </c>
      <c r="AL187" s="3">
        <v>0</v>
      </c>
      <c r="AM187" s="3">
        <v>0</v>
      </c>
      <c r="AN187" s="3">
        <v>0</v>
      </c>
      <c r="AO187" s="3">
        <v>45898</v>
      </c>
      <c r="AP187" s="3">
        <v>45894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102</v>
      </c>
      <c r="BD187" s="56">
        <v>0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206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 t="s">
        <v>58</v>
      </c>
      <c r="AG188" s="1" t="s">
        <v>61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207</v>
      </c>
      <c r="BD188" s="56">
        <v>0</v>
      </c>
    </row>
    <row r="189" spans="1:56" ht="27.75" customHeight="1" x14ac:dyDescent="0.45">
      <c r="A189" s="3">
        <v>45832</v>
      </c>
      <c r="B189" s="14" t="s">
        <v>311</v>
      </c>
      <c r="C189" s="9" t="s">
        <v>110</v>
      </c>
      <c r="D189" s="13" t="s">
        <v>147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111</v>
      </c>
      <c r="T189" s="12">
        <v>45883</v>
      </c>
      <c r="U189" s="11">
        <v>20000</v>
      </c>
      <c r="V189" s="10">
        <v>10000</v>
      </c>
      <c r="W189" s="10">
        <v>10000</v>
      </c>
      <c r="X189" s="10">
        <v>10712</v>
      </c>
      <c r="Y189" s="10">
        <v>9752.4</v>
      </c>
      <c r="Z189" s="9" t="s">
        <v>88</v>
      </c>
      <c r="AA189" s="8">
        <v>12125.451492</v>
      </c>
      <c r="AB189" s="8">
        <v>12125.451492</v>
      </c>
      <c r="AC189" s="8">
        <v>0</v>
      </c>
      <c r="AD189" s="8">
        <v>2988</v>
      </c>
      <c r="AE189" s="8">
        <v>9137.4514920000001</v>
      </c>
      <c r="AF189" s="8" t="s">
        <v>226</v>
      </c>
      <c r="AG189" s="1" t="s">
        <v>116</v>
      </c>
      <c r="AH189" s="1" t="s">
        <v>75</v>
      </c>
      <c r="AI189" s="1">
        <v>4</v>
      </c>
      <c r="AJ189" s="3">
        <v>45883</v>
      </c>
      <c r="AK189" s="3">
        <v>45879</v>
      </c>
      <c r="AL189" s="3">
        <v>45872</v>
      </c>
      <c r="AM189" s="3">
        <v>45880</v>
      </c>
      <c r="AN189" s="3">
        <v>45881</v>
      </c>
      <c r="AO189" s="3">
        <v>45882</v>
      </c>
      <c r="AP189" s="3">
        <v>45878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520</v>
      </c>
      <c r="AZ189" s="2">
        <v>0</v>
      </c>
      <c r="BA189" s="2">
        <v>0</v>
      </c>
      <c r="BB189" s="2">
        <v>0</v>
      </c>
      <c r="BC189" s="1" t="s">
        <v>105</v>
      </c>
      <c r="BD189" s="56">
        <v>0</v>
      </c>
    </row>
    <row r="190" spans="1:56" ht="27.75" customHeight="1" x14ac:dyDescent="0.45">
      <c r="A190" s="3">
        <v>45861</v>
      </c>
      <c r="B190" s="14" t="s">
        <v>424</v>
      </c>
      <c r="C190" s="9" t="s">
        <v>110</v>
      </c>
      <c r="D190" s="13" t="s">
        <v>59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45887</v>
      </c>
      <c r="U190" s="11">
        <v>15000</v>
      </c>
      <c r="V190" s="10">
        <v>8828</v>
      </c>
      <c r="W190" s="10">
        <v>6172</v>
      </c>
      <c r="X190" s="10">
        <v>0</v>
      </c>
      <c r="Y190" s="10">
        <v>0</v>
      </c>
      <c r="Z190" s="9" t="s">
        <v>88</v>
      </c>
      <c r="AA190" s="8">
        <v>7673.8327599999993</v>
      </c>
      <c r="AB190" s="8">
        <v>7673.8327599999993</v>
      </c>
      <c r="AC190" s="8">
        <v>0</v>
      </c>
      <c r="AD190" s="8">
        <v>0</v>
      </c>
      <c r="AE190" s="8">
        <v>7673.8327599999993</v>
      </c>
      <c r="AF190" s="8" t="s">
        <v>226</v>
      </c>
      <c r="AG190" s="1" t="s">
        <v>116</v>
      </c>
      <c r="AH190" s="1" t="s">
        <v>149</v>
      </c>
      <c r="AI190" s="1">
        <v>2</v>
      </c>
      <c r="AJ190" s="3">
        <v>45887</v>
      </c>
      <c r="AK190" s="3">
        <v>45885</v>
      </c>
      <c r="AL190" s="3">
        <v>0</v>
      </c>
      <c r="AM190" s="3">
        <v>0</v>
      </c>
      <c r="AN190" s="3">
        <v>0</v>
      </c>
      <c r="AO190" s="3">
        <v>45886</v>
      </c>
      <c r="AP190" s="3">
        <v>45882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146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customHeight="1" x14ac:dyDescent="0.45">
      <c r="A191" s="3" t="s">
        <v>136</v>
      </c>
      <c r="B191" s="14" t="s">
        <v>136</v>
      </c>
      <c r="C191" s="9" t="s">
        <v>110</v>
      </c>
      <c r="D191" s="13" t="s">
        <v>61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45899</v>
      </c>
      <c r="U191" s="11">
        <v>20000</v>
      </c>
      <c r="V191" s="10">
        <v>0</v>
      </c>
      <c r="W191" s="10">
        <v>20000</v>
      </c>
      <c r="X191" s="10">
        <v>0</v>
      </c>
      <c r="Y191" s="10">
        <v>21000</v>
      </c>
      <c r="Z191" s="9" t="s">
        <v>88</v>
      </c>
      <c r="AA191" s="8">
        <v>24866.6</v>
      </c>
      <c r="AB191" s="8">
        <v>24866.6</v>
      </c>
      <c r="AC191" s="8">
        <v>0</v>
      </c>
      <c r="AD191" s="8">
        <v>0</v>
      </c>
      <c r="AE191" s="8">
        <v>24866.6</v>
      </c>
      <c r="AF191" s="8">
        <v>0</v>
      </c>
      <c r="AG191" s="1" t="s">
        <v>120</v>
      </c>
      <c r="AH191" s="1" t="s">
        <v>75</v>
      </c>
      <c r="AI191" s="1">
        <v>4</v>
      </c>
      <c r="AJ191" s="3">
        <v>45899</v>
      </c>
      <c r="AK191" s="3">
        <v>45895</v>
      </c>
      <c r="AL191" s="3">
        <v>45888</v>
      </c>
      <c r="AM191" s="3">
        <v>45896</v>
      </c>
      <c r="AN191" s="3">
        <v>45897</v>
      </c>
      <c r="AO191" s="3">
        <v>45898</v>
      </c>
      <c r="AP191" s="3">
        <v>45894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0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120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88</v>
      </c>
      <c r="AA192" s="8">
        <v>44665.884251999996</v>
      </c>
      <c r="AB192" s="8">
        <v>44665.884251999996</v>
      </c>
      <c r="AC192" s="8">
        <v>0</v>
      </c>
      <c r="AD192" s="8">
        <v>2988</v>
      </c>
      <c r="AE192" s="8">
        <v>41677.884251999996</v>
      </c>
      <c r="AF192" s="8" t="s">
        <v>58</v>
      </c>
      <c r="AG192" s="1" t="s">
        <v>117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0</v>
      </c>
    </row>
    <row r="193" spans="1:56" ht="27.75" customHeight="1" x14ac:dyDescent="0.45">
      <c r="A193" s="3">
        <v>45857</v>
      </c>
      <c r="B193" s="14" t="s">
        <v>391</v>
      </c>
      <c r="C193" s="9" t="s">
        <v>151</v>
      </c>
      <c r="D193" s="13" t="s">
        <v>152</v>
      </c>
      <c r="E193" s="9">
        <v>28</v>
      </c>
      <c r="F193" s="9">
        <v>41</v>
      </c>
      <c r="G193" s="9" t="s">
        <v>60</v>
      </c>
      <c r="H193" s="9">
        <v>0</v>
      </c>
      <c r="I193" s="9">
        <v>120</v>
      </c>
      <c r="J193" s="9" t="s">
        <v>78</v>
      </c>
      <c r="K193" s="9">
        <v>3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45883</v>
      </c>
      <c r="U193" s="11">
        <v>34000</v>
      </c>
      <c r="V193" s="10">
        <v>13000</v>
      </c>
      <c r="W193" s="10">
        <v>21000</v>
      </c>
      <c r="X193" s="10">
        <v>13920</v>
      </c>
      <c r="Y193" s="10">
        <v>21084</v>
      </c>
      <c r="Z193" s="9" t="s">
        <v>128</v>
      </c>
      <c r="AA193" s="8">
        <v>25036.195799999998</v>
      </c>
      <c r="AB193" s="8">
        <v>15460</v>
      </c>
      <c r="AC193" s="8">
        <v>9576.1957999999977</v>
      </c>
      <c r="AD193" s="8">
        <v>0</v>
      </c>
      <c r="AE193" s="8">
        <v>0</v>
      </c>
      <c r="AF193" s="8">
        <v>0</v>
      </c>
      <c r="AG193" s="1" t="s">
        <v>116</v>
      </c>
      <c r="AH193" s="1" t="s">
        <v>74</v>
      </c>
      <c r="AI193" s="1">
        <v>2</v>
      </c>
      <c r="AJ193" s="3">
        <v>45883</v>
      </c>
      <c r="AK193" s="3">
        <v>0</v>
      </c>
      <c r="AL193" s="3">
        <v>45874</v>
      </c>
      <c r="AM193" s="3">
        <v>45881</v>
      </c>
      <c r="AN193" s="3">
        <v>45882</v>
      </c>
      <c r="AO193" s="3">
        <v>45882</v>
      </c>
      <c r="AP193" s="3">
        <v>45878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1076.2580057444443</v>
      </c>
    </row>
    <row r="194" spans="1:56" ht="27.75" customHeight="1" x14ac:dyDescent="0.45">
      <c r="A194" s="3">
        <v>0</v>
      </c>
      <c r="B194" s="14" t="s">
        <v>129</v>
      </c>
      <c r="C194" s="9" t="s">
        <v>151</v>
      </c>
      <c r="D194" s="13" t="s">
        <v>152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45897</v>
      </c>
      <c r="U194" s="11">
        <v>50000</v>
      </c>
      <c r="V194" s="10">
        <v>0</v>
      </c>
      <c r="W194" s="10">
        <v>50000</v>
      </c>
      <c r="X194" s="10">
        <v>0</v>
      </c>
      <c r="Y194" s="10">
        <v>52500</v>
      </c>
      <c r="Z194" s="9" t="s">
        <v>128</v>
      </c>
      <c r="AA194" s="8">
        <v>59372.5</v>
      </c>
      <c r="AB194" s="8">
        <v>0</v>
      </c>
      <c r="AC194" s="8">
        <v>59372.5</v>
      </c>
      <c r="AD194" s="8">
        <v>0</v>
      </c>
      <c r="AE194" s="8">
        <v>0</v>
      </c>
      <c r="AF194" s="8">
        <v>0</v>
      </c>
      <c r="AG194" s="1" t="s">
        <v>116</v>
      </c>
      <c r="AH194" s="1" t="s">
        <v>74</v>
      </c>
      <c r="AI194" s="1">
        <v>2</v>
      </c>
      <c r="AJ194" s="3">
        <v>45897</v>
      </c>
      <c r="AK194" s="3">
        <v>0</v>
      </c>
      <c r="AL194" s="3">
        <v>45888</v>
      </c>
      <c r="AM194" s="3">
        <v>45895</v>
      </c>
      <c r="AN194" s="3">
        <v>45896</v>
      </c>
      <c r="AO194" s="3">
        <v>45896</v>
      </c>
      <c r="AP194" s="3">
        <v>45892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6672.8093055555564</v>
      </c>
    </row>
    <row r="195" spans="1:56" ht="27.75" customHeight="1" x14ac:dyDescent="0.45">
      <c r="A195" s="3" t="s">
        <v>136</v>
      </c>
      <c r="B195" s="14" t="s">
        <v>136</v>
      </c>
      <c r="C195" s="9" t="s">
        <v>110</v>
      </c>
      <c r="D195" s="13" t="s">
        <v>59</v>
      </c>
      <c r="E195" s="9">
        <v>28</v>
      </c>
      <c r="F195" s="9">
        <v>47</v>
      </c>
      <c r="G195" s="9" t="s">
        <v>60</v>
      </c>
      <c r="H195" s="9" t="s">
        <v>66</v>
      </c>
      <c r="I195" s="9">
        <v>180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111</v>
      </c>
      <c r="T195" s="12">
        <v>45899</v>
      </c>
      <c r="U195" s="11">
        <v>5000</v>
      </c>
      <c r="V195" s="10">
        <v>0</v>
      </c>
      <c r="W195" s="10">
        <v>5000</v>
      </c>
      <c r="X195" s="10">
        <v>0</v>
      </c>
      <c r="Y195" s="10">
        <v>0</v>
      </c>
      <c r="Z195" s="9" t="s">
        <v>128</v>
      </c>
      <c r="AA195" s="8">
        <v>6775.4500000000007</v>
      </c>
      <c r="AB195" s="8">
        <v>0</v>
      </c>
      <c r="AC195" s="8">
        <v>6775.4500000000007</v>
      </c>
      <c r="AD195" s="8">
        <v>0</v>
      </c>
      <c r="AE195" s="8">
        <v>6775.4500000000007</v>
      </c>
      <c r="AF195" s="8">
        <v>0</v>
      </c>
      <c r="AG195" s="1">
        <v>0</v>
      </c>
      <c r="AH195" s="1" t="s">
        <v>149</v>
      </c>
      <c r="AI195" s="1">
        <v>2</v>
      </c>
      <c r="AJ195" s="3">
        <v>45899</v>
      </c>
      <c r="AK195" s="3">
        <v>45897</v>
      </c>
      <c r="AL195" s="3">
        <v>0</v>
      </c>
      <c r="AM195" s="3">
        <v>0</v>
      </c>
      <c r="AN195" s="3">
        <v>0</v>
      </c>
      <c r="AO195" s="3">
        <v>45898</v>
      </c>
      <c r="AP195" s="3">
        <v>45894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146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761.48529722222236</v>
      </c>
    </row>
    <row r="196" spans="1:56" ht="27.7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28</v>
      </c>
      <c r="F196" s="9">
        <v>43</v>
      </c>
      <c r="G196" s="9">
        <v>0</v>
      </c>
      <c r="H196" s="9">
        <v>0</v>
      </c>
      <c r="I196" s="9">
        <v>130</v>
      </c>
      <c r="J196" s="9" t="s">
        <v>57</v>
      </c>
      <c r="K196" s="9">
        <v>3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128</v>
      </c>
      <c r="AA196" s="8">
        <v>91184.145799999998</v>
      </c>
      <c r="AB196" s="8">
        <v>15460</v>
      </c>
      <c r="AC196" s="8">
        <v>75724.145799999998</v>
      </c>
      <c r="AD196" s="8">
        <v>0</v>
      </c>
      <c r="AE196" s="8">
        <v>6775.4500000000007</v>
      </c>
      <c r="AF196" s="8" t="s">
        <v>58</v>
      </c>
      <c r="AG196" s="1">
        <v>0</v>
      </c>
      <c r="AH196" s="1">
        <v>0</v>
      </c>
      <c r="AI196" s="1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153</v>
      </c>
      <c r="BD196" s="56">
        <v>0</v>
      </c>
    </row>
  </sheetData>
  <autoFilter ref="A5:BD19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6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F76C-FB75-4B49-BF5D-8BD58296C10D}">
  <sheetPr>
    <tabColor rgb="FFFFFF00"/>
  </sheetPr>
  <dimension ref="A1:BD185"/>
  <sheetViews>
    <sheetView zoomScale="80" zoomScaleNormal="80" workbookViewId="0">
      <selection activeCell="R23" sqref="R22:R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45874</v>
      </c>
      <c r="E3" s="82" t="s">
        <v>52</v>
      </c>
      <c r="F3" s="82"/>
      <c r="G3" s="83">
        <v>11.12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5252.72</v>
      </c>
      <c r="AC6" s="8">
        <v>0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11818.62</v>
      </c>
      <c r="AC8" s="8">
        <v>0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133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133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>
        <v>45873</v>
      </c>
      <c r="B12" s="14" t="s">
        <v>129</v>
      </c>
      <c r="C12" s="9" t="s">
        <v>482</v>
      </c>
      <c r="D12" s="13" t="s">
        <v>483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92</v>
      </c>
      <c r="M12" s="10">
        <v>19</v>
      </c>
      <c r="N12" s="9">
        <v>28</v>
      </c>
      <c r="O12" s="9">
        <v>40</v>
      </c>
      <c r="P12" s="10">
        <v>65.624642943999987</v>
      </c>
      <c r="Q12" s="10">
        <v>0</v>
      </c>
      <c r="R12" s="10">
        <v>65.624642943999987</v>
      </c>
      <c r="S12" s="9" t="s">
        <v>71</v>
      </c>
      <c r="T12" s="12">
        <v>45883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134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>
        <v>0</v>
      </c>
      <c r="AG12" s="1" t="s">
        <v>117</v>
      </c>
      <c r="AH12" s="1" t="s">
        <v>72</v>
      </c>
      <c r="AI12" s="1">
        <v>3</v>
      </c>
      <c r="AJ12" s="3">
        <v>45883</v>
      </c>
      <c r="AK12" s="3">
        <v>0</v>
      </c>
      <c r="AL12" s="3">
        <v>45873</v>
      </c>
      <c r="AM12" s="3">
        <v>45880</v>
      </c>
      <c r="AN12" s="3">
        <v>45881</v>
      </c>
      <c r="AO12" s="3">
        <v>45881</v>
      </c>
      <c r="AP12" s="3">
        <v>45878</v>
      </c>
      <c r="AQ12" s="3">
        <v>45882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 t="s">
        <v>136</v>
      </c>
      <c r="B13" s="14" t="s">
        <v>136</v>
      </c>
      <c r="C13" s="9" t="s">
        <v>222</v>
      </c>
      <c r="D13" s="13" t="s">
        <v>256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134</v>
      </c>
      <c r="AA13" s="8">
        <v>13201.65</v>
      </c>
      <c r="AB13" s="8">
        <v>2599</v>
      </c>
      <c r="AC13" s="8">
        <v>10602.65</v>
      </c>
      <c r="AD13" s="8">
        <v>0</v>
      </c>
      <c r="AE13" s="8">
        <v>0</v>
      </c>
      <c r="AF13" s="8">
        <v>0</v>
      </c>
      <c r="AG13" s="1" t="s">
        <v>116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729.46232000000009</v>
      </c>
    </row>
    <row r="14" spans="1:56" ht="27.75" customHeight="1" x14ac:dyDescent="0.45">
      <c r="A14" s="3">
        <v>0</v>
      </c>
      <c r="B14" s="14">
        <v>0</v>
      </c>
      <c r="C14" s="9" t="s">
        <v>211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134</v>
      </c>
      <c r="AA14" s="8">
        <v>16903.7</v>
      </c>
      <c r="AB14" s="8">
        <v>6301.0499999999993</v>
      </c>
      <c r="AC14" s="8">
        <v>10602.65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45860</v>
      </c>
      <c r="B15" s="14" t="s">
        <v>406</v>
      </c>
      <c r="C15" s="9" t="s">
        <v>407</v>
      </c>
      <c r="D15" s="13" t="s">
        <v>408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138</v>
      </c>
      <c r="AA16" s="8">
        <v>8801.1</v>
      </c>
      <c r="AB16" s="8">
        <v>8801.1</v>
      </c>
      <c r="AC16" s="8">
        <v>0</v>
      </c>
      <c r="AD16" s="8">
        <v>2648</v>
      </c>
      <c r="AE16" s="8">
        <v>6153.1</v>
      </c>
      <c r="AF16" s="8" t="s">
        <v>58</v>
      </c>
      <c r="AG16" s="1" t="s">
        <v>117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139</v>
      </c>
      <c r="BD16" s="56">
        <v>0</v>
      </c>
    </row>
    <row r="17" spans="1:56" ht="27.75" customHeight="1" x14ac:dyDescent="0.45">
      <c r="A17" s="3">
        <v>45870</v>
      </c>
      <c r="B17" s="14" t="s">
        <v>470</v>
      </c>
      <c r="C17" s="9" t="s">
        <v>316</v>
      </c>
      <c r="D17" s="13" t="s">
        <v>333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1332.2295935999998</v>
      </c>
      <c r="Q17" s="10">
        <v>0</v>
      </c>
      <c r="R17" s="10">
        <v>1332.2295935999998</v>
      </c>
      <c r="S17" s="9" t="s">
        <v>124</v>
      </c>
      <c r="T17" s="12">
        <v>45889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32969.200000000004</v>
      </c>
      <c r="AB17" s="8">
        <v>32969.200000000004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72</v>
      </c>
      <c r="AI17" s="1">
        <v>3</v>
      </c>
      <c r="AJ17" s="3">
        <v>45889</v>
      </c>
      <c r="AK17" s="3">
        <v>0</v>
      </c>
      <c r="AL17" s="3">
        <v>45879</v>
      </c>
      <c r="AM17" s="3">
        <v>45886</v>
      </c>
      <c r="AN17" s="3">
        <v>45887</v>
      </c>
      <c r="AO17" s="3">
        <v>45887</v>
      </c>
      <c r="AP17" s="3">
        <v>45884</v>
      </c>
      <c r="AQ17" s="3">
        <v>45888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45">
      <c r="A18" s="3" t="s">
        <v>136</v>
      </c>
      <c r="B18" s="14" t="s">
        <v>136</v>
      </c>
      <c r="C18" s="9" t="s">
        <v>137</v>
      </c>
      <c r="D18" s="13" t="s">
        <v>125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100000</v>
      </c>
      <c r="V18" s="10">
        <v>0</v>
      </c>
      <c r="W18" s="10">
        <v>100000</v>
      </c>
      <c r="X18" s="10">
        <v>0</v>
      </c>
      <c r="Y18" s="10">
        <v>105000</v>
      </c>
      <c r="Z18" s="9" t="s">
        <v>172</v>
      </c>
      <c r="AA18" s="8">
        <v>88010.999999999985</v>
      </c>
      <c r="AB18" s="8">
        <v>56993</v>
      </c>
      <c r="AC18" s="8">
        <v>31017.999999999985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2252.5960888888881</v>
      </c>
    </row>
    <row r="19" spans="1:56" ht="27.75" customHeight="1" x14ac:dyDescent="0.45">
      <c r="A19" s="3" t="s">
        <v>136</v>
      </c>
      <c r="B19" s="14" t="s">
        <v>136</v>
      </c>
      <c r="C19" s="9" t="s">
        <v>137</v>
      </c>
      <c r="D19" s="13" t="s">
        <v>208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257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45894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172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117</v>
      </c>
      <c r="AH20" s="1" t="s">
        <v>74</v>
      </c>
      <c r="AI20" s="1">
        <v>2</v>
      </c>
      <c r="AJ20" s="3">
        <v>45894</v>
      </c>
      <c r="AK20" s="3">
        <v>0</v>
      </c>
      <c r="AL20" s="3">
        <v>45885</v>
      </c>
      <c r="AM20" s="3">
        <v>45892</v>
      </c>
      <c r="AN20" s="3">
        <v>45893</v>
      </c>
      <c r="AO20" s="3">
        <v>45893</v>
      </c>
      <c r="AP20" s="3">
        <v>45889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2556.6217600000009</v>
      </c>
    </row>
    <row r="21" spans="1:56" ht="27.75" customHeight="1" x14ac:dyDescent="0.45">
      <c r="A21" s="3" t="s">
        <v>136</v>
      </c>
      <c r="B21" s="14" t="s">
        <v>136</v>
      </c>
      <c r="C21" s="9" t="s">
        <v>214</v>
      </c>
      <c r="D21" s="13" t="s">
        <v>215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45894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172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117</v>
      </c>
      <c r="AH21" s="1" t="s">
        <v>72</v>
      </c>
      <c r="AI21" s="1">
        <v>3</v>
      </c>
      <c r="AJ21" s="3">
        <v>45894</v>
      </c>
      <c r="AK21" s="3">
        <v>0</v>
      </c>
      <c r="AL21" s="3">
        <v>45884</v>
      </c>
      <c r="AM21" s="3">
        <v>45891</v>
      </c>
      <c r="AN21" s="3">
        <v>45892</v>
      </c>
      <c r="AO21" s="3">
        <v>45892</v>
      </c>
      <c r="AP21" s="3">
        <v>45889</v>
      </c>
      <c r="AQ21" s="3">
        <v>45893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1343.6356095653334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172</v>
      </c>
      <c r="AA22" s="8">
        <v>209890.71432999999</v>
      </c>
      <c r="AB22" s="8">
        <v>89962.200000000012</v>
      </c>
      <c r="AC22" s="8">
        <v>119928.51432999999</v>
      </c>
      <c r="AD22" s="8">
        <v>0</v>
      </c>
      <c r="AE22" s="8">
        <v>0</v>
      </c>
      <c r="AF22" s="8" t="s">
        <v>58</v>
      </c>
      <c r="AG22" s="1" t="s">
        <v>116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327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176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364</v>
      </c>
      <c r="AG23" s="1" t="s">
        <v>118</v>
      </c>
      <c r="AH23" s="1" t="s">
        <v>74</v>
      </c>
      <c r="AI23" s="1">
        <v>2</v>
      </c>
      <c r="AJ23" s="3">
        <v>45876</v>
      </c>
      <c r="AK23" s="3">
        <v>0</v>
      </c>
      <c r="AL23" s="3">
        <v>45867</v>
      </c>
      <c r="AM23" s="3">
        <v>45874</v>
      </c>
      <c r="AN23" s="3">
        <v>45875</v>
      </c>
      <c r="AO23" s="3">
        <v>45875</v>
      </c>
      <c r="AP23" s="3">
        <v>45871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365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176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364</v>
      </c>
      <c r="AG24" s="1" t="s">
        <v>120</v>
      </c>
      <c r="AH24" s="1" t="s">
        <v>74</v>
      </c>
      <c r="AI24" s="1">
        <v>2</v>
      </c>
      <c r="AJ24" s="3">
        <v>45876</v>
      </c>
      <c r="AK24" s="3">
        <v>0</v>
      </c>
      <c r="AL24" s="3">
        <v>45867</v>
      </c>
      <c r="AM24" s="3">
        <v>45874</v>
      </c>
      <c r="AN24" s="3">
        <v>45875</v>
      </c>
      <c r="AO24" s="3">
        <v>45875</v>
      </c>
      <c r="AP24" s="3">
        <v>45871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328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45876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364</v>
      </c>
      <c r="AG25" s="1" t="s">
        <v>117</v>
      </c>
      <c r="AH25" s="1" t="s">
        <v>74</v>
      </c>
      <c r="AI25" s="1">
        <v>2</v>
      </c>
      <c r="AJ25" s="3">
        <v>45876</v>
      </c>
      <c r="AK25" s="3">
        <v>0</v>
      </c>
      <c r="AL25" s="3">
        <v>45867</v>
      </c>
      <c r="AM25" s="3">
        <v>45874</v>
      </c>
      <c r="AN25" s="3">
        <v>45875</v>
      </c>
      <c r="AO25" s="3">
        <v>45875</v>
      </c>
      <c r="AP25" s="3">
        <v>45871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45857</v>
      </c>
      <c r="B26" s="14" t="s">
        <v>396</v>
      </c>
      <c r="C26" s="9" t="s">
        <v>73</v>
      </c>
      <c r="D26" s="13" t="s">
        <v>197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45876</v>
      </c>
      <c r="U26" s="11">
        <v>10000</v>
      </c>
      <c r="V26" s="10">
        <v>5000</v>
      </c>
      <c r="W26" s="10">
        <v>5000</v>
      </c>
      <c r="X26" s="10">
        <v>10400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397</v>
      </c>
      <c r="AG26" s="1" t="s">
        <v>116</v>
      </c>
      <c r="AH26" s="1" t="s">
        <v>74</v>
      </c>
      <c r="AI26" s="1">
        <v>2</v>
      </c>
      <c r="AJ26" s="3">
        <v>45876</v>
      </c>
      <c r="AK26" s="3">
        <v>0</v>
      </c>
      <c r="AL26" s="3">
        <v>45867</v>
      </c>
      <c r="AM26" s="3">
        <v>45874</v>
      </c>
      <c r="AN26" s="3">
        <v>45875</v>
      </c>
      <c r="AO26" s="3">
        <v>45875</v>
      </c>
      <c r="AP26" s="3">
        <v>45871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45857</v>
      </c>
      <c r="B27" s="14" t="s">
        <v>392</v>
      </c>
      <c r="C27" s="9" t="s">
        <v>73</v>
      </c>
      <c r="D27" s="13" t="s">
        <v>349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45876</v>
      </c>
      <c r="U27" s="11">
        <v>5000</v>
      </c>
      <c r="V27" s="10">
        <v>0</v>
      </c>
      <c r="W27" s="10">
        <v>5000</v>
      </c>
      <c r="X27" s="10">
        <v>3350</v>
      </c>
      <c r="Y27" s="10">
        <v>1732.5</v>
      </c>
      <c r="Z27" s="9" t="s">
        <v>176</v>
      </c>
      <c r="AA27" s="8">
        <v>1621.6026750000001</v>
      </c>
      <c r="AB27" s="8">
        <v>1621.6026750000001</v>
      </c>
      <c r="AC27" s="8">
        <v>0</v>
      </c>
      <c r="AD27" s="8">
        <v>0</v>
      </c>
      <c r="AE27" s="8">
        <v>0</v>
      </c>
      <c r="AF27" s="8" t="s">
        <v>398</v>
      </c>
      <c r="AG27" s="1" t="s">
        <v>117</v>
      </c>
      <c r="AH27" s="1" t="s">
        <v>74</v>
      </c>
      <c r="AI27" s="1">
        <v>2</v>
      </c>
      <c r="AJ27" s="3">
        <v>45876</v>
      </c>
      <c r="AK27" s="3">
        <v>0</v>
      </c>
      <c r="AL27" s="3">
        <v>45867</v>
      </c>
      <c r="AM27" s="3">
        <v>45874</v>
      </c>
      <c r="AN27" s="3">
        <v>45875</v>
      </c>
      <c r="AO27" s="3">
        <v>45875</v>
      </c>
      <c r="AP27" s="3">
        <v>45871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45857</v>
      </c>
      <c r="B28" s="14" t="s">
        <v>392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176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398</v>
      </c>
      <c r="AG28" s="1" t="s">
        <v>117</v>
      </c>
      <c r="AH28" s="1" t="s">
        <v>74</v>
      </c>
      <c r="AI28" s="1">
        <v>2</v>
      </c>
      <c r="AJ28" s="3">
        <v>45876</v>
      </c>
      <c r="AK28" s="3">
        <v>0</v>
      </c>
      <c r="AL28" s="3">
        <v>45867</v>
      </c>
      <c r="AM28" s="3">
        <v>45874</v>
      </c>
      <c r="AN28" s="3">
        <v>45875</v>
      </c>
      <c r="AO28" s="3">
        <v>45875</v>
      </c>
      <c r="AP28" s="3">
        <v>45871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45857</v>
      </c>
      <c r="B29" s="14" t="s">
        <v>392</v>
      </c>
      <c r="C29" s="9" t="s">
        <v>73</v>
      </c>
      <c r="D29" s="13" t="s">
        <v>355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45876</v>
      </c>
      <c r="U29" s="11">
        <v>5000</v>
      </c>
      <c r="V29" s="10">
        <v>5000</v>
      </c>
      <c r="W29" s="10">
        <v>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398</v>
      </c>
      <c r="AG29" s="1" t="s">
        <v>119</v>
      </c>
      <c r="AH29" s="1" t="s">
        <v>74</v>
      </c>
      <c r="AI29" s="1">
        <v>2</v>
      </c>
      <c r="AJ29" s="3">
        <v>45876</v>
      </c>
      <c r="AK29" s="3">
        <v>0</v>
      </c>
      <c r="AL29" s="3">
        <v>45867</v>
      </c>
      <c r="AM29" s="3">
        <v>45874</v>
      </c>
      <c r="AN29" s="3">
        <v>45875</v>
      </c>
      <c r="AO29" s="3">
        <v>45875</v>
      </c>
      <c r="AP29" s="3">
        <v>45871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45857</v>
      </c>
      <c r="B30" s="14" t="s">
        <v>392</v>
      </c>
      <c r="C30" s="9" t="s">
        <v>73</v>
      </c>
      <c r="D30" s="13" t="s">
        <v>363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176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398</v>
      </c>
      <c r="AG30" s="1" t="s">
        <v>119</v>
      </c>
      <c r="AH30" s="1" t="s">
        <v>74</v>
      </c>
      <c r="AI30" s="1">
        <v>2</v>
      </c>
      <c r="AJ30" s="3">
        <v>45876</v>
      </c>
      <c r="AK30" s="3">
        <v>0</v>
      </c>
      <c r="AL30" s="3">
        <v>45867</v>
      </c>
      <c r="AM30" s="3">
        <v>45874</v>
      </c>
      <c r="AN30" s="3">
        <v>45875</v>
      </c>
      <c r="AO30" s="3">
        <v>45875</v>
      </c>
      <c r="AP30" s="3">
        <v>45871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346</v>
      </c>
      <c r="C31" s="9" t="s">
        <v>73</v>
      </c>
      <c r="D31" s="13" t="s">
        <v>330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366</v>
      </c>
      <c r="AG31" s="1" t="s">
        <v>116</v>
      </c>
      <c r="AH31" s="1" t="s">
        <v>74</v>
      </c>
      <c r="AI31" s="1">
        <v>2</v>
      </c>
      <c r="AJ31" s="3">
        <v>45876</v>
      </c>
      <c r="AK31" s="3">
        <v>0</v>
      </c>
      <c r="AL31" s="3">
        <v>45867</v>
      </c>
      <c r="AM31" s="3">
        <v>45874</v>
      </c>
      <c r="AN31" s="3">
        <v>45875</v>
      </c>
      <c r="AO31" s="3">
        <v>45875</v>
      </c>
      <c r="AP31" s="3">
        <v>45871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45870</v>
      </c>
      <c r="B32" s="14" t="s">
        <v>471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45877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176</v>
      </c>
      <c r="AA32" s="8">
        <v>18719.800000000003</v>
      </c>
      <c r="AB32" s="8">
        <v>15500</v>
      </c>
      <c r="AC32" s="8">
        <v>3219.8000000000029</v>
      </c>
      <c r="AD32" s="8">
        <v>0</v>
      </c>
      <c r="AE32" s="8">
        <v>0</v>
      </c>
      <c r="AF32" s="8">
        <v>0</v>
      </c>
      <c r="AG32" s="1" t="s">
        <v>116</v>
      </c>
      <c r="AH32" s="1" t="s">
        <v>77</v>
      </c>
      <c r="AI32" s="1">
        <v>1</v>
      </c>
      <c r="AJ32" s="3">
        <v>45877</v>
      </c>
      <c r="AK32" s="3">
        <v>0</v>
      </c>
      <c r="AL32" s="3">
        <v>0</v>
      </c>
      <c r="AM32" s="3">
        <v>0</v>
      </c>
      <c r="AN32" s="3">
        <v>0</v>
      </c>
      <c r="AO32" s="3">
        <v>45876</v>
      </c>
      <c r="AP32" s="3">
        <v>45872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242.52964622222242</v>
      </c>
    </row>
    <row r="33" spans="1:56" ht="27.75" customHeight="1" x14ac:dyDescent="0.45">
      <c r="A33" s="3">
        <v>45870</v>
      </c>
      <c r="B33" s="14" t="s">
        <v>472</v>
      </c>
      <c r="C33" s="9" t="s">
        <v>73</v>
      </c>
      <c r="D33" s="13" t="s">
        <v>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45877</v>
      </c>
      <c r="U33" s="11">
        <v>20000</v>
      </c>
      <c r="V33" s="10">
        <v>0</v>
      </c>
      <c r="W33" s="10">
        <v>20000</v>
      </c>
      <c r="X33" s="10">
        <v>0</v>
      </c>
      <c r="Y33" s="10">
        <v>0</v>
      </c>
      <c r="Z33" s="9" t="s">
        <v>176</v>
      </c>
      <c r="AA33" s="8">
        <v>18719.800000000003</v>
      </c>
      <c r="AB33" s="8">
        <v>0</v>
      </c>
      <c r="AC33" s="8">
        <v>18719.800000000003</v>
      </c>
      <c r="AD33" s="8">
        <v>0</v>
      </c>
      <c r="AE33" s="8">
        <v>0</v>
      </c>
      <c r="AF33" s="8">
        <v>0</v>
      </c>
      <c r="AG33" s="1" t="s">
        <v>117</v>
      </c>
      <c r="AH33" s="1" t="s">
        <v>77</v>
      </c>
      <c r="AI33" s="1">
        <v>1</v>
      </c>
      <c r="AJ33" s="3">
        <v>45877</v>
      </c>
      <c r="AK33" s="3">
        <v>0</v>
      </c>
      <c r="AL33" s="3">
        <v>0</v>
      </c>
      <c r="AM33" s="3">
        <v>0</v>
      </c>
      <c r="AN33" s="3">
        <v>0</v>
      </c>
      <c r="AO33" s="3">
        <v>45876</v>
      </c>
      <c r="AP33" s="3">
        <v>45872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1410.0585351111113</v>
      </c>
    </row>
    <row r="34" spans="1:56" ht="27.75" customHeight="1" x14ac:dyDescent="0.45">
      <c r="A34" s="3">
        <v>45857</v>
      </c>
      <c r="B34" s="14" t="s">
        <v>392</v>
      </c>
      <c r="C34" s="9" t="s">
        <v>73</v>
      </c>
      <c r="D34" s="13" t="s">
        <v>312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45878</v>
      </c>
      <c r="U34" s="11">
        <v>5000</v>
      </c>
      <c r="V34" s="10">
        <v>4923</v>
      </c>
      <c r="W34" s="10">
        <v>77</v>
      </c>
      <c r="X34" s="10">
        <v>5250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393</v>
      </c>
      <c r="AG34" s="1" t="s">
        <v>117</v>
      </c>
      <c r="AH34" s="1" t="s">
        <v>74</v>
      </c>
      <c r="AI34" s="1">
        <v>2</v>
      </c>
      <c r="AJ34" s="3">
        <v>45878</v>
      </c>
      <c r="AK34" s="3">
        <v>0</v>
      </c>
      <c r="AL34" s="3">
        <v>45869</v>
      </c>
      <c r="AM34" s="3">
        <v>45876</v>
      </c>
      <c r="AN34" s="3">
        <v>45877</v>
      </c>
      <c r="AO34" s="3">
        <v>45877</v>
      </c>
      <c r="AP34" s="3">
        <v>45873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347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45878</v>
      </c>
      <c r="U35" s="11">
        <v>10000</v>
      </c>
      <c r="V35" s="10">
        <v>9367</v>
      </c>
      <c r="W35" s="10">
        <v>633</v>
      </c>
      <c r="X35" s="10">
        <v>10300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366</v>
      </c>
      <c r="AG35" s="1" t="s">
        <v>119</v>
      </c>
      <c r="AH35" s="1" t="s">
        <v>74</v>
      </c>
      <c r="AI35" s="1">
        <v>2</v>
      </c>
      <c r="AJ35" s="3">
        <v>45878</v>
      </c>
      <c r="AK35" s="3">
        <v>0</v>
      </c>
      <c r="AL35" s="3">
        <v>45869</v>
      </c>
      <c r="AM35" s="3">
        <v>45876</v>
      </c>
      <c r="AN35" s="3">
        <v>45877</v>
      </c>
      <c r="AO35" s="3">
        <v>45877</v>
      </c>
      <c r="AP35" s="3">
        <v>45873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45857</v>
      </c>
      <c r="B36" s="14" t="s">
        <v>392</v>
      </c>
      <c r="C36" s="9" t="s">
        <v>73</v>
      </c>
      <c r="D36" s="13" t="s">
        <v>299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399</v>
      </c>
      <c r="AG36" s="1" t="s">
        <v>117</v>
      </c>
      <c r="AH36" s="1" t="s">
        <v>74</v>
      </c>
      <c r="AI36" s="1">
        <v>2</v>
      </c>
      <c r="AJ36" s="3">
        <v>45878</v>
      </c>
      <c r="AK36" s="3">
        <v>0</v>
      </c>
      <c r="AL36" s="3">
        <v>45869</v>
      </c>
      <c r="AM36" s="3">
        <v>45876</v>
      </c>
      <c r="AN36" s="3">
        <v>45877</v>
      </c>
      <c r="AO36" s="3">
        <v>45877</v>
      </c>
      <c r="AP36" s="3">
        <v>45873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45857</v>
      </c>
      <c r="B37" s="14" t="s">
        <v>392</v>
      </c>
      <c r="C37" s="9" t="s">
        <v>73</v>
      </c>
      <c r="D37" s="13" t="s">
        <v>197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176</v>
      </c>
      <c r="AA37" s="8">
        <v>9359.9000000000015</v>
      </c>
      <c r="AB37" s="8">
        <v>8417</v>
      </c>
      <c r="AC37" s="8">
        <v>942.90000000000146</v>
      </c>
      <c r="AD37" s="8">
        <v>0</v>
      </c>
      <c r="AE37" s="8">
        <v>0</v>
      </c>
      <c r="AF37" s="8" t="s">
        <v>399</v>
      </c>
      <c r="AG37" s="1" t="s">
        <v>116</v>
      </c>
      <c r="AH37" s="1" t="s">
        <v>74</v>
      </c>
      <c r="AI37" s="1">
        <v>2</v>
      </c>
      <c r="AJ37" s="3">
        <v>45878</v>
      </c>
      <c r="AK37" s="3">
        <v>0</v>
      </c>
      <c r="AL37" s="3">
        <v>45869</v>
      </c>
      <c r="AM37" s="3">
        <v>45876</v>
      </c>
      <c r="AN37" s="3">
        <v>45877</v>
      </c>
      <c r="AO37" s="3">
        <v>45877</v>
      </c>
      <c r="AP37" s="3">
        <v>45873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71.023418666666785</v>
      </c>
    </row>
    <row r="38" spans="1:56" ht="27.75" customHeight="1" x14ac:dyDescent="0.45">
      <c r="A38" s="3">
        <v>45857</v>
      </c>
      <c r="B38" s="14" t="s">
        <v>394</v>
      </c>
      <c r="C38" s="9" t="s">
        <v>73</v>
      </c>
      <c r="D38" s="13" t="s">
        <v>59</v>
      </c>
      <c r="E38" s="9">
        <v>19</v>
      </c>
      <c r="F38" s="9">
        <v>36</v>
      </c>
      <c r="G38" s="9" t="s">
        <v>60</v>
      </c>
      <c r="H38" s="9">
        <v>0</v>
      </c>
      <c r="I38" s="9">
        <v>75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45883</v>
      </c>
      <c r="U38" s="11">
        <v>10000</v>
      </c>
      <c r="V38" s="10">
        <v>0</v>
      </c>
      <c r="W38" s="10">
        <v>10000</v>
      </c>
      <c r="X38" s="10">
        <v>0</v>
      </c>
      <c r="Y38" s="10">
        <v>0</v>
      </c>
      <c r="Z38" s="9" t="s">
        <v>176</v>
      </c>
      <c r="AA38" s="8">
        <v>10477.5</v>
      </c>
      <c r="AB38" s="8">
        <v>0</v>
      </c>
      <c r="AC38" s="8">
        <v>10477.5</v>
      </c>
      <c r="AD38" s="8">
        <v>0</v>
      </c>
      <c r="AE38" s="8">
        <v>0</v>
      </c>
      <c r="AF38" s="8" t="s">
        <v>386</v>
      </c>
      <c r="AG38" s="1" t="s">
        <v>118</v>
      </c>
      <c r="AH38" s="1" t="s">
        <v>77</v>
      </c>
      <c r="AI38" s="1">
        <v>1</v>
      </c>
      <c r="AJ38" s="3">
        <v>45883</v>
      </c>
      <c r="AK38" s="3">
        <v>0</v>
      </c>
      <c r="AL38" s="3">
        <v>0</v>
      </c>
      <c r="AM38" s="3">
        <v>0</v>
      </c>
      <c r="AN38" s="3">
        <v>0</v>
      </c>
      <c r="AO38" s="3">
        <v>45882</v>
      </c>
      <c r="AP38" s="3">
        <v>45878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789.21186666666665</v>
      </c>
    </row>
    <row r="39" spans="1:56" ht="27.75" customHeight="1" x14ac:dyDescent="0.45">
      <c r="A39" s="3">
        <v>45857</v>
      </c>
      <c r="B39" s="14" t="s">
        <v>396</v>
      </c>
      <c r="C39" s="9" t="s">
        <v>73</v>
      </c>
      <c r="D39" s="13" t="s">
        <v>359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45883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386</v>
      </c>
      <c r="AG39" s="1" t="s">
        <v>117</v>
      </c>
      <c r="AH39" s="1" t="s">
        <v>74</v>
      </c>
      <c r="AI39" s="1">
        <v>2</v>
      </c>
      <c r="AJ39" s="3">
        <v>45883</v>
      </c>
      <c r="AK39" s="3">
        <v>0</v>
      </c>
      <c r="AL39" s="3">
        <v>45874</v>
      </c>
      <c r="AM39" s="3">
        <v>45881</v>
      </c>
      <c r="AN39" s="3">
        <v>45882</v>
      </c>
      <c r="AO39" s="3">
        <v>45882</v>
      </c>
      <c r="AP39" s="3">
        <v>45878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45857</v>
      </c>
      <c r="B40" s="14" t="s">
        <v>396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45883</v>
      </c>
      <c r="U40" s="11">
        <v>5000</v>
      </c>
      <c r="V40" s="10">
        <v>5000</v>
      </c>
      <c r="W40" s="10">
        <v>0</v>
      </c>
      <c r="X40" s="10">
        <v>5199</v>
      </c>
      <c r="Y40" s="10">
        <v>0</v>
      </c>
      <c r="Z40" s="9" t="s">
        <v>176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386</v>
      </c>
      <c r="AG40" s="1" t="s">
        <v>116</v>
      </c>
      <c r="AH40" s="1" t="s">
        <v>74</v>
      </c>
      <c r="AI40" s="1">
        <v>2</v>
      </c>
      <c r="AJ40" s="3">
        <v>45883</v>
      </c>
      <c r="AK40" s="3">
        <v>0</v>
      </c>
      <c r="AL40" s="3">
        <v>45874</v>
      </c>
      <c r="AM40" s="3">
        <v>45881</v>
      </c>
      <c r="AN40" s="3">
        <v>45882</v>
      </c>
      <c r="AO40" s="3">
        <v>45882</v>
      </c>
      <c r="AP40" s="3">
        <v>45878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396</v>
      </c>
      <c r="C41" s="9" t="s">
        <v>73</v>
      </c>
      <c r="D41" s="13" t="s">
        <v>400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45883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386</v>
      </c>
      <c r="AG41" s="1" t="s">
        <v>117</v>
      </c>
      <c r="AH41" s="1" t="s">
        <v>74</v>
      </c>
      <c r="AI41" s="1">
        <v>2</v>
      </c>
      <c r="AJ41" s="3">
        <v>45883</v>
      </c>
      <c r="AK41" s="3">
        <v>0</v>
      </c>
      <c r="AL41" s="3">
        <v>45874</v>
      </c>
      <c r="AM41" s="3">
        <v>45881</v>
      </c>
      <c r="AN41" s="3">
        <v>45882</v>
      </c>
      <c r="AO41" s="3">
        <v>45882</v>
      </c>
      <c r="AP41" s="3">
        <v>45878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396</v>
      </c>
      <c r="C42" s="9" t="s">
        <v>73</v>
      </c>
      <c r="D42" s="13" t="s">
        <v>197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45885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176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401</v>
      </c>
      <c r="AG42" s="1" t="s">
        <v>116</v>
      </c>
      <c r="AH42" s="1" t="s">
        <v>74</v>
      </c>
      <c r="AI42" s="1">
        <v>2</v>
      </c>
      <c r="AJ42" s="3">
        <v>45885</v>
      </c>
      <c r="AK42" s="3">
        <v>0</v>
      </c>
      <c r="AL42" s="3">
        <v>45876</v>
      </c>
      <c r="AM42" s="3">
        <v>45883</v>
      </c>
      <c r="AN42" s="3">
        <v>45884</v>
      </c>
      <c r="AO42" s="3">
        <v>45884</v>
      </c>
      <c r="AP42" s="3">
        <v>45880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705.02926755555563</v>
      </c>
    </row>
    <row r="43" spans="1:56" ht="27.75" customHeight="1" x14ac:dyDescent="0.45">
      <c r="A43" s="3">
        <v>45857</v>
      </c>
      <c r="B43" s="14" t="s">
        <v>396</v>
      </c>
      <c r="C43" s="9" t="s">
        <v>73</v>
      </c>
      <c r="D43" s="13" t="s">
        <v>328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45885</v>
      </c>
      <c r="U43" s="11">
        <v>5000</v>
      </c>
      <c r="V43" s="10">
        <v>5000</v>
      </c>
      <c r="W43" s="10">
        <v>0</v>
      </c>
      <c r="X43" s="10">
        <v>5250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401</v>
      </c>
      <c r="AG43" s="1" t="s">
        <v>117</v>
      </c>
      <c r="AH43" s="1" t="s">
        <v>74</v>
      </c>
      <c r="AI43" s="1">
        <v>2</v>
      </c>
      <c r="AJ43" s="3">
        <v>45885</v>
      </c>
      <c r="AK43" s="3">
        <v>0</v>
      </c>
      <c r="AL43" s="3">
        <v>45876</v>
      </c>
      <c r="AM43" s="3">
        <v>45883</v>
      </c>
      <c r="AN43" s="3">
        <v>45884</v>
      </c>
      <c r="AO43" s="3">
        <v>45884</v>
      </c>
      <c r="AP43" s="3">
        <v>45880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396</v>
      </c>
      <c r="C44" s="9" t="s">
        <v>73</v>
      </c>
      <c r="D44" s="13" t="s">
        <v>329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45885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401</v>
      </c>
      <c r="AG44" s="1" t="s">
        <v>117</v>
      </c>
      <c r="AH44" s="1" t="s">
        <v>74</v>
      </c>
      <c r="AI44" s="1">
        <v>2</v>
      </c>
      <c r="AJ44" s="3">
        <v>45885</v>
      </c>
      <c r="AK44" s="3">
        <v>0</v>
      </c>
      <c r="AL44" s="3">
        <v>45876</v>
      </c>
      <c r="AM44" s="3">
        <v>45883</v>
      </c>
      <c r="AN44" s="3">
        <v>45884</v>
      </c>
      <c r="AO44" s="3">
        <v>45884</v>
      </c>
      <c r="AP44" s="3">
        <v>45880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45857</v>
      </c>
      <c r="B45" s="14" t="s">
        <v>396</v>
      </c>
      <c r="C45" s="9" t="s">
        <v>73</v>
      </c>
      <c r="D45" s="13" t="s">
        <v>355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45885</v>
      </c>
      <c r="U45" s="11">
        <v>5000</v>
      </c>
      <c r="V45" s="10">
        <v>5000</v>
      </c>
      <c r="W45" s="10">
        <v>0</v>
      </c>
      <c r="X45" s="10">
        <v>5200</v>
      </c>
      <c r="Y45" s="10">
        <v>0</v>
      </c>
      <c r="Z45" s="9" t="s">
        <v>176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401</v>
      </c>
      <c r="AG45" s="1" t="s">
        <v>117</v>
      </c>
      <c r="AH45" s="1" t="s">
        <v>74</v>
      </c>
      <c r="AI45" s="1">
        <v>2</v>
      </c>
      <c r="AJ45" s="3">
        <v>45885</v>
      </c>
      <c r="AK45" s="3">
        <v>0</v>
      </c>
      <c r="AL45" s="3">
        <v>45876</v>
      </c>
      <c r="AM45" s="3">
        <v>45883</v>
      </c>
      <c r="AN45" s="3">
        <v>45884</v>
      </c>
      <c r="AO45" s="3">
        <v>45884</v>
      </c>
      <c r="AP45" s="3">
        <v>45880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45857</v>
      </c>
      <c r="B46" s="14" t="s">
        <v>396</v>
      </c>
      <c r="C46" s="9" t="s">
        <v>73</v>
      </c>
      <c r="D46" s="13" t="s">
        <v>297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45888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402</v>
      </c>
      <c r="AG46" s="1" t="s">
        <v>117</v>
      </c>
      <c r="AH46" s="1" t="s">
        <v>74</v>
      </c>
      <c r="AI46" s="1">
        <v>2</v>
      </c>
      <c r="AJ46" s="3">
        <v>45888</v>
      </c>
      <c r="AK46" s="3">
        <v>0</v>
      </c>
      <c r="AL46" s="3">
        <v>45879</v>
      </c>
      <c r="AM46" s="3">
        <v>45886</v>
      </c>
      <c r="AN46" s="3">
        <v>45887</v>
      </c>
      <c r="AO46" s="3">
        <v>45887</v>
      </c>
      <c r="AP46" s="3">
        <v>45883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352.51463377777782</v>
      </c>
    </row>
    <row r="47" spans="1:56" ht="27.75" customHeight="1" x14ac:dyDescent="0.45">
      <c r="A47" s="3">
        <v>45857</v>
      </c>
      <c r="B47" s="14" t="s">
        <v>396</v>
      </c>
      <c r="C47" s="9" t="s">
        <v>73</v>
      </c>
      <c r="D47" s="13" t="s">
        <v>298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45888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402</v>
      </c>
      <c r="AG47" s="1" t="s">
        <v>117</v>
      </c>
      <c r="AH47" s="1" t="s">
        <v>74</v>
      </c>
      <c r="AI47" s="1">
        <v>2</v>
      </c>
      <c r="AJ47" s="3">
        <v>45888</v>
      </c>
      <c r="AK47" s="3">
        <v>0</v>
      </c>
      <c r="AL47" s="3">
        <v>45879</v>
      </c>
      <c r="AM47" s="3">
        <v>45886</v>
      </c>
      <c r="AN47" s="3">
        <v>45887</v>
      </c>
      <c r="AO47" s="3">
        <v>45887</v>
      </c>
      <c r="AP47" s="3">
        <v>45883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396</v>
      </c>
      <c r="C48" s="9" t="s">
        <v>73</v>
      </c>
      <c r="D48" s="13" t="s">
        <v>330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45888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402</v>
      </c>
      <c r="AG48" s="1" t="s">
        <v>117</v>
      </c>
      <c r="AH48" s="1" t="s">
        <v>74</v>
      </c>
      <c r="AI48" s="1">
        <v>2</v>
      </c>
      <c r="AJ48" s="3">
        <v>45888</v>
      </c>
      <c r="AK48" s="3">
        <v>0</v>
      </c>
      <c r="AL48" s="3">
        <v>45879</v>
      </c>
      <c r="AM48" s="3">
        <v>45886</v>
      </c>
      <c r="AN48" s="3">
        <v>45887</v>
      </c>
      <c r="AO48" s="3">
        <v>45887</v>
      </c>
      <c r="AP48" s="3">
        <v>45883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396</v>
      </c>
      <c r="C49" s="9" t="s">
        <v>73</v>
      </c>
      <c r="D49" s="13" t="s">
        <v>347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45888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402</v>
      </c>
      <c r="AG49" s="1" t="s">
        <v>117</v>
      </c>
      <c r="AH49" s="1" t="s">
        <v>74</v>
      </c>
      <c r="AI49" s="1">
        <v>2</v>
      </c>
      <c r="AJ49" s="3">
        <v>45888</v>
      </c>
      <c r="AK49" s="3">
        <v>0</v>
      </c>
      <c r="AL49" s="3">
        <v>45879</v>
      </c>
      <c r="AM49" s="3">
        <v>45886</v>
      </c>
      <c r="AN49" s="3">
        <v>45887</v>
      </c>
      <c r="AO49" s="3">
        <v>45887</v>
      </c>
      <c r="AP49" s="3">
        <v>45883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705.02926755555563</v>
      </c>
    </row>
    <row r="50" spans="1:56" ht="27.75" customHeight="1" x14ac:dyDescent="0.45">
      <c r="A50" s="3">
        <v>45869</v>
      </c>
      <c r="B50" s="14" t="s">
        <v>454</v>
      </c>
      <c r="C50" s="9" t="s">
        <v>73</v>
      </c>
      <c r="D50" s="13" t="s">
        <v>299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45890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455</v>
      </c>
      <c r="AG50" s="1" t="s">
        <v>117</v>
      </c>
      <c r="AH50" s="1" t="s">
        <v>74</v>
      </c>
      <c r="AI50" s="1">
        <v>2</v>
      </c>
      <c r="AJ50" s="3">
        <v>45890</v>
      </c>
      <c r="AK50" s="3">
        <v>0</v>
      </c>
      <c r="AL50" s="3">
        <v>45881</v>
      </c>
      <c r="AM50" s="3">
        <v>45888</v>
      </c>
      <c r="AN50" s="3">
        <v>45889</v>
      </c>
      <c r="AO50" s="3">
        <v>45889</v>
      </c>
      <c r="AP50" s="3">
        <v>45885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45869</v>
      </c>
      <c r="B51" s="14" t="s">
        <v>454</v>
      </c>
      <c r="C51" s="9" t="s">
        <v>73</v>
      </c>
      <c r="D51" s="13" t="s">
        <v>272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45890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455</v>
      </c>
      <c r="AG51" s="1" t="s">
        <v>119</v>
      </c>
      <c r="AH51" s="1" t="s">
        <v>74</v>
      </c>
      <c r="AI51" s="1">
        <v>2</v>
      </c>
      <c r="AJ51" s="3">
        <v>45890</v>
      </c>
      <c r="AK51" s="3">
        <v>0</v>
      </c>
      <c r="AL51" s="3">
        <v>45881</v>
      </c>
      <c r="AM51" s="3">
        <v>45888</v>
      </c>
      <c r="AN51" s="3">
        <v>45889</v>
      </c>
      <c r="AO51" s="3">
        <v>45889</v>
      </c>
      <c r="AP51" s="3">
        <v>45885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45869</v>
      </c>
      <c r="B52" s="14" t="s">
        <v>454</v>
      </c>
      <c r="C52" s="9" t="s">
        <v>73</v>
      </c>
      <c r="D52" s="13" t="s">
        <v>456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45890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455</v>
      </c>
      <c r="AG52" s="1" t="s">
        <v>117</v>
      </c>
      <c r="AH52" s="1" t="s">
        <v>74</v>
      </c>
      <c r="AI52" s="1">
        <v>2</v>
      </c>
      <c r="AJ52" s="3">
        <v>45890</v>
      </c>
      <c r="AK52" s="3">
        <v>0</v>
      </c>
      <c r="AL52" s="3">
        <v>45881</v>
      </c>
      <c r="AM52" s="3">
        <v>45888</v>
      </c>
      <c r="AN52" s="3">
        <v>45889</v>
      </c>
      <c r="AO52" s="3">
        <v>45889</v>
      </c>
      <c r="AP52" s="3">
        <v>45885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45869</v>
      </c>
      <c r="B53" s="14" t="s">
        <v>454</v>
      </c>
      <c r="C53" s="9" t="s">
        <v>73</v>
      </c>
      <c r="D53" s="13" t="s">
        <v>367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45890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455</v>
      </c>
      <c r="AG53" s="1" t="s">
        <v>117</v>
      </c>
      <c r="AH53" s="1" t="s">
        <v>74</v>
      </c>
      <c r="AI53" s="1">
        <v>2</v>
      </c>
      <c r="AJ53" s="3">
        <v>45890</v>
      </c>
      <c r="AK53" s="3">
        <v>0</v>
      </c>
      <c r="AL53" s="3">
        <v>45881</v>
      </c>
      <c r="AM53" s="3">
        <v>45888</v>
      </c>
      <c r="AN53" s="3">
        <v>45889</v>
      </c>
      <c r="AO53" s="3">
        <v>45889</v>
      </c>
      <c r="AP53" s="3">
        <v>45885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45869</v>
      </c>
      <c r="B54" s="14" t="s">
        <v>457</v>
      </c>
      <c r="C54" s="9" t="s">
        <v>73</v>
      </c>
      <c r="D54" s="13" t="s">
        <v>59</v>
      </c>
      <c r="E54" s="9">
        <v>19</v>
      </c>
      <c r="F54" s="9">
        <v>36</v>
      </c>
      <c r="G54" s="9" t="s">
        <v>60</v>
      </c>
      <c r="H54" s="9">
        <v>0</v>
      </c>
      <c r="I54" s="9">
        <v>75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45890</v>
      </c>
      <c r="U54" s="11">
        <v>5000</v>
      </c>
      <c r="V54" s="10">
        <v>0</v>
      </c>
      <c r="W54" s="10">
        <v>5000</v>
      </c>
      <c r="X54" s="10">
        <v>0</v>
      </c>
      <c r="Y54" s="10">
        <v>0</v>
      </c>
      <c r="Z54" s="9" t="s">
        <v>176</v>
      </c>
      <c r="AA54" s="8">
        <v>5238.75</v>
      </c>
      <c r="AB54" s="8">
        <v>0</v>
      </c>
      <c r="AC54" s="8">
        <v>5238.75</v>
      </c>
      <c r="AD54" s="8">
        <v>0</v>
      </c>
      <c r="AE54" s="8">
        <v>0</v>
      </c>
      <c r="AF54" s="8" t="s">
        <v>455</v>
      </c>
      <c r="AG54" s="1" t="s">
        <v>117</v>
      </c>
      <c r="AH54" s="1" t="s">
        <v>74</v>
      </c>
      <c r="AI54" s="1">
        <v>2</v>
      </c>
      <c r="AJ54" s="3">
        <v>45890</v>
      </c>
      <c r="AK54" s="3">
        <v>0</v>
      </c>
      <c r="AL54" s="3">
        <v>45881</v>
      </c>
      <c r="AM54" s="3">
        <v>45888</v>
      </c>
      <c r="AN54" s="3">
        <v>45889</v>
      </c>
      <c r="AO54" s="3">
        <v>45889</v>
      </c>
      <c r="AP54" s="3">
        <v>45885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394.60593333333333</v>
      </c>
    </row>
    <row r="55" spans="1:56" ht="27.75" customHeight="1" x14ac:dyDescent="0.45">
      <c r="A55" s="3">
        <v>45869</v>
      </c>
      <c r="B55" s="14" t="s">
        <v>454</v>
      </c>
      <c r="C55" s="9" t="s">
        <v>73</v>
      </c>
      <c r="D55" s="13" t="s">
        <v>458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45892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459</v>
      </c>
      <c r="AG55" s="1" t="s">
        <v>117</v>
      </c>
      <c r="AH55" s="1" t="s">
        <v>74</v>
      </c>
      <c r="AI55" s="1">
        <v>2</v>
      </c>
      <c r="AJ55" s="3">
        <v>45892</v>
      </c>
      <c r="AK55" s="3">
        <v>0</v>
      </c>
      <c r="AL55" s="3">
        <v>45883</v>
      </c>
      <c r="AM55" s="3">
        <v>45890</v>
      </c>
      <c r="AN55" s="3">
        <v>45891</v>
      </c>
      <c r="AO55" s="3">
        <v>45891</v>
      </c>
      <c r="AP55" s="3">
        <v>45887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45869</v>
      </c>
      <c r="B56" s="14" t="s">
        <v>454</v>
      </c>
      <c r="C56" s="9" t="s">
        <v>73</v>
      </c>
      <c r="D56" s="13" t="s">
        <v>327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45892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459</v>
      </c>
      <c r="AG56" s="1" t="s">
        <v>117</v>
      </c>
      <c r="AH56" s="1" t="s">
        <v>74</v>
      </c>
      <c r="AI56" s="1">
        <v>2</v>
      </c>
      <c r="AJ56" s="3">
        <v>45892</v>
      </c>
      <c r="AK56" s="3">
        <v>0</v>
      </c>
      <c r="AL56" s="3">
        <v>45883</v>
      </c>
      <c r="AM56" s="3">
        <v>45890</v>
      </c>
      <c r="AN56" s="3">
        <v>45891</v>
      </c>
      <c r="AO56" s="3">
        <v>45891</v>
      </c>
      <c r="AP56" s="3">
        <v>45887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45869</v>
      </c>
      <c r="B57" s="14" t="s">
        <v>454</v>
      </c>
      <c r="C57" s="9" t="s">
        <v>73</v>
      </c>
      <c r="D57" s="13" t="s">
        <v>329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45892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459</v>
      </c>
      <c r="AG57" s="1" t="s">
        <v>117</v>
      </c>
      <c r="AH57" s="1" t="s">
        <v>74</v>
      </c>
      <c r="AI57" s="1">
        <v>2</v>
      </c>
      <c r="AJ57" s="3">
        <v>45892</v>
      </c>
      <c r="AK57" s="3">
        <v>0</v>
      </c>
      <c r="AL57" s="3">
        <v>45883</v>
      </c>
      <c r="AM57" s="3">
        <v>45890</v>
      </c>
      <c r="AN57" s="3">
        <v>45891</v>
      </c>
      <c r="AO57" s="3">
        <v>45891</v>
      </c>
      <c r="AP57" s="3">
        <v>45887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45869</v>
      </c>
      <c r="B58" s="14" t="s">
        <v>454</v>
      </c>
      <c r="C58" s="9" t="s">
        <v>73</v>
      </c>
      <c r="D58" s="13" t="s">
        <v>460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459</v>
      </c>
      <c r="AG58" s="1" t="s">
        <v>117</v>
      </c>
      <c r="AH58" s="1" t="s">
        <v>74</v>
      </c>
      <c r="AI58" s="1">
        <v>2</v>
      </c>
      <c r="AJ58" s="3">
        <v>45892</v>
      </c>
      <c r="AK58" s="3">
        <v>0</v>
      </c>
      <c r="AL58" s="3">
        <v>45883</v>
      </c>
      <c r="AM58" s="3">
        <v>45890</v>
      </c>
      <c r="AN58" s="3">
        <v>45891</v>
      </c>
      <c r="AO58" s="3">
        <v>45891</v>
      </c>
      <c r="AP58" s="3">
        <v>45887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454</v>
      </c>
      <c r="C59" s="9" t="s">
        <v>73</v>
      </c>
      <c r="D59" s="13" t="s">
        <v>355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45892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459</v>
      </c>
      <c r="AG59" s="1" t="s">
        <v>117</v>
      </c>
      <c r="AH59" s="1" t="s">
        <v>74</v>
      </c>
      <c r="AI59" s="1">
        <v>2</v>
      </c>
      <c r="AJ59" s="3">
        <v>45892</v>
      </c>
      <c r="AK59" s="3">
        <v>0</v>
      </c>
      <c r="AL59" s="3">
        <v>45883</v>
      </c>
      <c r="AM59" s="3">
        <v>45890</v>
      </c>
      <c r="AN59" s="3">
        <v>45891</v>
      </c>
      <c r="AO59" s="3">
        <v>45891</v>
      </c>
      <c r="AP59" s="3">
        <v>45887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454</v>
      </c>
      <c r="C60" s="9" t="s">
        <v>73</v>
      </c>
      <c r="D60" s="13" t="s">
        <v>297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45895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461</v>
      </c>
      <c r="AG60" s="1" t="s">
        <v>117</v>
      </c>
      <c r="AH60" s="1" t="s">
        <v>74</v>
      </c>
      <c r="AI60" s="1">
        <v>2</v>
      </c>
      <c r="AJ60" s="3">
        <v>45895</v>
      </c>
      <c r="AK60" s="3">
        <v>0</v>
      </c>
      <c r="AL60" s="3">
        <v>45886</v>
      </c>
      <c r="AM60" s="3">
        <v>45893</v>
      </c>
      <c r="AN60" s="3">
        <v>45894</v>
      </c>
      <c r="AO60" s="3">
        <v>45894</v>
      </c>
      <c r="AP60" s="3">
        <v>45890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454</v>
      </c>
      <c r="C61" s="9" t="s">
        <v>73</v>
      </c>
      <c r="D61" s="13" t="s">
        <v>298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461</v>
      </c>
      <c r="AG61" s="1" t="s">
        <v>117</v>
      </c>
      <c r="AH61" s="1" t="s">
        <v>74</v>
      </c>
      <c r="AI61" s="1">
        <v>2</v>
      </c>
      <c r="AJ61" s="3">
        <v>45895</v>
      </c>
      <c r="AK61" s="3">
        <v>0</v>
      </c>
      <c r="AL61" s="3">
        <v>45886</v>
      </c>
      <c r="AM61" s="3">
        <v>45893</v>
      </c>
      <c r="AN61" s="3">
        <v>45894</v>
      </c>
      <c r="AO61" s="3">
        <v>45894</v>
      </c>
      <c r="AP61" s="3">
        <v>45890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454</v>
      </c>
      <c r="C62" s="9" t="s">
        <v>73</v>
      </c>
      <c r="D62" s="13" t="s">
        <v>328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461</v>
      </c>
      <c r="AG62" s="1" t="s">
        <v>117</v>
      </c>
      <c r="AH62" s="1" t="s">
        <v>74</v>
      </c>
      <c r="AI62" s="1">
        <v>2</v>
      </c>
      <c r="AJ62" s="3">
        <v>45895</v>
      </c>
      <c r="AK62" s="3">
        <v>0</v>
      </c>
      <c r="AL62" s="3">
        <v>45886</v>
      </c>
      <c r="AM62" s="3">
        <v>45893</v>
      </c>
      <c r="AN62" s="3">
        <v>45894</v>
      </c>
      <c r="AO62" s="3">
        <v>45894</v>
      </c>
      <c r="AP62" s="3">
        <v>45890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330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461</v>
      </c>
      <c r="AG63" s="1" t="s">
        <v>117</v>
      </c>
      <c r="AH63" s="1" t="s">
        <v>74</v>
      </c>
      <c r="AI63" s="1">
        <v>2</v>
      </c>
      <c r="AJ63" s="3">
        <v>45895</v>
      </c>
      <c r="AK63" s="3">
        <v>0</v>
      </c>
      <c r="AL63" s="3">
        <v>45886</v>
      </c>
      <c r="AM63" s="3">
        <v>45893</v>
      </c>
      <c r="AN63" s="3">
        <v>45894</v>
      </c>
      <c r="AO63" s="3">
        <v>45894</v>
      </c>
      <c r="AP63" s="3">
        <v>45890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454</v>
      </c>
      <c r="C64" s="9" t="s">
        <v>73</v>
      </c>
      <c r="D64" s="13">
        <v>997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461</v>
      </c>
      <c r="AG64" s="1" t="s">
        <v>117</v>
      </c>
      <c r="AH64" s="1" t="s">
        <v>74</v>
      </c>
      <c r="AI64" s="1">
        <v>2</v>
      </c>
      <c r="AJ64" s="3">
        <v>45895</v>
      </c>
      <c r="AK64" s="3">
        <v>0</v>
      </c>
      <c r="AL64" s="3">
        <v>45886</v>
      </c>
      <c r="AM64" s="3">
        <v>45893</v>
      </c>
      <c r="AN64" s="3">
        <v>45894</v>
      </c>
      <c r="AO64" s="3">
        <v>45894</v>
      </c>
      <c r="AP64" s="3">
        <v>45890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454</v>
      </c>
      <c r="C65" s="9" t="s">
        <v>73</v>
      </c>
      <c r="D65" s="13" t="s">
        <v>197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462</v>
      </c>
      <c r="AG65" s="1" t="s">
        <v>117</v>
      </c>
      <c r="AH65" s="1" t="s">
        <v>74</v>
      </c>
      <c r="AI65" s="1">
        <v>2</v>
      </c>
      <c r="AJ65" s="3">
        <v>45897</v>
      </c>
      <c r="AK65" s="3">
        <v>0</v>
      </c>
      <c r="AL65" s="3">
        <v>45888</v>
      </c>
      <c r="AM65" s="3">
        <v>45895</v>
      </c>
      <c r="AN65" s="3">
        <v>45896</v>
      </c>
      <c r="AO65" s="3">
        <v>45896</v>
      </c>
      <c r="AP65" s="3">
        <v>45892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454</v>
      </c>
      <c r="C66" s="9" t="s">
        <v>73</v>
      </c>
      <c r="D66" s="13" t="s">
        <v>361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462</v>
      </c>
      <c r="AG66" s="1" t="s">
        <v>119</v>
      </c>
      <c r="AH66" s="1" t="s">
        <v>74</v>
      </c>
      <c r="AI66" s="1">
        <v>2</v>
      </c>
      <c r="AJ66" s="3">
        <v>45897</v>
      </c>
      <c r="AK66" s="3">
        <v>0</v>
      </c>
      <c r="AL66" s="3">
        <v>45888</v>
      </c>
      <c r="AM66" s="3">
        <v>45895</v>
      </c>
      <c r="AN66" s="3">
        <v>45896</v>
      </c>
      <c r="AO66" s="3">
        <v>45896</v>
      </c>
      <c r="AP66" s="3">
        <v>45892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45869</v>
      </c>
      <c r="B67" s="14" t="s">
        <v>454</v>
      </c>
      <c r="C67" s="9" t="s">
        <v>73</v>
      </c>
      <c r="D67" s="13" t="s">
        <v>331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462</v>
      </c>
      <c r="AG67" s="1" t="s">
        <v>119</v>
      </c>
      <c r="AH67" s="1" t="s">
        <v>74</v>
      </c>
      <c r="AI67" s="1">
        <v>2</v>
      </c>
      <c r="AJ67" s="3">
        <v>45897</v>
      </c>
      <c r="AK67" s="3">
        <v>0</v>
      </c>
      <c r="AL67" s="3">
        <v>45888</v>
      </c>
      <c r="AM67" s="3">
        <v>45895</v>
      </c>
      <c r="AN67" s="3">
        <v>45896</v>
      </c>
      <c r="AO67" s="3">
        <v>45896</v>
      </c>
      <c r="AP67" s="3">
        <v>45892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454</v>
      </c>
      <c r="C68" s="9" t="s">
        <v>73</v>
      </c>
      <c r="D68" s="13" t="s">
        <v>362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462</v>
      </c>
      <c r="AG68" s="1" t="s">
        <v>119</v>
      </c>
      <c r="AH68" s="1" t="s">
        <v>74</v>
      </c>
      <c r="AI68" s="1">
        <v>2</v>
      </c>
      <c r="AJ68" s="3">
        <v>45897</v>
      </c>
      <c r="AK68" s="3">
        <v>0</v>
      </c>
      <c r="AL68" s="3">
        <v>45888</v>
      </c>
      <c r="AM68" s="3">
        <v>45895</v>
      </c>
      <c r="AN68" s="3">
        <v>45896</v>
      </c>
      <c r="AO68" s="3">
        <v>45896</v>
      </c>
      <c r="AP68" s="3">
        <v>45892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457</v>
      </c>
      <c r="C69" s="9" t="s">
        <v>73</v>
      </c>
      <c r="D69" s="13" t="s">
        <v>59</v>
      </c>
      <c r="E69" s="9">
        <v>19</v>
      </c>
      <c r="F69" s="9">
        <v>36</v>
      </c>
      <c r="G69" s="9" t="s">
        <v>60</v>
      </c>
      <c r="H69" s="9">
        <v>0</v>
      </c>
      <c r="I69" s="9">
        <v>75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45897</v>
      </c>
      <c r="U69" s="11">
        <v>5000</v>
      </c>
      <c r="V69" s="10">
        <v>0</v>
      </c>
      <c r="W69" s="10">
        <v>5000</v>
      </c>
      <c r="X69" s="10">
        <v>0</v>
      </c>
      <c r="Y69" s="10">
        <v>0</v>
      </c>
      <c r="Z69" s="9" t="s">
        <v>176</v>
      </c>
      <c r="AA69" s="8">
        <v>5238.75</v>
      </c>
      <c r="AB69" s="8">
        <v>0</v>
      </c>
      <c r="AC69" s="8">
        <v>5238.75</v>
      </c>
      <c r="AD69" s="8">
        <v>0</v>
      </c>
      <c r="AE69" s="8">
        <v>0</v>
      </c>
      <c r="AF69" s="8" t="s">
        <v>462</v>
      </c>
      <c r="AG69" s="1" t="s">
        <v>116</v>
      </c>
      <c r="AH69" s="1" t="s">
        <v>74</v>
      </c>
      <c r="AI69" s="1">
        <v>2</v>
      </c>
      <c r="AJ69" s="3">
        <v>45897</v>
      </c>
      <c r="AK69" s="3">
        <v>0</v>
      </c>
      <c r="AL69" s="3">
        <v>45888</v>
      </c>
      <c r="AM69" s="3">
        <v>45895</v>
      </c>
      <c r="AN69" s="3">
        <v>45896</v>
      </c>
      <c r="AO69" s="3">
        <v>45896</v>
      </c>
      <c r="AP69" s="3">
        <v>45892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394.60593333333333</v>
      </c>
    </row>
    <row r="70" spans="1:56" ht="27.75" customHeight="1" x14ac:dyDescent="0.45">
      <c r="A70" s="3">
        <v>45870</v>
      </c>
      <c r="B70" s="14" t="s">
        <v>471</v>
      </c>
      <c r="C70" s="9" t="s">
        <v>73</v>
      </c>
      <c r="D70" s="13" t="s">
        <v>59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45898</v>
      </c>
      <c r="U70" s="11">
        <v>20000</v>
      </c>
      <c r="V70" s="10">
        <v>0</v>
      </c>
      <c r="W70" s="10">
        <v>20000</v>
      </c>
      <c r="X70" s="10">
        <v>0</v>
      </c>
      <c r="Y70" s="10">
        <v>0</v>
      </c>
      <c r="Z70" s="9" t="s">
        <v>176</v>
      </c>
      <c r="AA70" s="8">
        <v>18719.800000000003</v>
      </c>
      <c r="AB70" s="8">
        <v>0</v>
      </c>
      <c r="AC70" s="8">
        <v>18719.800000000003</v>
      </c>
      <c r="AD70" s="8">
        <v>0</v>
      </c>
      <c r="AE70" s="8">
        <v>0</v>
      </c>
      <c r="AF70" s="8">
        <v>0</v>
      </c>
      <c r="AG70" s="1" t="s">
        <v>117</v>
      </c>
      <c r="AH70" s="1" t="s">
        <v>77</v>
      </c>
      <c r="AI70" s="1">
        <v>1</v>
      </c>
      <c r="AJ70" s="3">
        <v>45898</v>
      </c>
      <c r="AK70" s="3">
        <v>0</v>
      </c>
      <c r="AL70" s="3">
        <v>0</v>
      </c>
      <c r="AM70" s="3">
        <v>0</v>
      </c>
      <c r="AN70" s="3">
        <v>0</v>
      </c>
      <c r="AO70" s="3">
        <v>45897</v>
      </c>
      <c r="AP70" s="3">
        <v>45893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1410.0585351111113</v>
      </c>
    </row>
    <row r="71" spans="1:56" ht="27.75" customHeight="1" x14ac:dyDescent="0.45">
      <c r="A71" s="3">
        <v>45870</v>
      </c>
      <c r="B71" s="14" t="s">
        <v>472</v>
      </c>
      <c r="C71" s="9" t="s">
        <v>73</v>
      </c>
      <c r="D71" s="13" t="s">
        <v>59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45898</v>
      </c>
      <c r="U71" s="11">
        <v>20000</v>
      </c>
      <c r="V71" s="10">
        <v>0</v>
      </c>
      <c r="W71" s="10">
        <v>20000</v>
      </c>
      <c r="X71" s="10">
        <v>0</v>
      </c>
      <c r="Y71" s="10">
        <v>0</v>
      </c>
      <c r="Z71" s="9" t="s">
        <v>176</v>
      </c>
      <c r="AA71" s="8">
        <v>18719.800000000003</v>
      </c>
      <c r="AB71" s="8">
        <v>0</v>
      </c>
      <c r="AC71" s="8">
        <v>18719.800000000003</v>
      </c>
      <c r="AD71" s="8">
        <v>0</v>
      </c>
      <c r="AE71" s="8">
        <v>0</v>
      </c>
      <c r="AF71" s="8">
        <v>0</v>
      </c>
      <c r="AG71" s="1" t="s">
        <v>116</v>
      </c>
      <c r="AH71" s="1" t="s">
        <v>77</v>
      </c>
      <c r="AI71" s="1">
        <v>1</v>
      </c>
      <c r="AJ71" s="3">
        <v>45898</v>
      </c>
      <c r="AK71" s="3">
        <v>0</v>
      </c>
      <c r="AL71" s="3">
        <v>0</v>
      </c>
      <c r="AM71" s="3">
        <v>0</v>
      </c>
      <c r="AN71" s="3">
        <v>0</v>
      </c>
      <c r="AO71" s="3">
        <v>45897</v>
      </c>
      <c r="AP71" s="3">
        <v>45893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1410.0585351111113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176</v>
      </c>
      <c r="AA72" s="8">
        <v>261254.05267500022</v>
      </c>
      <c r="AB72" s="8">
        <v>53618.302674999999</v>
      </c>
      <c r="AC72" s="8">
        <v>207635.75000000006</v>
      </c>
      <c r="AD72" s="8">
        <v>0</v>
      </c>
      <c r="AE72" s="8">
        <v>0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178</v>
      </c>
      <c r="BD72" s="56">
        <v>0</v>
      </c>
    </row>
    <row r="73" spans="1:56" ht="27.75" customHeight="1" x14ac:dyDescent="0.45">
      <c r="A73" s="3">
        <v>45874</v>
      </c>
      <c r="B73" s="14" t="s">
        <v>129</v>
      </c>
      <c r="C73" s="9" t="s">
        <v>317</v>
      </c>
      <c r="D73" s="13" t="s">
        <v>484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92</v>
      </c>
      <c r="M73" s="10">
        <v>20</v>
      </c>
      <c r="N73" s="9">
        <v>28</v>
      </c>
      <c r="O73" s="9">
        <v>50</v>
      </c>
      <c r="P73" s="10">
        <v>172.69642879999998</v>
      </c>
      <c r="Q73" s="10">
        <v>0</v>
      </c>
      <c r="R73" s="10">
        <v>172.69642879999998</v>
      </c>
      <c r="S73" s="9" t="s">
        <v>124</v>
      </c>
      <c r="T73" s="12">
        <v>45887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227</v>
      </c>
      <c r="AA73" s="8">
        <v>7683.5000000000009</v>
      </c>
      <c r="AB73" s="8">
        <v>7683.5000000000009</v>
      </c>
      <c r="AC73" s="8">
        <v>0</v>
      </c>
      <c r="AD73" s="8">
        <v>0</v>
      </c>
      <c r="AE73" s="8">
        <v>7683.5000000000009</v>
      </c>
      <c r="AF73" s="8">
        <v>0</v>
      </c>
      <c r="AG73" s="1" t="s">
        <v>116</v>
      </c>
      <c r="AH73" s="1" t="s">
        <v>68</v>
      </c>
      <c r="AI73" s="1">
        <v>4</v>
      </c>
      <c r="AJ73" s="3">
        <v>45887</v>
      </c>
      <c r="AK73" s="3">
        <v>45883</v>
      </c>
      <c r="AL73" s="3">
        <v>45877</v>
      </c>
      <c r="AM73" s="3">
        <v>45884</v>
      </c>
      <c r="AN73" s="3">
        <v>45885</v>
      </c>
      <c r="AO73" s="3">
        <v>45885</v>
      </c>
      <c r="AP73" s="3">
        <v>45882</v>
      </c>
      <c r="AQ73" s="3">
        <v>45886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95</v>
      </c>
      <c r="W74" s="10">
        <v>0</v>
      </c>
      <c r="X74" s="10">
        <v>0</v>
      </c>
      <c r="Y74" s="10">
        <v>0</v>
      </c>
      <c r="Z74" s="9" t="s">
        <v>227</v>
      </c>
      <c r="AA74" s="8">
        <v>7683.5000000000009</v>
      </c>
      <c r="AB74" s="8">
        <v>7683.5000000000009</v>
      </c>
      <c r="AC74" s="8">
        <v>0</v>
      </c>
      <c r="AD74" s="8">
        <v>0</v>
      </c>
      <c r="AE74" s="8">
        <v>7683.5000000000009</v>
      </c>
      <c r="AF74" s="8" t="s">
        <v>58</v>
      </c>
      <c r="AG74" s="1" t="s">
        <v>116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228</v>
      </c>
      <c r="BD74" s="56">
        <v>0</v>
      </c>
    </row>
    <row r="75" spans="1:56" ht="27.75" customHeight="1" x14ac:dyDescent="0.45">
      <c r="A75" s="3">
        <v>45874</v>
      </c>
      <c r="B75" s="14" t="s">
        <v>129</v>
      </c>
      <c r="C75" s="9" t="s">
        <v>142</v>
      </c>
      <c r="D75" s="13" t="s">
        <v>485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205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>
        <v>45889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113</v>
      </c>
      <c r="AA75" s="8">
        <v>4999.0247999999992</v>
      </c>
      <c r="AB75" s="8">
        <v>0</v>
      </c>
      <c r="AC75" s="8">
        <v>4999.0247999999992</v>
      </c>
      <c r="AD75" s="8">
        <v>0</v>
      </c>
      <c r="AE75" s="8">
        <v>4999.0247999999992</v>
      </c>
      <c r="AF75" s="8">
        <v>0</v>
      </c>
      <c r="AG75" s="1" t="s">
        <v>116</v>
      </c>
      <c r="AH75" s="1" t="s">
        <v>75</v>
      </c>
      <c r="AI75" s="1">
        <v>4</v>
      </c>
      <c r="AJ75" s="3">
        <v>45889</v>
      </c>
      <c r="AK75" s="3">
        <v>45885</v>
      </c>
      <c r="AL75" s="3">
        <v>45878</v>
      </c>
      <c r="AM75" s="3">
        <v>45886</v>
      </c>
      <c r="AN75" s="3">
        <v>45887</v>
      </c>
      <c r="AO75" s="3">
        <v>45888</v>
      </c>
      <c r="AP75" s="3">
        <v>45884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200</v>
      </c>
      <c r="BD75" s="56">
        <v>422.13987199999997</v>
      </c>
    </row>
    <row r="76" spans="1:56" ht="27.75" customHeight="1" x14ac:dyDescent="0.45">
      <c r="A76" s="3">
        <v>45796</v>
      </c>
      <c r="B76" s="14" t="s">
        <v>280</v>
      </c>
      <c r="C76" s="9" t="s">
        <v>142</v>
      </c>
      <c r="D76" s="13" t="s">
        <v>275</v>
      </c>
      <c r="E76" s="9">
        <v>19</v>
      </c>
      <c r="F76" s="9">
        <v>34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205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109</v>
      </c>
      <c r="T76" s="12" t="s">
        <v>63</v>
      </c>
      <c r="U76" s="11">
        <v>503</v>
      </c>
      <c r="V76" s="10">
        <v>0</v>
      </c>
      <c r="W76" s="10">
        <v>503</v>
      </c>
      <c r="X76" s="10">
        <v>5250</v>
      </c>
      <c r="Y76" s="10">
        <v>0</v>
      </c>
      <c r="Z76" s="9" t="s">
        <v>113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116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200</v>
      </c>
      <c r="BD76" s="56">
        <v>0</v>
      </c>
    </row>
    <row r="77" spans="1:56" ht="27.7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34</v>
      </c>
      <c r="G77" s="9" t="s">
        <v>60</v>
      </c>
      <c r="H77" s="9">
        <v>0</v>
      </c>
      <c r="I77" s="9">
        <v>80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113</v>
      </c>
      <c r="AA77" s="8">
        <v>4999.0247999999992</v>
      </c>
      <c r="AB77" s="8">
        <v>0</v>
      </c>
      <c r="AC77" s="8">
        <v>4999.0247999999992</v>
      </c>
      <c r="AD77" s="8">
        <v>0</v>
      </c>
      <c r="AE77" s="8">
        <v>4999.0247999999992</v>
      </c>
      <c r="AF77" s="8" t="s">
        <v>58</v>
      </c>
      <c r="AG77" s="1" t="s">
        <v>116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201</v>
      </c>
      <c r="BD77" s="56">
        <v>0</v>
      </c>
    </row>
    <row r="78" spans="1:56" ht="27.75" customHeight="1" x14ac:dyDescent="0.45">
      <c r="A78" s="3">
        <v>45857</v>
      </c>
      <c r="B78" s="14" t="s">
        <v>381</v>
      </c>
      <c r="C78" s="9" t="s">
        <v>142</v>
      </c>
      <c r="D78" s="13" t="s">
        <v>258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 t="s">
        <v>63</v>
      </c>
      <c r="U78" s="11">
        <v>120</v>
      </c>
      <c r="V78" s="10">
        <v>0</v>
      </c>
      <c r="W78" s="10">
        <v>120</v>
      </c>
      <c r="X78" s="10">
        <v>11000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45810</v>
      </c>
      <c r="B79" s="14" t="s">
        <v>296</v>
      </c>
      <c r="C79" s="9" t="s">
        <v>79</v>
      </c>
      <c r="D79" s="13" t="s">
        <v>234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133</v>
      </c>
      <c r="U79" s="11">
        <v>2500</v>
      </c>
      <c r="V79" s="10">
        <v>2500</v>
      </c>
      <c r="W79" s="10">
        <v>0</v>
      </c>
      <c r="X79" s="10">
        <v>5560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118</v>
      </c>
      <c r="AH79" s="1" t="s">
        <v>75</v>
      </c>
      <c r="AI79" s="1">
        <v>4</v>
      </c>
      <c r="AJ79" s="3" t="s">
        <v>133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45847</v>
      </c>
      <c r="B80" s="14" t="s">
        <v>335</v>
      </c>
      <c r="C80" s="9" t="s">
        <v>79</v>
      </c>
      <c r="D80" s="13" t="s">
        <v>334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45876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45876</v>
      </c>
      <c r="AK80" s="3">
        <v>45872</v>
      </c>
      <c r="AL80" s="3">
        <v>45865</v>
      </c>
      <c r="AM80" s="3">
        <v>45873</v>
      </c>
      <c r="AN80" s="3">
        <v>45874</v>
      </c>
      <c r="AO80" s="3">
        <v>45875</v>
      </c>
      <c r="AP80" s="3">
        <v>45871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45870</v>
      </c>
      <c r="B81" s="14" t="s">
        <v>463</v>
      </c>
      <c r="C81" s="9" t="s">
        <v>79</v>
      </c>
      <c r="D81" s="13" t="s">
        <v>464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3000</v>
      </c>
      <c r="W81" s="10">
        <v>0</v>
      </c>
      <c r="X81" s="10">
        <v>3300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45870</v>
      </c>
      <c r="B82" s="14" t="s">
        <v>465</v>
      </c>
      <c r="C82" s="9" t="s">
        <v>79</v>
      </c>
      <c r="D82" s="13" t="s">
        <v>466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45876</v>
      </c>
      <c r="U82" s="11">
        <v>3000</v>
      </c>
      <c r="V82" s="10">
        <v>0</v>
      </c>
      <c r="W82" s="10">
        <v>3000</v>
      </c>
      <c r="X82" s="10">
        <v>3480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116</v>
      </c>
      <c r="AH82" s="1" t="s">
        <v>75</v>
      </c>
      <c r="AI82" s="1">
        <v>4</v>
      </c>
      <c r="AJ82" s="3">
        <v>45876</v>
      </c>
      <c r="AK82" s="3">
        <v>45872</v>
      </c>
      <c r="AL82" s="3">
        <v>45865</v>
      </c>
      <c r="AM82" s="3">
        <v>45873</v>
      </c>
      <c r="AN82" s="3">
        <v>45874</v>
      </c>
      <c r="AO82" s="3">
        <v>45875</v>
      </c>
      <c r="AP82" s="3">
        <v>45871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338</v>
      </c>
      <c r="C83" s="9" t="s">
        <v>108</v>
      </c>
      <c r="D83" s="13" t="s">
        <v>339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45883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80</v>
      </c>
      <c r="AA83" s="8">
        <v>4414.5199999999995</v>
      </c>
      <c r="AB83" s="8">
        <v>4414.5199999999995</v>
      </c>
      <c r="AC83" s="8">
        <v>0</v>
      </c>
      <c r="AD83" s="8">
        <v>4414.5199999999995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45883</v>
      </c>
      <c r="AK83" s="3">
        <v>45879</v>
      </c>
      <c r="AL83" s="3">
        <v>45872</v>
      </c>
      <c r="AM83" s="3">
        <v>45880</v>
      </c>
      <c r="AN83" s="3">
        <v>45881</v>
      </c>
      <c r="AO83" s="3">
        <v>45882</v>
      </c>
      <c r="AP83" s="3">
        <v>45878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45868</v>
      </c>
      <c r="B84" s="14" t="s">
        <v>473</v>
      </c>
      <c r="C84" s="9" t="s">
        <v>300</v>
      </c>
      <c r="D84" s="13" t="s">
        <v>341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45894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80</v>
      </c>
      <c r="AA84" s="8">
        <v>32270.700000000004</v>
      </c>
      <c r="AB84" s="8">
        <v>25152</v>
      </c>
      <c r="AC84" s="8">
        <v>7118.7000000000044</v>
      </c>
      <c r="AD84" s="8">
        <v>4300</v>
      </c>
      <c r="AE84" s="8">
        <v>27970.700000000004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45894</v>
      </c>
      <c r="AK84" s="3">
        <v>45890</v>
      </c>
      <c r="AL84" s="3">
        <v>45883</v>
      </c>
      <c r="AM84" s="3">
        <v>45891</v>
      </c>
      <c r="AN84" s="3">
        <v>45892</v>
      </c>
      <c r="AO84" s="3">
        <v>45893</v>
      </c>
      <c r="AP84" s="3">
        <v>45889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537.8573333333336</v>
      </c>
    </row>
    <row r="85" spans="1:56" ht="27.75" customHeight="1" x14ac:dyDescent="0.45">
      <c r="A85" s="3">
        <v>45868</v>
      </c>
      <c r="B85" s="14" t="s">
        <v>473</v>
      </c>
      <c r="C85" s="9" t="s">
        <v>300</v>
      </c>
      <c r="D85" s="13" t="s">
        <v>342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45894</v>
      </c>
      <c r="U85" s="11">
        <v>20000</v>
      </c>
      <c r="V85" s="10">
        <v>20000</v>
      </c>
      <c r="W85" s="10">
        <v>0</v>
      </c>
      <c r="X85" s="10">
        <v>20197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45894</v>
      </c>
      <c r="AK85" s="3">
        <v>45890</v>
      </c>
      <c r="AL85" s="3">
        <v>45883</v>
      </c>
      <c r="AM85" s="3">
        <v>45891</v>
      </c>
      <c r="AN85" s="3">
        <v>45892</v>
      </c>
      <c r="AO85" s="3">
        <v>45893</v>
      </c>
      <c r="AP85" s="3">
        <v>45889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45868</v>
      </c>
      <c r="B86" s="14" t="s">
        <v>473</v>
      </c>
      <c r="C86" s="9" t="s">
        <v>300</v>
      </c>
      <c r="D86" s="13" t="s">
        <v>442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5378.4500000000007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45894</v>
      </c>
      <c r="AK86" s="3">
        <v>45890</v>
      </c>
      <c r="AL86" s="3">
        <v>45883</v>
      </c>
      <c r="AM86" s="3">
        <v>45891</v>
      </c>
      <c r="AN86" s="3">
        <v>45892</v>
      </c>
      <c r="AO86" s="3">
        <v>45893</v>
      </c>
      <c r="AP86" s="3">
        <v>45889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406.37177777777782</v>
      </c>
    </row>
    <row r="87" spans="1:56" ht="27.75" customHeight="1" x14ac:dyDescent="0.45">
      <c r="A87" s="3">
        <v>45873</v>
      </c>
      <c r="B87" s="14" t="s">
        <v>129</v>
      </c>
      <c r="C87" s="9" t="s">
        <v>300</v>
      </c>
      <c r="D87" s="13" t="s">
        <v>486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45894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80</v>
      </c>
      <c r="AA87" s="8">
        <v>10756.900000000001</v>
      </c>
      <c r="AB87" s="8">
        <v>0</v>
      </c>
      <c r="AC87" s="8">
        <v>10756.900000000001</v>
      </c>
      <c r="AD87" s="8">
        <v>0</v>
      </c>
      <c r="AE87" s="8">
        <v>10756.900000000001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45894</v>
      </c>
      <c r="AK87" s="3">
        <v>45890</v>
      </c>
      <c r="AL87" s="3">
        <v>45883</v>
      </c>
      <c r="AM87" s="3">
        <v>45891</v>
      </c>
      <c r="AN87" s="3">
        <v>45892</v>
      </c>
      <c r="AO87" s="3">
        <v>45893</v>
      </c>
      <c r="AP87" s="3">
        <v>45889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812.74355555555564</v>
      </c>
    </row>
    <row r="88" spans="1:56" ht="27.75" customHeight="1" x14ac:dyDescent="0.45">
      <c r="A88" s="3">
        <v>45873</v>
      </c>
      <c r="B88" s="14" t="s">
        <v>129</v>
      </c>
      <c r="C88" s="9" t="s">
        <v>300</v>
      </c>
      <c r="D88" s="13" t="s">
        <v>487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1625.4871111111113</v>
      </c>
    </row>
    <row r="89" spans="1:56" ht="27.75" customHeight="1" x14ac:dyDescent="0.45">
      <c r="A89" s="3">
        <v>45873</v>
      </c>
      <c r="B89" s="14" t="s">
        <v>129</v>
      </c>
      <c r="C89" s="9" t="s">
        <v>300</v>
      </c>
      <c r="D89" s="13" t="s">
        <v>488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80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812.74355555555564</v>
      </c>
    </row>
    <row r="90" spans="1:56" ht="27.75" customHeight="1" x14ac:dyDescent="0.45">
      <c r="A90" s="3">
        <v>45873</v>
      </c>
      <c r="B90" s="14" t="s">
        <v>129</v>
      </c>
      <c r="C90" s="9" t="s">
        <v>300</v>
      </c>
      <c r="D90" s="13" t="s">
        <v>489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5378.4500000000007</v>
      </c>
      <c r="AF90" s="8">
        <v>0</v>
      </c>
      <c r="AG90" s="1" t="s">
        <v>116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406.37177777777782</v>
      </c>
    </row>
    <row r="91" spans="1:56" ht="27.75" customHeight="1" x14ac:dyDescent="0.45">
      <c r="A91" s="3">
        <v>45874</v>
      </c>
      <c r="B91" s="14" t="s">
        <v>129</v>
      </c>
      <c r="C91" s="9" t="s">
        <v>142</v>
      </c>
      <c r="D91" s="13" t="s">
        <v>490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>
        <v>45888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80</v>
      </c>
      <c r="AA91" s="8">
        <v>10477.5</v>
      </c>
      <c r="AB91" s="8">
        <v>0</v>
      </c>
      <c r="AC91" s="8">
        <v>10477.5</v>
      </c>
      <c r="AD91" s="8">
        <v>0</v>
      </c>
      <c r="AE91" s="8">
        <v>10477.5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45888</v>
      </c>
      <c r="AK91" s="3">
        <v>45884</v>
      </c>
      <c r="AL91" s="3">
        <v>45877</v>
      </c>
      <c r="AM91" s="3">
        <v>45885</v>
      </c>
      <c r="AN91" s="3">
        <v>45886</v>
      </c>
      <c r="AO91" s="3">
        <v>45887</v>
      </c>
      <c r="AP91" s="3">
        <v>45883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791.63333333333321</v>
      </c>
    </row>
    <row r="92" spans="1:56" ht="27.75" customHeight="1" x14ac:dyDescent="0.45">
      <c r="A92" s="3">
        <v>45874</v>
      </c>
      <c r="B92" s="14" t="s">
        <v>129</v>
      </c>
      <c r="C92" s="9" t="s">
        <v>142</v>
      </c>
      <c r="D92" s="13" t="s">
        <v>239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>
        <v>45887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80</v>
      </c>
      <c r="AA92" s="8">
        <v>10477.5</v>
      </c>
      <c r="AB92" s="8">
        <v>0</v>
      </c>
      <c r="AC92" s="8">
        <v>10477.5</v>
      </c>
      <c r="AD92" s="8">
        <v>0</v>
      </c>
      <c r="AE92" s="8">
        <v>10477.5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45887</v>
      </c>
      <c r="AK92" s="3">
        <v>45883</v>
      </c>
      <c r="AL92" s="3">
        <v>45876</v>
      </c>
      <c r="AM92" s="3">
        <v>45884</v>
      </c>
      <c r="AN92" s="3">
        <v>45885</v>
      </c>
      <c r="AO92" s="3">
        <v>45886</v>
      </c>
      <c r="AP92" s="3">
        <v>45882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791.63333333333321</v>
      </c>
    </row>
    <row r="93" spans="1:56" ht="27.75" customHeight="1" x14ac:dyDescent="0.45">
      <c r="A93" s="3">
        <v>45796</v>
      </c>
      <c r="B93" s="14" t="s">
        <v>286</v>
      </c>
      <c r="C93" s="9" t="s">
        <v>142</v>
      </c>
      <c r="D93" s="13" t="s">
        <v>239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>
        <v>45887</v>
      </c>
      <c r="U93" s="11">
        <v>614</v>
      </c>
      <c r="V93" s="10">
        <v>0</v>
      </c>
      <c r="W93" s="10">
        <v>614</v>
      </c>
      <c r="X93" s="10">
        <v>0</v>
      </c>
      <c r="Y93" s="10">
        <v>644.70000000000005</v>
      </c>
      <c r="Z93" s="9" t="s">
        <v>80</v>
      </c>
      <c r="AA93" s="8">
        <v>643.31850000000009</v>
      </c>
      <c r="AB93" s="8">
        <v>0</v>
      </c>
      <c r="AC93" s="8">
        <v>643.31850000000009</v>
      </c>
      <c r="AD93" s="8">
        <v>0</v>
      </c>
      <c r="AE93" s="8">
        <v>643.31850000000009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45887</v>
      </c>
      <c r="AK93" s="3">
        <v>45883</v>
      </c>
      <c r="AL93" s="3">
        <v>45876</v>
      </c>
      <c r="AM93" s="3">
        <v>45884</v>
      </c>
      <c r="AN93" s="3">
        <v>45885</v>
      </c>
      <c r="AO93" s="3">
        <v>45886</v>
      </c>
      <c r="AP93" s="3">
        <v>45882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48.606286666666669</v>
      </c>
    </row>
    <row r="94" spans="1:56" ht="27.75" customHeight="1" x14ac:dyDescent="0.45">
      <c r="A94" s="3">
        <v>45874</v>
      </c>
      <c r="B94" s="14" t="s">
        <v>129</v>
      </c>
      <c r="C94" s="9" t="s">
        <v>142</v>
      </c>
      <c r="D94" s="13" t="s">
        <v>188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>
        <v>45887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80</v>
      </c>
      <c r="AA94" s="8">
        <v>5139.8424000000005</v>
      </c>
      <c r="AB94" s="8">
        <v>0</v>
      </c>
      <c r="AC94" s="8">
        <v>5139.8424000000005</v>
      </c>
      <c r="AD94" s="8">
        <v>0</v>
      </c>
      <c r="AE94" s="8">
        <v>5139.8424000000005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45887</v>
      </c>
      <c r="AK94" s="3">
        <v>45883</v>
      </c>
      <c r="AL94" s="3">
        <v>45876</v>
      </c>
      <c r="AM94" s="3">
        <v>45884</v>
      </c>
      <c r="AN94" s="3">
        <v>45885</v>
      </c>
      <c r="AO94" s="3">
        <v>45886</v>
      </c>
      <c r="AP94" s="3">
        <v>45882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388.34364799999992</v>
      </c>
    </row>
    <row r="95" spans="1:56" ht="27.75" customHeight="1" x14ac:dyDescent="0.45">
      <c r="A95" s="3">
        <v>45827</v>
      </c>
      <c r="B95" s="14" t="s">
        <v>313</v>
      </c>
      <c r="C95" s="9" t="s">
        <v>142</v>
      </c>
      <c r="D95" s="13" t="s">
        <v>188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205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>
        <v>45887</v>
      </c>
      <c r="U95" s="11">
        <v>455</v>
      </c>
      <c r="V95" s="10">
        <v>0</v>
      </c>
      <c r="W95" s="10">
        <v>455</v>
      </c>
      <c r="X95" s="10">
        <v>0</v>
      </c>
      <c r="Y95" s="10">
        <v>477.75</v>
      </c>
      <c r="Z95" s="9" t="s">
        <v>80</v>
      </c>
      <c r="AA95" s="8">
        <v>464.01355000000001</v>
      </c>
      <c r="AB95" s="8">
        <v>0</v>
      </c>
      <c r="AC95" s="8">
        <v>464.01355000000001</v>
      </c>
      <c r="AD95" s="8">
        <v>0</v>
      </c>
      <c r="AE95" s="8">
        <v>464.01355000000001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45887</v>
      </c>
      <c r="AK95" s="3">
        <v>45883</v>
      </c>
      <c r="AL95" s="3">
        <v>45876</v>
      </c>
      <c r="AM95" s="3">
        <v>45884</v>
      </c>
      <c r="AN95" s="3">
        <v>45885</v>
      </c>
      <c r="AO95" s="3">
        <v>45886</v>
      </c>
      <c r="AP95" s="3">
        <v>45882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35.058801555555547</v>
      </c>
    </row>
    <row r="96" spans="1:56" ht="27.75" customHeight="1" x14ac:dyDescent="0.45">
      <c r="A96" s="3" t="s">
        <v>136</v>
      </c>
      <c r="B96" s="14" t="s">
        <v>136</v>
      </c>
      <c r="C96" s="9" t="s">
        <v>142</v>
      </c>
      <c r="D96" s="13" t="s">
        <v>61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>
        <v>45899</v>
      </c>
      <c r="U96" s="11">
        <v>65000</v>
      </c>
      <c r="V96" s="10">
        <v>0</v>
      </c>
      <c r="W96" s="10">
        <v>65000</v>
      </c>
      <c r="X96" s="10">
        <v>0</v>
      </c>
      <c r="Y96" s="10">
        <v>68250</v>
      </c>
      <c r="Z96" s="9" t="s">
        <v>80</v>
      </c>
      <c r="AA96" s="8">
        <v>66246</v>
      </c>
      <c r="AB96" s="8">
        <v>0</v>
      </c>
      <c r="AC96" s="8">
        <v>66246</v>
      </c>
      <c r="AD96" s="8">
        <v>0</v>
      </c>
      <c r="AE96" s="8">
        <v>66246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45899</v>
      </c>
      <c r="AK96" s="3">
        <v>45895</v>
      </c>
      <c r="AL96" s="3">
        <v>45888</v>
      </c>
      <c r="AM96" s="3">
        <v>45896</v>
      </c>
      <c r="AN96" s="3">
        <v>45897</v>
      </c>
      <c r="AO96" s="3">
        <v>45898</v>
      </c>
      <c r="AP96" s="3">
        <v>45894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7916.333333333333</v>
      </c>
    </row>
    <row r="97" spans="1:56" ht="27.75" customHeight="1" x14ac:dyDescent="0.45">
      <c r="A97" s="3" t="s">
        <v>136</v>
      </c>
      <c r="B97" s="14" t="s">
        <v>136</v>
      </c>
      <c r="C97" s="9" t="s">
        <v>79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45899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80</v>
      </c>
      <c r="AA97" s="8">
        <v>22072.6</v>
      </c>
      <c r="AB97" s="8">
        <v>0</v>
      </c>
      <c r="AC97" s="8">
        <v>22072.6</v>
      </c>
      <c r="AD97" s="8">
        <v>0</v>
      </c>
      <c r="AE97" s="8">
        <v>22072.6</v>
      </c>
      <c r="AF97" s="8">
        <v>0</v>
      </c>
      <c r="AG97" s="1" t="s">
        <v>116</v>
      </c>
      <c r="AH97" s="1" t="s">
        <v>75</v>
      </c>
      <c r="AI97" s="1">
        <v>4</v>
      </c>
      <c r="AJ97" s="3">
        <v>45899</v>
      </c>
      <c r="AK97" s="3">
        <v>45895</v>
      </c>
      <c r="AL97" s="3">
        <v>45888</v>
      </c>
      <c r="AM97" s="3">
        <v>45896</v>
      </c>
      <c r="AN97" s="3">
        <v>45897</v>
      </c>
      <c r="AO97" s="3">
        <v>45898</v>
      </c>
      <c r="AP97" s="3">
        <v>45894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1667.7075555555555</v>
      </c>
    </row>
    <row r="98" spans="1:56" ht="27.75" customHeight="1" x14ac:dyDescent="0.45">
      <c r="A98" s="3" t="s">
        <v>136</v>
      </c>
      <c r="B98" s="14" t="s">
        <v>136</v>
      </c>
      <c r="C98" s="9" t="s">
        <v>97</v>
      </c>
      <c r="D98" s="13" t="s">
        <v>61</v>
      </c>
      <c r="E98" s="9">
        <v>20</v>
      </c>
      <c r="F98" s="9">
        <v>37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45899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80</v>
      </c>
      <c r="AA98" s="8">
        <v>21513.800000000003</v>
      </c>
      <c r="AB98" s="8">
        <v>0</v>
      </c>
      <c r="AC98" s="8">
        <v>21513.800000000003</v>
      </c>
      <c r="AD98" s="8">
        <v>0</v>
      </c>
      <c r="AE98" s="8">
        <v>21513.800000000003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45899</v>
      </c>
      <c r="AK98" s="3">
        <v>45895</v>
      </c>
      <c r="AL98" s="3">
        <v>45888</v>
      </c>
      <c r="AM98" s="3">
        <v>45896</v>
      </c>
      <c r="AN98" s="3">
        <v>45897</v>
      </c>
      <c r="AO98" s="3">
        <v>45898</v>
      </c>
      <c r="AP98" s="3">
        <v>45894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1625.4871111111113</v>
      </c>
    </row>
    <row r="99" spans="1:56" ht="27.75" customHeight="1" x14ac:dyDescent="0.45">
      <c r="A99" s="3" t="s">
        <v>136</v>
      </c>
      <c r="B99" s="14" t="s">
        <v>136</v>
      </c>
      <c r="C99" s="9" t="s">
        <v>305</v>
      </c>
      <c r="D99" s="13" t="s">
        <v>61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 t="s">
        <v>63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110363</v>
      </c>
      <c r="AB99" s="8">
        <v>0</v>
      </c>
      <c r="AC99" s="8">
        <v>110363</v>
      </c>
      <c r="AD99" s="8">
        <v>0</v>
      </c>
      <c r="AE99" s="8">
        <v>110363</v>
      </c>
      <c r="AF99" s="8">
        <v>0</v>
      </c>
      <c r="AG99" s="1" t="s">
        <v>118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8338.5377777777776</v>
      </c>
    </row>
    <row r="100" spans="1:56" ht="27.75" customHeight="1" x14ac:dyDescent="0.45">
      <c r="A100" s="3">
        <v>45825</v>
      </c>
      <c r="B100" s="14" t="s">
        <v>303</v>
      </c>
      <c r="C100" s="9" t="s">
        <v>142</v>
      </c>
      <c r="D100" s="13" t="s">
        <v>277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205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127</v>
      </c>
      <c r="V100" s="10">
        <v>0</v>
      </c>
      <c r="W100" s="10">
        <v>127</v>
      </c>
      <c r="X100" s="10">
        <v>6000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45825</v>
      </c>
      <c r="B101" s="14" t="s">
        <v>304</v>
      </c>
      <c r="C101" s="9" t="s">
        <v>142</v>
      </c>
      <c r="D101" s="13" t="s">
        <v>259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267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894</v>
      </c>
      <c r="V101" s="10">
        <v>525</v>
      </c>
      <c r="W101" s="10">
        <v>369</v>
      </c>
      <c r="X101" s="10">
        <v>6000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116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135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45796</v>
      </c>
      <c r="B102" s="14" t="s">
        <v>285</v>
      </c>
      <c r="C102" s="9" t="s">
        <v>142</v>
      </c>
      <c r="D102" s="13" t="s">
        <v>148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3360</v>
      </c>
      <c r="V102" s="10">
        <v>0</v>
      </c>
      <c r="W102" s="10">
        <v>3360</v>
      </c>
      <c r="X102" s="10">
        <v>35200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279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45796</v>
      </c>
      <c r="B103" s="14" t="s">
        <v>281</v>
      </c>
      <c r="C103" s="9" t="s">
        <v>142</v>
      </c>
      <c r="D103" s="13" t="s">
        <v>276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366</v>
      </c>
      <c r="V103" s="10">
        <v>0</v>
      </c>
      <c r="W103" s="10">
        <v>366</v>
      </c>
      <c r="X103" s="10">
        <v>5113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45796</v>
      </c>
      <c r="B104" s="14" t="s">
        <v>283</v>
      </c>
      <c r="C104" s="9" t="s">
        <v>142</v>
      </c>
      <c r="D104" s="13" t="s">
        <v>278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302</v>
      </c>
      <c r="V104" s="10">
        <v>0</v>
      </c>
      <c r="W104" s="10">
        <v>302</v>
      </c>
      <c r="X104" s="10">
        <v>5300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45796</v>
      </c>
      <c r="B105" s="14" t="s">
        <v>284</v>
      </c>
      <c r="C105" s="9" t="s">
        <v>142</v>
      </c>
      <c r="D105" s="13" t="s">
        <v>132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1200</v>
      </c>
      <c r="V105" s="10">
        <v>0</v>
      </c>
      <c r="W105" s="10">
        <v>1200</v>
      </c>
      <c r="X105" s="10">
        <v>10700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45850</v>
      </c>
      <c r="B106" s="14" t="s">
        <v>336</v>
      </c>
      <c r="C106" s="9" t="s">
        <v>108</v>
      </c>
      <c r="D106" s="13" t="s">
        <v>337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250.15613333333337</v>
      </c>
    </row>
    <row r="107" spans="1:56" ht="27.75" customHeight="1" x14ac:dyDescent="0.45">
      <c r="A107" s="3">
        <v>45799</v>
      </c>
      <c r="B107" s="14" t="s">
        <v>294</v>
      </c>
      <c r="C107" s="9" t="s">
        <v>289</v>
      </c>
      <c r="D107" s="13" t="s">
        <v>290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133</v>
      </c>
      <c r="U107" s="11">
        <v>4000</v>
      </c>
      <c r="V107" s="10">
        <v>3840</v>
      </c>
      <c r="W107" s="10">
        <v>160</v>
      </c>
      <c r="X107" s="10">
        <v>8450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220</v>
      </c>
      <c r="AG107" s="1" t="s">
        <v>117</v>
      </c>
      <c r="AH107" s="1" t="s">
        <v>75</v>
      </c>
      <c r="AI107" s="1">
        <v>4</v>
      </c>
      <c r="AJ107" s="3" t="s">
        <v>133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45850</v>
      </c>
      <c r="B108" s="14" t="s">
        <v>340</v>
      </c>
      <c r="C108" s="9" t="s">
        <v>108</v>
      </c>
      <c r="D108" s="13" t="s">
        <v>309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80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333.54151111111111</v>
      </c>
    </row>
    <row r="109" spans="1:56" ht="27.75" customHeight="1" x14ac:dyDescent="0.45">
      <c r="A109" s="3">
        <v>45798</v>
      </c>
      <c r="B109" s="14" t="s">
        <v>293</v>
      </c>
      <c r="C109" s="9" t="s">
        <v>108</v>
      </c>
      <c r="D109" s="13" t="s">
        <v>291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135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416.92688888888887</v>
      </c>
    </row>
    <row r="110" spans="1:56" ht="27.75" customHeight="1" x14ac:dyDescent="0.45">
      <c r="A110" s="3">
        <v>45782</v>
      </c>
      <c r="B110" s="14" t="s">
        <v>274</v>
      </c>
      <c r="C110" s="9" t="s">
        <v>79</v>
      </c>
      <c r="D110" s="13" t="s">
        <v>264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833.85377777777774</v>
      </c>
    </row>
    <row r="111" spans="1:56" ht="27.75" customHeight="1" x14ac:dyDescent="0.45">
      <c r="A111" s="3">
        <v>45674</v>
      </c>
      <c r="B111" s="14" t="s">
        <v>241</v>
      </c>
      <c r="C111" s="9" t="s">
        <v>142</v>
      </c>
      <c r="D111" s="13" t="s">
        <v>240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205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152</v>
      </c>
      <c r="V111" s="10">
        <v>0</v>
      </c>
      <c r="W111" s="10">
        <v>152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5987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255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45611</v>
      </c>
      <c r="B112" s="14" t="s">
        <v>204</v>
      </c>
      <c r="C112" s="9" t="s">
        <v>142</v>
      </c>
      <c r="D112" s="13" t="s">
        <v>203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117</v>
      </c>
      <c r="V112" s="10">
        <v>0</v>
      </c>
      <c r="W112" s="10">
        <v>117</v>
      </c>
      <c r="X112" s="10">
        <v>10065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45523</v>
      </c>
      <c r="B113" s="14" t="s">
        <v>185</v>
      </c>
      <c r="C113" s="9" t="s">
        <v>142</v>
      </c>
      <c r="D113" s="13" t="s">
        <v>183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1260</v>
      </c>
      <c r="V113" s="10">
        <v>0</v>
      </c>
      <c r="W113" s="10">
        <v>1260</v>
      </c>
      <c r="X113" s="10">
        <v>11095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45523</v>
      </c>
      <c r="B114" s="14" t="s">
        <v>185</v>
      </c>
      <c r="C114" s="9" t="s">
        <v>142</v>
      </c>
      <c r="D114" s="13" t="s">
        <v>184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89</v>
      </c>
      <c r="V114" s="10">
        <v>0</v>
      </c>
      <c r="W114" s="10">
        <v>89</v>
      </c>
      <c r="X114" s="10">
        <v>11180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45741</v>
      </c>
      <c r="B115" s="14" t="s">
        <v>262</v>
      </c>
      <c r="C115" s="9" t="s">
        <v>108</v>
      </c>
      <c r="D115" s="13" t="s">
        <v>261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4000</v>
      </c>
      <c r="V115" s="10">
        <v>3857</v>
      </c>
      <c r="W115" s="10">
        <v>143</v>
      </c>
      <c r="X115" s="10">
        <v>4200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265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45720</v>
      </c>
      <c r="B116" s="14" t="s">
        <v>129</v>
      </c>
      <c r="C116" s="9" t="s">
        <v>108</v>
      </c>
      <c r="D116" s="13" t="s">
        <v>219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4000</v>
      </c>
      <c r="V116" s="10">
        <v>4010</v>
      </c>
      <c r="W116" s="10">
        <v>0</v>
      </c>
      <c r="X116" s="10">
        <v>4470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45720</v>
      </c>
      <c r="B117" s="14" t="s">
        <v>129</v>
      </c>
      <c r="C117" s="9" t="s">
        <v>108</v>
      </c>
      <c r="D117" s="13" t="s">
        <v>233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3065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45541</v>
      </c>
      <c r="B118" s="14" t="s">
        <v>189</v>
      </c>
      <c r="C118" s="9" t="s">
        <v>108</v>
      </c>
      <c r="D118" s="13" t="s">
        <v>190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133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191</v>
      </c>
      <c r="AG118" s="1" t="s">
        <v>119</v>
      </c>
      <c r="AH118" s="1" t="s">
        <v>75</v>
      </c>
      <c r="AI118" s="1">
        <v>4</v>
      </c>
      <c r="AJ118" s="3" t="s">
        <v>133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236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45581</v>
      </c>
      <c r="B119" s="14" t="s">
        <v>195</v>
      </c>
      <c r="C119" s="9" t="s">
        <v>108</v>
      </c>
      <c r="D119" s="13" t="s">
        <v>196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3000</v>
      </c>
      <c r="V119" s="10">
        <v>3194</v>
      </c>
      <c r="W119" s="10">
        <v>0</v>
      </c>
      <c r="X119" s="10">
        <v>5632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403987.04445000004</v>
      </c>
      <c r="AB120" s="8">
        <v>32877.410000000003</v>
      </c>
      <c r="AC120" s="8">
        <v>371109.63445000007</v>
      </c>
      <c r="AD120" s="8">
        <v>12025.41</v>
      </c>
      <c r="AE120" s="8">
        <v>391961.63445000007</v>
      </c>
      <c r="AF120" s="8" t="s">
        <v>58</v>
      </c>
      <c r="AG120" s="1" t="s">
        <v>116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0</v>
      </c>
      <c r="B121" s="14" t="s">
        <v>129</v>
      </c>
      <c r="C121" s="9" t="s">
        <v>97</v>
      </c>
      <c r="D121" s="13" t="s">
        <v>59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45883</v>
      </c>
      <c r="U121" s="11">
        <v>30000</v>
      </c>
      <c r="V121" s="10">
        <v>0</v>
      </c>
      <c r="W121" s="10">
        <v>30000</v>
      </c>
      <c r="X121" s="10">
        <v>0</v>
      </c>
      <c r="Y121" s="10">
        <v>0</v>
      </c>
      <c r="Z121" s="9" t="s">
        <v>306</v>
      </c>
      <c r="AA121" s="8">
        <v>32270.700000000004</v>
      </c>
      <c r="AB121" s="8">
        <v>32270.700000000004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77</v>
      </c>
      <c r="AI121" s="1">
        <v>1</v>
      </c>
      <c r="AJ121" s="3">
        <v>45883</v>
      </c>
      <c r="AK121" s="3">
        <v>0</v>
      </c>
      <c r="AL121" s="3">
        <v>0</v>
      </c>
      <c r="AM121" s="3">
        <v>0</v>
      </c>
      <c r="AN121" s="3">
        <v>0</v>
      </c>
      <c r="AO121" s="3">
        <v>45882</v>
      </c>
      <c r="AP121" s="3">
        <v>45878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307</v>
      </c>
      <c r="BD121" s="56">
        <v>0</v>
      </c>
    </row>
    <row r="122" spans="1:56" ht="27.75" customHeight="1" x14ac:dyDescent="0.45">
      <c r="A122" s="3" t="s">
        <v>136</v>
      </c>
      <c r="B122" s="14" t="s">
        <v>136</v>
      </c>
      <c r="C122" s="9" t="s">
        <v>305</v>
      </c>
      <c r="D122" s="13" t="s">
        <v>61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111</v>
      </c>
      <c r="T122" s="12" t="s">
        <v>63</v>
      </c>
      <c r="U122" s="11">
        <v>100000</v>
      </c>
      <c r="V122" s="10">
        <v>0</v>
      </c>
      <c r="W122" s="10">
        <v>100000</v>
      </c>
      <c r="X122" s="10">
        <v>0</v>
      </c>
      <c r="Y122" s="10">
        <v>105000</v>
      </c>
      <c r="Z122" s="9" t="s">
        <v>306</v>
      </c>
      <c r="AA122" s="8">
        <v>113157.00000000001</v>
      </c>
      <c r="AB122" s="8">
        <v>0</v>
      </c>
      <c r="AC122" s="8">
        <v>113157.00000000001</v>
      </c>
      <c r="AD122" s="8">
        <v>0</v>
      </c>
      <c r="AE122" s="8">
        <v>0</v>
      </c>
      <c r="AF122" s="8">
        <v>0</v>
      </c>
      <c r="AG122" s="1" t="s">
        <v>118</v>
      </c>
      <c r="AH122" s="1" t="s">
        <v>74</v>
      </c>
      <c r="AI122" s="1">
        <v>2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307</v>
      </c>
      <c r="BD122" s="56">
        <v>8914.2570000000014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38</v>
      </c>
      <c r="G123" s="9">
        <v>0</v>
      </c>
      <c r="H123" s="9">
        <v>0</v>
      </c>
      <c r="I123" s="9">
        <v>82</v>
      </c>
      <c r="J123" s="9" t="s">
        <v>78</v>
      </c>
      <c r="K123" s="9">
        <v>2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306</v>
      </c>
      <c r="AA123" s="8">
        <v>145427.70000000001</v>
      </c>
      <c r="AB123" s="8">
        <v>32270.700000000004</v>
      </c>
      <c r="AC123" s="8">
        <v>113157.00000000001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308</v>
      </c>
      <c r="BD123" s="56">
        <v>0</v>
      </c>
    </row>
    <row r="124" spans="1:56" ht="27.75" customHeight="1" x14ac:dyDescent="0.45">
      <c r="A124" s="3">
        <v>45857</v>
      </c>
      <c r="B124" s="14" t="s">
        <v>384</v>
      </c>
      <c r="C124" s="9" t="s">
        <v>142</v>
      </c>
      <c r="D124" s="13" t="s">
        <v>302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205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>
        <v>45876</v>
      </c>
      <c r="U124" s="11">
        <v>27120</v>
      </c>
      <c r="V124" s="10">
        <v>25440</v>
      </c>
      <c r="W124" s="10">
        <v>1680</v>
      </c>
      <c r="X124" s="10">
        <v>152931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220</v>
      </c>
      <c r="AG124" s="1" t="s">
        <v>117</v>
      </c>
      <c r="AH124" s="1" t="s">
        <v>74</v>
      </c>
      <c r="AI124" s="1">
        <v>2</v>
      </c>
      <c r="AJ124" s="3">
        <v>45876</v>
      </c>
      <c r="AK124" s="3">
        <v>0</v>
      </c>
      <c r="AL124" s="3">
        <v>45867</v>
      </c>
      <c r="AM124" s="3">
        <v>45874</v>
      </c>
      <c r="AN124" s="3">
        <v>45875</v>
      </c>
      <c r="AO124" s="3">
        <v>45875</v>
      </c>
      <c r="AP124" s="3">
        <v>45871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390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431</v>
      </c>
      <c r="C125" s="9" t="s">
        <v>85</v>
      </c>
      <c r="D125" s="13" t="s">
        <v>417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124000</v>
      </c>
      <c r="V125" s="10">
        <v>0</v>
      </c>
      <c r="W125" s="10">
        <v>124000</v>
      </c>
      <c r="X125" s="10">
        <v>45160</v>
      </c>
      <c r="Y125" s="10">
        <v>82782</v>
      </c>
      <c r="Z125" s="9" t="s">
        <v>81</v>
      </c>
      <c r="AA125" s="8">
        <v>89047.769580000007</v>
      </c>
      <c r="AB125" s="8">
        <v>89047.769580000007</v>
      </c>
      <c r="AC125" s="8">
        <v>0</v>
      </c>
      <c r="AD125" s="8">
        <v>0</v>
      </c>
      <c r="AE125" s="8">
        <v>0</v>
      </c>
      <c r="AF125" s="8" t="s">
        <v>323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45862</v>
      </c>
      <c r="B126" s="14" t="s">
        <v>432</v>
      </c>
      <c r="C126" s="9" t="s">
        <v>85</v>
      </c>
      <c r="D126" s="13" t="s">
        <v>322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45889</v>
      </c>
      <c r="U126" s="11">
        <v>28000</v>
      </c>
      <c r="V126" s="10">
        <v>0</v>
      </c>
      <c r="W126" s="10">
        <v>28000</v>
      </c>
      <c r="X126" s="10">
        <v>0</v>
      </c>
      <c r="Y126" s="10">
        <v>29400</v>
      </c>
      <c r="Z126" s="9" t="s">
        <v>81</v>
      </c>
      <c r="AA126" s="8">
        <v>30119.320000000003</v>
      </c>
      <c r="AB126" s="8">
        <v>30119.320000000003</v>
      </c>
      <c r="AC126" s="8">
        <v>0</v>
      </c>
      <c r="AD126" s="8">
        <v>0</v>
      </c>
      <c r="AE126" s="8">
        <v>0</v>
      </c>
      <c r="AF126" s="8" t="s">
        <v>323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45862</v>
      </c>
      <c r="B127" s="14" t="s">
        <v>433</v>
      </c>
      <c r="C127" s="9" t="s">
        <v>85</v>
      </c>
      <c r="D127" s="13" t="s">
        <v>418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323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45862</v>
      </c>
      <c r="B128" s="14" t="s">
        <v>433</v>
      </c>
      <c r="C128" s="9" t="s">
        <v>85</v>
      </c>
      <c r="D128" s="13" t="s">
        <v>421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198</v>
      </c>
      <c r="T128" s="12">
        <v>45889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5378.4500000000007</v>
      </c>
      <c r="AC128" s="8">
        <v>0</v>
      </c>
      <c r="AD128" s="8">
        <v>0</v>
      </c>
      <c r="AE128" s="8">
        <v>0</v>
      </c>
      <c r="AF128" s="8" t="s">
        <v>323</v>
      </c>
      <c r="AG128" s="1" t="s">
        <v>117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434</v>
      </c>
      <c r="C129" s="9" t="s">
        <v>85</v>
      </c>
      <c r="D129" s="13" t="s">
        <v>419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81</v>
      </c>
      <c r="AA129" s="8">
        <v>7529.8300000000008</v>
      </c>
      <c r="AB129" s="8">
        <v>2237</v>
      </c>
      <c r="AC129" s="8">
        <v>5292.8300000000008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404.607448888889</v>
      </c>
    </row>
    <row r="130" spans="1:56" ht="27.75" customHeight="1" x14ac:dyDescent="0.45">
      <c r="A130" s="3">
        <v>45862</v>
      </c>
      <c r="B130" s="14" t="s">
        <v>434</v>
      </c>
      <c r="C130" s="9" t="s">
        <v>85</v>
      </c>
      <c r="D130" s="13" t="s">
        <v>420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14000</v>
      </c>
      <c r="V130" s="10">
        <v>0</v>
      </c>
      <c r="W130" s="10">
        <v>14000</v>
      </c>
      <c r="X130" s="10">
        <v>0</v>
      </c>
      <c r="Y130" s="10">
        <v>14700</v>
      </c>
      <c r="Z130" s="9" t="s">
        <v>81</v>
      </c>
      <c r="AA130" s="8">
        <v>15059.660000000002</v>
      </c>
      <c r="AB130" s="8">
        <v>0</v>
      </c>
      <c r="AC130" s="8">
        <v>15059.660000000002</v>
      </c>
      <c r="AD130" s="8">
        <v>0</v>
      </c>
      <c r="AE130" s="8">
        <v>0</v>
      </c>
      <c r="AF130" s="8" t="s">
        <v>323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1151.2273422222224</v>
      </c>
    </row>
    <row r="131" spans="1:56" ht="27.75" customHeight="1" x14ac:dyDescent="0.45">
      <c r="A131" s="3">
        <v>45870</v>
      </c>
      <c r="B131" s="14" t="s">
        <v>467</v>
      </c>
      <c r="C131" s="9" t="s">
        <v>85</v>
      </c>
      <c r="D131" s="13" t="s">
        <v>445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45894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0</v>
      </c>
      <c r="AF131" s="8" t="s">
        <v>273</v>
      </c>
      <c r="AG131" s="1" t="s">
        <v>61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411.15262222222225</v>
      </c>
    </row>
    <row r="132" spans="1:56" ht="27.75" customHeight="1" x14ac:dyDescent="0.45">
      <c r="A132" s="3">
        <v>45870</v>
      </c>
      <c r="B132" s="14" t="s">
        <v>467</v>
      </c>
      <c r="C132" s="9" t="s">
        <v>85</v>
      </c>
      <c r="D132" s="13" t="s">
        <v>446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45894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0</v>
      </c>
      <c r="AF132" s="8" t="s">
        <v>273</v>
      </c>
      <c r="AG132" s="1" t="s">
        <v>116</v>
      </c>
      <c r="AH132" s="1" t="s">
        <v>74</v>
      </c>
      <c r="AI132" s="1">
        <v>2</v>
      </c>
      <c r="AJ132" s="3">
        <v>45894</v>
      </c>
      <c r="AK132" s="3">
        <v>0</v>
      </c>
      <c r="AL132" s="3">
        <v>45885</v>
      </c>
      <c r="AM132" s="3">
        <v>45892</v>
      </c>
      <c r="AN132" s="3">
        <v>45893</v>
      </c>
      <c r="AO132" s="3">
        <v>45893</v>
      </c>
      <c r="AP132" s="3">
        <v>45889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1644.610488888889</v>
      </c>
    </row>
    <row r="133" spans="1:56" ht="27.75" customHeight="1" x14ac:dyDescent="0.45">
      <c r="A133" s="3">
        <v>45874</v>
      </c>
      <c r="B133" s="14" t="s">
        <v>129</v>
      </c>
      <c r="C133" s="9" t="s">
        <v>142</v>
      </c>
      <c r="D133" s="13" t="s">
        <v>302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205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109</v>
      </c>
      <c r="T133" s="12">
        <v>45888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81</v>
      </c>
      <c r="AA133" s="8">
        <v>31432.500000000004</v>
      </c>
      <c r="AB133" s="8">
        <v>0</v>
      </c>
      <c r="AC133" s="8">
        <v>31432.500000000004</v>
      </c>
      <c r="AD133" s="8">
        <v>0</v>
      </c>
      <c r="AE133" s="8">
        <v>0</v>
      </c>
      <c r="AF133" s="8" t="s">
        <v>220</v>
      </c>
      <c r="AG133" s="1" t="s">
        <v>116</v>
      </c>
      <c r="AH133" s="1" t="s">
        <v>74</v>
      </c>
      <c r="AI133" s="1">
        <v>2</v>
      </c>
      <c r="AJ133" s="3">
        <v>45888</v>
      </c>
      <c r="AK133" s="3">
        <v>0</v>
      </c>
      <c r="AL133" s="3">
        <v>45879</v>
      </c>
      <c r="AM133" s="3">
        <v>45886</v>
      </c>
      <c r="AN133" s="3">
        <v>45887</v>
      </c>
      <c r="AO133" s="3">
        <v>45887</v>
      </c>
      <c r="AP133" s="3">
        <v>45883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2402.84</v>
      </c>
    </row>
    <row r="134" spans="1:56" ht="27.75" customHeight="1" x14ac:dyDescent="0.45">
      <c r="A134" s="3" t="s">
        <v>136</v>
      </c>
      <c r="B134" s="14" t="s">
        <v>136</v>
      </c>
      <c r="C134" s="9" t="s">
        <v>142</v>
      </c>
      <c r="D134" s="13" t="s">
        <v>61</v>
      </c>
      <c r="E134" s="9">
        <v>20</v>
      </c>
      <c r="F134" s="9">
        <v>36</v>
      </c>
      <c r="G134" s="9" t="s">
        <v>60</v>
      </c>
      <c r="H134" s="9">
        <v>0</v>
      </c>
      <c r="I134" s="9">
        <v>78</v>
      </c>
      <c r="J134" s="9" t="s">
        <v>57</v>
      </c>
      <c r="K134" s="9">
        <v>5</v>
      </c>
      <c r="L134" s="9" t="s">
        <v>205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109</v>
      </c>
      <c r="T134" s="12">
        <v>45899</v>
      </c>
      <c r="U134" s="11">
        <v>170000</v>
      </c>
      <c r="V134" s="10">
        <v>0</v>
      </c>
      <c r="W134" s="10">
        <v>170000</v>
      </c>
      <c r="X134" s="10">
        <v>0</v>
      </c>
      <c r="Y134" s="10">
        <v>178500</v>
      </c>
      <c r="Z134" s="9" t="s">
        <v>81</v>
      </c>
      <c r="AA134" s="8">
        <v>178117.5</v>
      </c>
      <c r="AB134" s="8">
        <v>0</v>
      </c>
      <c r="AC134" s="8">
        <v>178117.5</v>
      </c>
      <c r="AD134" s="8">
        <v>0</v>
      </c>
      <c r="AE134" s="8">
        <v>0</v>
      </c>
      <c r="AF134" s="8" t="s">
        <v>220</v>
      </c>
      <c r="AG134" s="1" t="s">
        <v>116</v>
      </c>
      <c r="AH134" s="1" t="s">
        <v>74</v>
      </c>
      <c r="AI134" s="1">
        <v>2</v>
      </c>
      <c r="AJ134" s="3">
        <v>45899</v>
      </c>
      <c r="AK134" s="3">
        <v>0</v>
      </c>
      <c r="AL134" s="3">
        <v>45890</v>
      </c>
      <c r="AM134" s="3">
        <v>45897</v>
      </c>
      <c r="AN134" s="3">
        <v>45898</v>
      </c>
      <c r="AO134" s="3">
        <v>45898</v>
      </c>
      <c r="AP134" s="3">
        <v>45894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13616.093333333334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37</v>
      </c>
      <c r="G135" s="9">
        <v>0</v>
      </c>
      <c r="H135" s="9">
        <v>0</v>
      </c>
      <c r="I135" s="9">
        <v>80</v>
      </c>
      <c r="J135" s="9" t="s">
        <v>57</v>
      </c>
      <c r="K135" s="9">
        <v>3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81</v>
      </c>
      <c r="AA135" s="8">
        <v>391107.10958000005</v>
      </c>
      <c r="AB135" s="8">
        <v>134312.36958000003</v>
      </c>
      <c r="AC135" s="8">
        <v>256794.74</v>
      </c>
      <c r="AD135" s="8">
        <v>0</v>
      </c>
      <c r="AE135" s="8">
        <v>0</v>
      </c>
      <c r="AF135" s="8" t="s">
        <v>58</v>
      </c>
      <c r="AG135" s="1" t="s">
        <v>116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45867</v>
      </c>
      <c r="B136" s="14" t="s">
        <v>437</v>
      </c>
      <c r="C136" s="9" t="s">
        <v>411</v>
      </c>
      <c r="D136" s="13" t="s">
        <v>438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0</v>
      </c>
      <c r="Q136" s="10">
        <v>0</v>
      </c>
      <c r="R136" s="10">
        <v>0</v>
      </c>
      <c r="S136" s="9" t="s">
        <v>71</v>
      </c>
      <c r="T136" s="12">
        <v>45874</v>
      </c>
      <c r="U136" s="11">
        <v>5000</v>
      </c>
      <c r="V136" s="10">
        <v>5000</v>
      </c>
      <c r="W136" s="10">
        <v>0</v>
      </c>
      <c r="X136" s="10">
        <v>5400</v>
      </c>
      <c r="Y136" s="10">
        <v>0</v>
      </c>
      <c r="Z136" s="9" t="s">
        <v>121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117</v>
      </c>
      <c r="AH136" s="1" t="s">
        <v>68</v>
      </c>
      <c r="AI136" s="1">
        <v>4</v>
      </c>
      <c r="AJ136" s="3">
        <v>45874</v>
      </c>
      <c r="AK136" s="3">
        <v>45870</v>
      </c>
      <c r="AL136" s="3">
        <v>45864</v>
      </c>
      <c r="AM136" s="3">
        <v>45871</v>
      </c>
      <c r="AN136" s="3">
        <v>45872</v>
      </c>
      <c r="AO136" s="3">
        <v>45872</v>
      </c>
      <c r="AP136" s="3">
        <v>45869</v>
      </c>
      <c r="AQ136" s="3">
        <v>45873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>
        <v>45867</v>
      </c>
      <c r="B137" s="14" t="s">
        <v>437</v>
      </c>
      <c r="C137" s="9" t="s">
        <v>411</v>
      </c>
      <c r="D137" s="13" t="s">
        <v>439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0</v>
      </c>
      <c r="Q137" s="10">
        <v>0</v>
      </c>
      <c r="R137" s="10">
        <v>0</v>
      </c>
      <c r="S137" s="9" t="s">
        <v>71</v>
      </c>
      <c r="T137" s="12">
        <v>45874</v>
      </c>
      <c r="U137" s="11">
        <v>10000</v>
      </c>
      <c r="V137" s="10">
        <v>10000</v>
      </c>
      <c r="W137" s="10">
        <v>0</v>
      </c>
      <c r="X137" s="10">
        <v>10500</v>
      </c>
      <c r="Y137" s="10">
        <v>0</v>
      </c>
      <c r="Z137" s="9" t="s">
        <v>121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117</v>
      </c>
      <c r="AH137" s="1" t="s">
        <v>68</v>
      </c>
      <c r="AI137" s="1">
        <v>4</v>
      </c>
      <c r="AJ137" s="3">
        <v>45874</v>
      </c>
      <c r="AK137" s="3">
        <v>45870</v>
      </c>
      <c r="AL137" s="3">
        <v>45864</v>
      </c>
      <c r="AM137" s="3">
        <v>45871</v>
      </c>
      <c r="AN137" s="3">
        <v>45872</v>
      </c>
      <c r="AO137" s="3">
        <v>45872</v>
      </c>
      <c r="AP137" s="3">
        <v>45869</v>
      </c>
      <c r="AQ137" s="3">
        <v>45873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45867</v>
      </c>
      <c r="B138" s="14" t="s">
        <v>440</v>
      </c>
      <c r="C138" s="9" t="s">
        <v>325</v>
      </c>
      <c r="D138" s="13" t="s">
        <v>441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0</v>
      </c>
      <c r="Q138" s="10">
        <v>0</v>
      </c>
      <c r="R138" s="10">
        <v>0</v>
      </c>
      <c r="S138" s="9" t="s">
        <v>71</v>
      </c>
      <c r="T138" s="12">
        <v>45874</v>
      </c>
      <c r="U138" s="11">
        <v>5000</v>
      </c>
      <c r="V138" s="10">
        <v>5000</v>
      </c>
      <c r="W138" s="10">
        <v>0</v>
      </c>
      <c r="X138" s="10">
        <v>5400</v>
      </c>
      <c r="Y138" s="10">
        <v>0</v>
      </c>
      <c r="Z138" s="9" t="s">
        <v>121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68</v>
      </c>
      <c r="AI138" s="1">
        <v>4</v>
      </c>
      <c r="AJ138" s="3">
        <v>45874</v>
      </c>
      <c r="AK138" s="3">
        <v>45870</v>
      </c>
      <c r="AL138" s="3">
        <v>45864</v>
      </c>
      <c r="AM138" s="3">
        <v>45871</v>
      </c>
      <c r="AN138" s="3">
        <v>45872</v>
      </c>
      <c r="AO138" s="3">
        <v>45872</v>
      </c>
      <c r="AP138" s="3">
        <v>45869</v>
      </c>
      <c r="AQ138" s="3">
        <v>45873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45869</v>
      </c>
      <c r="B139" s="14" t="s">
        <v>468</v>
      </c>
      <c r="C139" s="9" t="s">
        <v>112</v>
      </c>
      <c r="D139" s="13" t="s">
        <v>448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45883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121</v>
      </c>
      <c r="AA139" s="8">
        <v>10756.900000000001</v>
      </c>
      <c r="AB139" s="8">
        <v>10756.900000000001</v>
      </c>
      <c r="AC139" s="8">
        <v>0</v>
      </c>
      <c r="AD139" s="8">
        <v>0</v>
      </c>
      <c r="AE139" s="8">
        <v>10756.900000000001</v>
      </c>
      <c r="AF139" s="8">
        <v>0</v>
      </c>
      <c r="AG139" s="1" t="s">
        <v>117</v>
      </c>
      <c r="AH139" s="1" t="s">
        <v>68</v>
      </c>
      <c r="AI139" s="1">
        <v>4</v>
      </c>
      <c r="AJ139" s="3">
        <v>45883</v>
      </c>
      <c r="AK139" s="3">
        <v>45879</v>
      </c>
      <c r="AL139" s="3">
        <v>45873</v>
      </c>
      <c r="AM139" s="3">
        <v>45880</v>
      </c>
      <c r="AN139" s="3">
        <v>45881</v>
      </c>
      <c r="AO139" s="3">
        <v>45881</v>
      </c>
      <c r="AP139" s="3">
        <v>45878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449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45869</v>
      </c>
      <c r="B140" s="14" t="s">
        <v>468</v>
      </c>
      <c r="C140" s="9" t="s">
        <v>112</v>
      </c>
      <c r="D140" s="13" t="s">
        <v>450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45883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121</v>
      </c>
      <c r="AA140" s="8">
        <v>5378.4500000000007</v>
      </c>
      <c r="AB140" s="8">
        <v>5378.4500000000007</v>
      </c>
      <c r="AC140" s="8">
        <v>0</v>
      </c>
      <c r="AD140" s="8">
        <v>0</v>
      </c>
      <c r="AE140" s="8">
        <v>5378.4500000000007</v>
      </c>
      <c r="AF140" s="8">
        <v>0</v>
      </c>
      <c r="AG140" s="1" t="s">
        <v>117</v>
      </c>
      <c r="AH140" s="1" t="s">
        <v>68</v>
      </c>
      <c r="AI140" s="1">
        <v>4</v>
      </c>
      <c r="AJ140" s="3">
        <v>45883</v>
      </c>
      <c r="AK140" s="3">
        <v>45879</v>
      </c>
      <c r="AL140" s="3">
        <v>45873</v>
      </c>
      <c r="AM140" s="3">
        <v>45880</v>
      </c>
      <c r="AN140" s="3">
        <v>45881</v>
      </c>
      <c r="AO140" s="3">
        <v>45881</v>
      </c>
      <c r="AP140" s="3">
        <v>45878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449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45869</v>
      </c>
      <c r="B141" s="14" t="s">
        <v>468</v>
      </c>
      <c r="C141" s="9" t="s">
        <v>112</v>
      </c>
      <c r="D141" s="13" t="s">
        <v>451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45883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121</v>
      </c>
      <c r="AA141" s="8">
        <v>5378.4500000000007</v>
      </c>
      <c r="AB141" s="8">
        <v>5378.4500000000007</v>
      </c>
      <c r="AC141" s="8">
        <v>0</v>
      </c>
      <c r="AD141" s="8">
        <v>0</v>
      </c>
      <c r="AE141" s="8">
        <v>5378.4500000000007</v>
      </c>
      <c r="AF141" s="8">
        <v>0</v>
      </c>
      <c r="AG141" s="1" t="s">
        <v>117</v>
      </c>
      <c r="AH141" s="1" t="s">
        <v>68</v>
      </c>
      <c r="AI141" s="1">
        <v>4</v>
      </c>
      <c r="AJ141" s="3">
        <v>45883</v>
      </c>
      <c r="AK141" s="3">
        <v>45879</v>
      </c>
      <c r="AL141" s="3">
        <v>45873</v>
      </c>
      <c r="AM141" s="3">
        <v>45880</v>
      </c>
      <c r="AN141" s="3">
        <v>45881</v>
      </c>
      <c r="AO141" s="3">
        <v>45881</v>
      </c>
      <c r="AP141" s="3">
        <v>45878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449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45869</v>
      </c>
      <c r="B142" s="14" t="s">
        <v>468</v>
      </c>
      <c r="C142" s="9" t="s">
        <v>112</v>
      </c>
      <c r="D142" s="13" t="s">
        <v>452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121</v>
      </c>
      <c r="AA142" s="8">
        <v>5378.4500000000007</v>
      </c>
      <c r="AB142" s="8">
        <v>5378.4500000000007</v>
      </c>
      <c r="AC142" s="8">
        <v>0</v>
      </c>
      <c r="AD142" s="8">
        <v>0</v>
      </c>
      <c r="AE142" s="8">
        <v>5378.4500000000007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468</v>
      </c>
      <c r="C143" s="9" t="s">
        <v>112</v>
      </c>
      <c r="D143" s="13" t="s">
        <v>453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121</v>
      </c>
      <c r="AA143" s="8">
        <v>10756.900000000001</v>
      </c>
      <c r="AB143" s="8">
        <v>10756.900000000001</v>
      </c>
      <c r="AC143" s="8">
        <v>0</v>
      </c>
      <c r="AD143" s="8">
        <v>0</v>
      </c>
      <c r="AE143" s="8">
        <v>10756.900000000001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45870</v>
      </c>
      <c r="B144" s="14" t="s">
        <v>474</v>
      </c>
      <c r="C144" s="9" t="s">
        <v>79</v>
      </c>
      <c r="D144" s="13" t="s">
        <v>475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67</v>
      </c>
      <c r="T144" s="12">
        <v>45882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121</v>
      </c>
      <c r="AA144" s="8">
        <v>3310.89</v>
      </c>
      <c r="AB144" s="8">
        <v>3310.89</v>
      </c>
      <c r="AC144" s="8">
        <v>0</v>
      </c>
      <c r="AD144" s="8">
        <v>3310.89</v>
      </c>
      <c r="AE144" s="8">
        <v>0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45882</v>
      </c>
      <c r="AK144" s="3">
        <v>45878</v>
      </c>
      <c r="AL144" s="3">
        <v>45872</v>
      </c>
      <c r="AM144" s="3">
        <v>45879</v>
      </c>
      <c r="AN144" s="3">
        <v>45880</v>
      </c>
      <c r="AO144" s="3">
        <v>45880</v>
      </c>
      <c r="AP144" s="3">
        <v>45877</v>
      </c>
      <c r="AQ144" s="3">
        <v>45881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45870</v>
      </c>
      <c r="B145" s="14" t="s">
        <v>476</v>
      </c>
      <c r="C145" s="9" t="s">
        <v>79</v>
      </c>
      <c r="D145" s="13" t="s">
        <v>477</v>
      </c>
      <c r="E145" s="9">
        <v>21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42</v>
      </c>
      <c r="O145" s="9">
        <v>40</v>
      </c>
      <c r="P145" s="10">
        <v>68.387785804799989</v>
      </c>
      <c r="Q145" s="10">
        <v>0</v>
      </c>
      <c r="R145" s="10">
        <v>68.387785804799989</v>
      </c>
      <c r="S145" s="9" t="s">
        <v>67</v>
      </c>
      <c r="T145" s="12">
        <v>45882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3478.5300000000007</v>
      </c>
      <c r="AB145" s="8">
        <v>3478.5300000000007</v>
      </c>
      <c r="AC145" s="8">
        <v>0</v>
      </c>
      <c r="AD145" s="8">
        <v>3478.5300000000007</v>
      </c>
      <c r="AE145" s="8">
        <v>0</v>
      </c>
      <c r="AF145" s="8">
        <v>0</v>
      </c>
      <c r="AG145" s="1" t="s">
        <v>61</v>
      </c>
      <c r="AH145" s="1" t="s">
        <v>68</v>
      </c>
      <c r="AI145" s="1">
        <v>4</v>
      </c>
      <c r="AJ145" s="3">
        <v>45882</v>
      </c>
      <c r="AK145" s="3">
        <v>45878</v>
      </c>
      <c r="AL145" s="3">
        <v>45872</v>
      </c>
      <c r="AM145" s="3">
        <v>45879</v>
      </c>
      <c r="AN145" s="3">
        <v>45880</v>
      </c>
      <c r="AO145" s="3">
        <v>45880</v>
      </c>
      <c r="AP145" s="3">
        <v>45877</v>
      </c>
      <c r="AQ145" s="3">
        <v>45881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45871</v>
      </c>
      <c r="B146" s="14" t="s">
        <v>480</v>
      </c>
      <c r="C146" s="9" t="s">
        <v>79</v>
      </c>
      <c r="D146" s="13" t="s">
        <v>481</v>
      </c>
      <c r="E146" s="9">
        <v>21</v>
      </c>
      <c r="F146" s="9">
        <v>40</v>
      </c>
      <c r="G146" s="9" t="s">
        <v>60</v>
      </c>
      <c r="H146" s="9" t="s">
        <v>66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125.37760730879998</v>
      </c>
      <c r="Q146" s="10">
        <v>0</v>
      </c>
      <c r="R146" s="10">
        <v>125.37760730879998</v>
      </c>
      <c r="S146" s="9" t="s">
        <v>67</v>
      </c>
      <c r="T146" s="12">
        <v>45882</v>
      </c>
      <c r="U146" s="11">
        <v>5500</v>
      </c>
      <c r="V146" s="10">
        <v>0</v>
      </c>
      <c r="W146" s="10">
        <v>5500</v>
      </c>
      <c r="X146" s="10">
        <v>0</v>
      </c>
      <c r="Y146" s="10">
        <v>5775</v>
      </c>
      <c r="Z146" s="9" t="s">
        <v>121</v>
      </c>
      <c r="AA146" s="8">
        <v>6377.3050000000003</v>
      </c>
      <c r="AB146" s="8">
        <v>6377.3050000000003</v>
      </c>
      <c r="AC146" s="8">
        <v>0</v>
      </c>
      <c r="AD146" s="8">
        <v>6377.3050000000003</v>
      </c>
      <c r="AE146" s="8">
        <v>0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45882</v>
      </c>
      <c r="AK146" s="3">
        <v>45878</v>
      </c>
      <c r="AL146" s="3">
        <v>45872</v>
      </c>
      <c r="AM146" s="3">
        <v>45879</v>
      </c>
      <c r="AN146" s="3">
        <v>45880</v>
      </c>
      <c r="AO146" s="3">
        <v>45880</v>
      </c>
      <c r="AP146" s="3">
        <v>45877</v>
      </c>
      <c r="AQ146" s="3">
        <v>45881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 t="s">
        <v>136</v>
      </c>
      <c r="B147" s="14" t="s">
        <v>136</v>
      </c>
      <c r="C147" s="9" t="s">
        <v>411</v>
      </c>
      <c r="D147" s="13" t="s">
        <v>61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434.20816383999994</v>
      </c>
      <c r="Q147" s="10">
        <v>0</v>
      </c>
      <c r="R147" s="10">
        <v>434.20816383999994</v>
      </c>
      <c r="S147" s="9" t="s">
        <v>71</v>
      </c>
      <c r="T147" s="12">
        <v>45899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121</v>
      </c>
      <c r="AA147" s="8">
        <v>21513.800000000003</v>
      </c>
      <c r="AB147" s="8">
        <v>21513.800000000003</v>
      </c>
      <c r="AC147" s="8">
        <v>0</v>
      </c>
      <c r="AD147" s="8">
        <v>0</v>
      </c>
      <c r="AE147" s="8">
        <v>21513.800000000003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45899</v>
      </c>
      <c r="AK147" s="3">
        <v>45895</v>
      </c>
      <c r="AL147" s="3">
        <v>45889</v>
      </c>
      <c r="AM147" s="3">
        <v>45896</v>
      </c>
      <c r="AN147" s="3">
        <v>45897</v>
      </c>
      <c r="AO147" s="3">
        <v>45897</v>
      </c>
      <c r="AP147" s="3">
        <v>45894</v>
      </c>
      <c r="AQ147" s="3">
        <v>45898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 t="s">
        <v>136</v>
      </c>
      <c r="B148" s="14" t="s">
        <v>136</v>
      </c>
      <c r="C148" s="9" t="s">
        <v>112</v>
      </c>
      <c r="D148" s="13" t="s">
        <v>61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45899</v>
      </c>
      <c r="U148" s="11">
        <v>100000</v>
      </c>
      <c r="V148" s="10">
        <v>0</v>
      </c>
      <c r="W148" s="10">
        <v>100000</v>
      </c>
      <c r="X148" s="10">
        <v>0</v>
      </c>
      <c r="Y148" s="10">
        <v>105000</v>
      </c>
      <c r="Z148" s="9" t="s">
        <v>121</v>
      </c>
      <c r="AA148" s="8">
        <v>107569.00000000001</v>
      </c>
      <c r="AB148" s="8">
        <v>107569.00000000001</v>
      </c>
      <c r="AC148" s="8">
        <v>0</v>
      </c>
      <c r="AD148" s="8">
        <v>0</v>
      </c>
      <c r="AE148" s="8">
        <v>107569.00000000001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45899</v>
      </c>
      <c r="AK148" s="3">
        <v>45895</v>
      </c>
      <c r="AL148" s="3">
        <v>45889</v>
      </c>
      <c r="AM148" s="3">
        <v>45896</v>
      </c>
      <c r="AN148" s="3">
        <v>45897</v>
      </c>
      <c r="AO148" s="3">
        <v>45897</v>
      </c>
      <c r="AP148" s="3">
        <v>45894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 t="s">
        <v>136</v>
      </c>
      <c r="B149" s="14" t="s">
        <v>136</v>
      </c>
      <c r="C149" s="9" t="s">
        <v>110</v>
      </c>
      <c r="D149" s="13" t="s">
        <v>147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111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121</v>
      </c>
      <c r="AA149" s="8">
        <v>10756.900000000001</v>
      </c>
      <c r="AB149" s="8">
        <v>10590</v>
      </c>
      <c r="AC149" s="8">
        <v>166.90000000000146</v>
      </c>
      <c r="AD149" s="8">
        <v>0</v>
      </c>
      <c r="AE149" s="8">
        <v>10756.900000000001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45899</v>
      </c>
      <c r="AK149" s="3">
        <v>45895</v>
      </c>
      <c r="AL149" s="3">
        <v>45889</v>
      </c>
      <c r="AM149" s="3">
        <v>45896</v>
      </c>
      <c r="AN149" s="3">
        <v>45897</v>
      </c>
      <c r="AO149" s="3">
        <v>45897</v>
      </c>
      <c r="AP149" s="3">
        <v>45894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12.002335333333438</v>
      </c>
    </row>
    <row r="150" spans="1:56" ht="27.75" customHeight="1" x14ac:dyDescent="0.45">
      <c r="A150" s="3">
        <v>45854</v>
      </c>
      <c r="B150" s="14" t="s">
        <v>368</v>
      </c>
      <c r="C150" s="9" t="s">
        <v>79</v>
      </c>
      <c r="D150" s="13" t="s">
        <v>369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 t="s">
        <v>63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121</v>
      </c>
      <c r="AA150" s="8">
        <v>3310.89</v>
      </c>
      <c r="AB150" s="8">
        <v>0</v>
      </c>
      <c r="AC150" s="8">
        <v>3310.89</v>
      </c>
      <c r="AD150" s="8">
        <v>0</v>
      </c>
      <c r="AE150" s="8">
        <v>3310.89</v>
      </c>
      <c r="AF150" s="8">
        <v>0</v>
      </c>
      <c r="AG150" s="1" t="s">
        <v>117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238.09713619999999</v>
      </c>
    </row>
    <row r="151" spans="1:56" ht="27.75" customHeight="1" x14ac:dyDescent="0.45">
      <c r="A151" s="3">
        <v>45854</v>
      </c>
      <c r="B151" s="14" t="s">
        <v>370</v>
      </c>
      <c r="C151" s="9" t="s">
        <v>79</v>
      </c>
      <c r="D151" s="13" t="s">
        <v>371</v>
      </c>
      <c r="E151" s="9">
        <v>21</v>
      </c>
      <c r="F151" s="9">
        <v>38</v>
      </c>
      <c r="G151" s="9" t="s">
        <v>60</v>
      </c>
      <c r="H151" s="9" t="s">
        <v>76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65.13122457599998</v>
      </c>
      <c r="Q151" s="10">
        <v>0</v>
      </c>
      <c r="R151" s="10">
        <v>65.13122457599998</v>
      </c>
      <c r="S151" s="9" t="s">
        <v>67</v>
      </c>
      <c r="T151" s="12" t="s">
        <v>63</v>
      </c>
      <c r="U151" s="11">
        <v>3000</v>
      </c>
      <c r="V151" s="10">
        <v>0</v>
      </c>
      <c r="W151" s="10">
        <v>3000</v>
      </c>
      <c r="X151" s="10">
        <v>0</v>
      </c>
      <c r="Y151" s="10">
        <v>3150</v>
      </c>
      <c r="Z151" s="9" t="s">
        <v>121</v>
      </c>
      <c r="AA151" s="8">
        <v>3310.89</v>
      </c>
      <c r="AB151" s="8">
        <v>0</v>
      </c>
      <c r="AC151" s="8">
        <v>3310.89</v>
      </c>
      <c r="AD151" s="8">
        <v>0</v>
      </c>
      <c r="AE151" s="8">
        <v>3310.89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238.09713619999999</v>
      </c>
    </row>
    <row r="152" spans="1:56" ht="27.75" customHeight="1" x14ac:dyDescent="0.45">
      <c r="A152" s="3">
        <v>45826</v>
      </c>
      <c r="B152" s="14" t="s">
        <v>310</v>
      </c>
      <c r="C152" s="9" t="s">
        <v>108</v>
      </c>
      <c r="D152" s="13" t="s">
        <v>292</v>
      </c>
      <c r="E152" s="9">
        <v>21</v>
      </c>
      <c r="F152" s="9">
        <v>38</v>
      </c>
      <c r="G152" s="9" t="s">
        <v>60</v>
      </c>
      <c r="H152" s="9" t="s">
        <v>66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163.47937368575995</v>
      </c>
      <c r="Q152" s="10">
        <v>0</v>
      </c>
      <c r="R152" s="10">
        <v>163.47937368575995</v>
      </c>
      <c r="S152" s="9" t="s">
        <v>67</v>
      </c>
      <c r="T152" s="12" t="s">
        <v>63</v>
      </c>
      <c r="U152" s="11">
        <v>8000</v>
      </c>
      <c r="V152" s="10">
        <v>470</v>
      </c>
      <c r="W152" s="10">
        <v>7530</v>
      </c>
      <c r="X152" s="10">
        <v>0</v>
      </c>
      <c r="Y152" s="10">
        <v>7906.5</v>
      </c>
      <c r="Z152" s="9" t="s">
        <v>121</v>
      </c>
      <c r="AA152" s="8">
        <v>8310.3338999999996</v>
      </c>
      <c r="AB152" s="8">
        <v>0</v>
      </c>
      <c r="AC152" s="8">
        <v>8310.3338999999996</v>
      </c>
      <c r="AD152" s="8">
        <v>0</v>
      </c>
      <c r="AE152" s="8">
        <v>8310.3338999999996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597.62381186199991</v>
      </c>
    </row>
    <row r="153" spans="1:56" ht="27.75" customHeight="1" x14ac:dyDescent="0.45">
      <c r="A153" s="3">
        <v>45628</v>
      </c>
      <c r="B153" s="14" t="s">
        <v>209</v>
      </c>
      <c r="C153" s="9" t="s">
        <v>110</v>
      </c>
      <c r="D153" s="13" t="s">
        <v>147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111</v>
      </c>
      <c r="T153" s="12" t="s">
        <v>63</v>
      </c>
      <c r="U153" s="11">
        <v>8000</v>
      </c>
      <c r="V153" s="10">
        <v>0</v>
      </c>
      <c r="W153" s="10">
        <v>8000</v>
      </c>
      <c r="X153" s="10">
        <v>0</v>
      </c>
      <c r="Y153" s="10">
        <v>8400</v>
      </c>
      <c r="Z153" s="9" t="s">
        <v>121</v>
      </c>
      <c r="AA153" s="8">
        <v>8605.52</v>
      </c>
      <c r="AB153" s="8">
        <v>0</v>
      </c>
      <c r="AC153" s="8">
        <v>8605.52</v>
      </c>
      <c r="AD153" s="8">
        <v>0</v>
      </c>
      <c r="AE153" s="8">
        <v>8605.52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230</v>
      </c>
      <c r="AZ153" s="2">
        <v>0</v>
      </c>
      <c r="BA153" s="2">
        <v>0</v>
      </c>
      <c r="BB153" s="2">
        <v>0</v>
      </c>
      <c r="BC153" s="1" t="s">
        <v>122</v>
      </c>
      <c r="BD153" s="56">
        <v>618.85162826666658</v>
      </c>
    </row>
    <row r="154" spans="1:56" ht="27.75" customHeight="1" x14ac:dyDescent="0.45">
      <c r="A154" s="3">
        <v>45631</v>
      </c>
      <c r="B154" s="14" t="s">
        <v>212</v>
      </c>
      <c r="C154" s="9" t="s">
        <v>110</v>
      </c>
      <c r="D154" s="13" t="s">
        <v>147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111</v>
      </c>
      <c r="T154" s="12" t="s">
        <v>63</v>
      </c>
      <c r="U154" s="11">
        <v>16000</v>
      </c>
      <c r="V154" s="10">
        <v>0</v>
      </c>
      <c r="W154" s="10">
        <v>16000</v>
      </c>
      <c r="X154" s="10">
        <v>0</v>
      </c>
      <c r="Y154" s="10">
        <v>16800</v>
      </c>
      <c r="Z154" s="9" t="s">
        <v>121</v>
      </c>
      <c r="AA154" s="8">
        <v>17211.04</v>
      </c>
      <c r="AB154" s="8">
        <v>0</v>
      </c>
      <c r="AC154" s="8">
        <v>17211.04</v>
      </c>
      <c r="AD154" s="8">
        <v>0</v>
      </c>
      <c r="AE154" s="8">
        <v>17211.04</v>
      </c>
      <c r="AF154" s="8">
        <v>0</v>
      </c>
      <c r="AG154" s="1" t="s">
        <v>116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231</v>
      </c>
      <c r="AZ154" s="2">
        <v>0</v>
      </c>
      <c r="BA154" s="2">
        <v>0</v>
      </c>
      <c r="BB154" s="2">
        <v>0</v>
      </c>
      <c r="BC154" s="1" t="s">
        <v>122</v>
      </c>
      <c r="BD154" s="56">
        <v>1237.7032565333332</v>
      </c>
    </row>
    <row r="155" spans="1:56" ht="27.75" customHeight="1" x14ac:dyDescent="0.45">
      <c r="A155" s="3">
        <v>45631</v>
      </c>
      <c r="B155" s="14" t="s">
        <v>213</v>
      </c>
      <c r="C155" s="9" t="s">
        <v>110</v>
      </c>
      <c r="D155" s="13" t="s">
        <v>147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 t="s">
        <v>63</v>
      </c>
      <c r="U155" s="11">
        <v>16000</v>
      </c>
      <c r="V155" s="10">
        <v>0</v>
      </c>
      <c r="W155" s="10">
        <v>16000</v>
      </c>
      <c r="X155" s="10">
        <v>0</v>
      </c>
      <c r="Y155" s="10">
        <v>16800</v>
      </c>
      <c r="Z155" s="9" t="s">
        <v>121</v>
      </c>
      <c r="AA155" s="8">
        <v>17211.04</v>
      </c>
      <c r="AB155" s="8">
        <v>0</v>
      </c>
      <c r="AC155" s="8">
        <v>17211.04</v>
      </c>
      <c r="AD155" s="8">
        <v>0</v>
      </c>
      <c r="AE155" s="8">
        <v>17211.04</v>
      </c>
      <c r="AF155" s="8">
        <v>0</v>
      </c>
      <c r="AG155" s="1" t="s">
        <v>116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232</v>
      </c>
      <c r="AZ155" s="2">
        <v>0</v>
      </c>
      <c r="BA155" s="2">
        <v>0</v>
      </c>
      <c r="BB155" s="2">
        <v>0</v>
      </c>
      <c r="BC155" s="1" t="s">
        <v>122</v>
      </c>
      <c r="BD155" s="56">
        <v>1237.7032565333332</v>
      </c>
    </row>
    <row r="156" spans="1:56" ht="27.75" customHeight="1" x14ac:dyDescent="0.45">
      <c r="A156" s="3">
        <v>45066</v>
      </c>
      <c r="B156" s="14" t="s">
        <v>127</v>
      </c>
      <c r="C156" s="9" t="s">
        <v>79</v>
      </c>
      <c r="D156" s="13" t="s">
        <v>126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108.55204095999999</v>
      </c>
      <c r="Q156" s="10">
        <v>0</v>
      </c>
      <c r="R156" s="10">
        <v>108.55204095999999</v>
      </c>
      <c r="S156" s="9" t="s">
        <v>67</v>
      </c>
      <c r="T156" s="12" t="s">
        <v>63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121</v>
      </c>
      <c r="AA156" s="8">
        <v>5518.15</v>
      </c>
      <c r="AB156" s="8">
        <v>0</v>
      </c>
      <c r="AC156" s="8">
        <v>5518.15</v>
      </c>
      <c r="AD156" s="8">
        <v>0</v>
      </c>
      <c r="AE156" s="8">
        <v>5518.15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396.82856033333326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21</v>
      </c>
      <c r="F157" s="9">
        <v>37</v>
      </c>
      <c r="G157" s="9">
        <v>0</v>
      </c>
      <c r="H157" s="9">
        <v>0</v>
      </c>
      <c r="I157" s="9">
        <v>74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 t="s">
        <v>82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121</v>
      </c>
      <c r="AA157" s="8">
        <v>254133.43890000007</v>
      </c>
      <c r="AB157" s="8">
        <v>190488.67500000005</v>
      </c>
      <c r="AC157" s="8">
        <v>63644.763900000005</v>
      </c>
      <c r="AD157" s="8">
        <v>13166.725</v>
      </c>
      <c r="AE157" s="8">
        <v>240966.71390000003</v>
      </c>
      <c r="AF157" s="8" t="s">
        <v>58</v>
      </c>
      <c r="AG157" s="1" t="s">
        <v>117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123</v>
      </c>
      <c r="BD157" s="56">
        <v>0</v>
      </c>
    </row>
    <row r="158" spans="1:56" ht="27.75" customHeight="1" x14ac:dyDescent="0.45">
      <c r="A158" s="3">
        <v>45860</v>
      </c>
      <c r="B158" s="14" t="s">
        <v>406</v>
      </c>
      <c r="C158" s="9" t="s">
        <v>407</v>
      </c>
      <c r="D158" s="13" t="s">
        <v>416</v>
      </c>
      <c r="E158" s="9">
        <v>23</v>
      </c>
      <c r="F158" s="9">
        <v>38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>
        <v>45883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83</v>
      </c>
      <c r="AA158" s="8">
        <v>5518.15</v>
      </c>
      <c r="AB158" s="8">
        <v>5518.15</v>
      </c>
      <c r="AC158" s="8">
        <v>0</v>
      </c>
      <c r="AD158" s="8">
        <v>1715</v>
      </c>
      <c r="AE158" s="8">
        <v>3803.1499999999996</v>
      </c>
      <c r="AF158" s="8">
        <v>0</v>
      </c>
      <c r="AG158" s="1" t="s">
        <v>116</v>
      </c>
      <c r="AH158" s="1" t="s">
        <v>68</v>
      </c>
      <c r="AI158" s="1">
        <v>4</v>
      </c>
      <c r="AJ158" s="3">
        <v>45883</v>
      </c>
      <c r="AK158" s="3">
        <v>45879</v>
      </c>
      <c r="AL158" s="3">
        <v>45873</v>
      </c>
      <c r="AM158" s="3">
        <v>45880</v>
      </c>
      <c r="AN158" s="3">
        <v>45881</v>
      </c>
      <c r="AO158" s="3">
        <v>45881</v>
      </c>
      <c r="AP158" s="3">
        <v>45878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229</v>
      </c>
      <c r="D159" s="13" t="s">
        <v>229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45899</v>
      </c>
      <c r="U159" s="11">
        <v>30000</v>
      </c>
      <c r="V159" s="10">
        <v>0</v>
      </c>
      <c r="W159" s="10">
        <v>30000</v>
      </c>
      <c r="X159" s="10">
        <v>0</v>
      </c>
      <c r="Y159" s="10">
        <v>31500</v>
      </c>
      <c r="Z159" s="9" t="s">
        <v>83</v>
      </c>
      <c r="AA159" s="8">
        <v>29756.100000000002</v>
      </c>
      <c r="AB159" s="8">
        <v>29756.100000000002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117</v>
      </c>
      <c r="AH159" s="1" t="s">
        <v>74</v>
      </c>
      <c r="AI159" s="1">
        <v>2</v>
      </c>
      <c r="AJ159" s="3">
        <v>45899</v>
      </c>
      <c r="AK159" s="3">
        <v>0</v>
      </c>
      <c r="AL159" s="3">
        <v>45890</v>
      </c>
      <c r="AM159" s="3">
        <v>45897</v>
      </c>
      <c r="AN159" s="3">
        <v>45898</v>
      </c>
      <c r="AO159" s="3">
        <v>45898</v>
      </c>
      <c r="AP159" s="3">
        <v>45894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45">
      <c r="A160" s="3" t="s">
        <v>136</v>
      </c>
      <c r="B160" s="14" t="s">
        <v>136</v>
      </c>
      <c r="C160" s="9" t="s">
        <v>235</v>
      </c>
      <c r="D160" s="13" t="s">
        <v>61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37</v>
      </c>
      <c r="O160" s="9">
        <v>50</v>
      </c>
      <c r="P160" s="10">
        <v>821.54158271999995</v>
      </c>
      <c r="Q160" s="10">
        <v>0</v>
      </c>
      <c r="R160" s="10">
        <v>821.54158271999995</v>
      </c>
      <c r="S160" s="9" t="s">
        <v>124</v>
      </c>
      <c r="T160" s="12">
        <v>45899</v>
      </c>
      <c r="U160" s="11">
        <v>30000</v>
      </c>
      <c r="V160" s="10">
        <v>0</v>
      </c>
      <c r="W160" s="10">
        <v>30000</v>
      </c>
      <c r="X160" s="10">
        <v>0</v>
      </c>
      <c r="Y160" s="10">
        <v>31500</v>
      </c>
      <c r="Z160" s="9" t="s">
        <v>83</v>
      </c>
      <c r="AA160" s="8">
        <v>29756.100000000002</v>
      </c>
      <c r="AB160" s="8">
        <v>393</v>
      </c>
      <c r="AC160" s="8">
        <v>29363.100000000002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72</v>
      </c>
      <c r="AI160" s="1">
        <v>3</v>
      </c>
      <c r="AJ160" s="3">
        <v>45899</v>
      </c>
      <c r="AK160" s="3">
        <v>0</v>
      </c>
      <c r="AL160" s="3">
        <v>45889</v>
      </c>
      <c r="AM160" s="3">
        <v>45896</v>
      </c>
      <c r="AN160" s="3">
        <v>45897</v>
      </c>
      <c r="AO160" s="3">
        <v>45897</v>
      </c>
      <c r="AP160" s="3">
        <v>45894</v>
      </c>
      <c r="AQ160" s="3">
        <v>45898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2194.8917249999995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83</v>
      </c>
      <c r="AA161" s="8">
        <v>65030.350000000006</v>
      </c>
      <c r="AB161" s="8">
        <v>35667.25</v>
      </c>
      <c r="AC161" s="8">
        <v>29363.100000000002</v>
      </c>
      <c r="AD161" s="8">
        <v>1715</v>
      </c>
      <c r="AE161" s="8">
        <v>3803.1499999999996</v>
      </c>
      <c r="AF161" s="8" t="s">
        <v>58</v>
      </c>
      <c r="AG161" s="1" t="s">
        <v>61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0</v>
      </c>
    </row>
    <row r="162" spans="1:56" ht="27.75" customHeight="1" x14ac:dyDescent="0.45">
      <c r="A162" s="3">
        <v>0</v>
      </c>
      <c r="B162" s="14" t="s">
        <v>129</v>
      </c>
      <c r="C162" s="9" t="s">
        <v>491</v>
      </c>
      <c r="D162" s="13" t="s">
        <v>492</v>
      </c>
      <c r="E162" s="9">
        <v>23</v>
      </c>
      <c r="F162" s="9">
        <v>34</v>
      </c>
      <c r="G162" s="9" t="s">
        <v>179</v>
      </c>
      <c r="H162" s="9">
        <v>0</v>
      </c>
      <c r="I162" s="9">
        <v>68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45889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181</v>
      </c>
      <c r="AA162" s="8">
        <v>9918.7000000000007</v>
      </c>
      <c r="AB162" s="8">
        <v>0</v>
      </c>
      <c r="AC162" s="8">
        <v>9918.7000000000007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74</v>
      </c>
      <c r="AI162" s="1">
        <v>2</v>
      </c>
      <c r="AJ162" s="3">
        <v>45889</v>
      </c>
      <c r="AK162" s="3">
        <v>0</v>
      </c>
      <c r="AL162" s="3">
        <v>45880</v>
      </c>
      <c r="AM162" s="3">
        <v>45887</v>
      </c>
      <c r="AN162" s="3">
        <v>45888</v>
      </c>
      <c r="AO162" s="3">
        <v>45888</v>
      </c>
      <c r="AP162" s="3">
        <v>45884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180</v>
      </c>
      <c r="BD162" s="56">
        <v>800.41704844444439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179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181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0</v>
      </c>
      <c r="AF163" s="8">
        <v>0</v>
      </c>
      <c r="AG163" s="1" t="s">
        <v>116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180</v>
      </c>
      <c r="BD163" s="56">
        <v>0</v>
      </c>
    </row>
    <row r="164" spans="1:56" ht="27.75" customHeight="1" x14ac:dyDescent="0.45">
      <c r="A164" s="3" t="s">
        <v>136</v>
      </c>
      <c r="B164" s="14" t="s">
        <v>136</v>
      </c>
      <c r="C164" s="9" t="s">
        <v>229</v>
      </c>
      <c r="D164" s="13" t="s">
        <v>61</v>
      </c>
      <c r="E164" s="9">
        <v>23</v>
      </c>
      <c r="F164" s="9">
        <v>34</v>
      </c>
      <c r="G164" s="9" t="s">
        <v>343</v>
      </c>
      <c r="H164" s="9">
        <v>0</v>
      </c>
      <c r="I164" s="9">
        <v>68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344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119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180</v>
      </c>
      <c r="BD164" s="56">
        <v>800.41704844444439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343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344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 t="s">
        <v>58</v>
      </c>
      <c r="AG165" s="1" t="s">
        <v>116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180</v>
      </c>
      <c r="BD165" s="56">
        <v>0</v>
      </c>
    </row>
    <row r="166" spans="1:56" ht="27.75" customHeight="1" x14ac:dyDescent="0.45">
      <c r="A166" s="3">
        <v>45727</v>
      </c>
      <c r="B166" s="14" t="s">
        <v>260</v>
      </c>
      <c r="C166" s="9" t="s">
        <v>112</v>
      </c>
      <c r="D166" s="13" t="s">
        <v>59</v>
      </c>
      <c r="E166" s="9">
        <v>23</v>
      </c>
      <c r="F166" s="9">
        <v>40</v>
      </c>
      <c r="G166" s="9" t="s">
        <v>60</v>
      </c>
      <c r="H166" s="9" t="s">
        <v>66</v>
      </c>
      <c r="I166" s="9">
        <v>125</v>
      </c>
      <c r="J166" s="9" t="s">
        <v>57</v>
      </c>
      <c r="K166" s="9">
        <v>5</v>
      </c>
      <c r="L166" s="9" t="s">
        <v>205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1000</v>
      </c>
      <c r="V166" s="10">
        <v>0</v>
      </c>
      <c r="W166" s="10">
        <v>1000</v>
      </c>
      <c r="X166" s="10">
        <v>0</v>
      </c>
      <c r="Y166" s="10">
        <v>0</v>
      </c>
      <c r="Z166" s="9" t="s">
        <v>224</v>
      </c>
      <c r="AA166" s="8">
        <v>1159.5100000000002</v>
      </c>
      <c r="AB166" s="8">
        <v>1159.5100000000002</v>
      </c>
      <c r="AC166" s="8">
        <v>0</v>
      </c>
      <c r="AD166" s="8">
        <v>1159.5100000000002</v>
      </c>
      <c r="AE166" s="8">
        <v>0</v>
      </c>
      <c r="AF166" s="8" t="s">
        <v>226</v>
      </c>
      <c r="AG166" s="1" t="s">
        <v>116</v>
      </c>
      <c r="AH166" s="1" t="s">
        <v>149</v>
      </c>
      <c r="AI166" s="1">
        <v>2</v>
      </c>
      <c r="AJ166" s="3" t="s">
        <v>63</v>
      </c>
      <c r="AK166" s="3" t="e">
        <v>#VALUE!</v>
      </c>
      <c r="AL166" s="3">
        <v>0</v>
      </c>
      <c r="AM166" s="3">
        <v>0</v>
      </c>
      <c r="AN166" s="3">
        <v>0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146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0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37</v>
      </c>
      <c r="G167" s="9">
        <v>0</v>
      </c>
      <c r="H167" s="9">
        <v>0</v>
      </c>
      <c r="I167" s="9">
        <v>85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224</v>
      </c>
      <c r="AA167" s="8">
        <v>1159.5100000000002</v>
      </c>
      <c r="AB167" s="8">
        <v>1159.5100000000002</v>
      </c>
      <c r="AC167" s="8">
        <v>0</v>
      </c>
      <c r="AD167" s="8">
        <v>1159.5100000000002</v>
      </c>
      <c r="AE167" s="8">
        <v>0</v>
      </c>
      <c r="AF167" s="8" t="s">
        <v>58</v>
      </c>
      <c r="AG167" s="1" t="s">
        <v>116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225</v>
      </c>
      <c r="BD167" s="56">
        <v>0</v>
      </c>
    </row>
    <row r="168" spans="1:56" ht="27.75" customHeight="1" x14ac:dyDescent="0.45">
      <c r="A168" s="3">
        <v>45601</v>
      </c>
      <c r="B168" s="14" t="s">
        <v>202</v>
      </c>
      <c r="C168" s="9" t="s">
        <v>93</v>
      </c>
      <c r="D168" s="13" t="s">
        <v>145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91</v>
      </c>
      <c r="M168" s="10">
        <v>24</v>
      </c>
      <c r="N168" s="9">
        <v>40</v>
      </c>
      <c r="O168" s="9">
        <v>55</v>
      </c>
      <c r="P168" s="10">
        <v>902.91416629708795</v>
      </c>
      <c r="Q168" s="10">
        <v>0</v>
      </c>
      <c r="R168" s="10">
        <v>902.91416629708795</v>
      </c>
      <c r="S168" s="9" t="s">
        <v>385</v>
      </c>
      <c r="T168" s="12">
        <v>45883</v>
      </c>
      <c r="U168" s="11">
        <v>50000</v>
      </c>
      <c r="V168" s="10">
        <v>22274</v>
      </c>
      <c r="W168" s="10">
        <v>27726</v>
      </c>
      <c r="X168" s="10">
        <v>0</v>
      </c>
      <c r="Y168" s="10">
        <v>29112.300000000003</v>
      </c>
      <c r="Z168" s="9" t="s">
        <v>99</v>
      </c>
      <c r="AA168" s="8">
        <v>29824.58094</v>
      </c>
      <c r="AB168" s="8">
        <v>29824.58094</v>
      </c>
      <c r="AC168" s="8">
        <v>0</v>
      </c>
      <c r="AD168" s="8">
        <v>0</v>
      </c>
      <c r="AE168" s="8">
        <v>0</v>
      </c>
      <c r="AF168" s="8" t="s">
        <v>249</v>
      </c>
      <c r="AG168" s="1" t="s">
        <v>116</v>
      </c>
      <c r="AH168" s="1" t="s">
        <v>72</v>
      </c>
      <c r="AI168" s="1">
        <v>3</v>
      </c>
      <c r="AJ168" s="3">
        <v>45883</v>
      </c>
      <c r="AK168" s="3">
        <v>0</v>
      </c>
      <c r="AL168" s="3">
        <v>45873</v>
      </c>
      <c r="AM168" s="3">
        <v>45880</v>
      </c>
      <c r="AN168" s="3">
        <v>45881</v>
      </c>
      <c r="AO168" s="3">
        <v>45881</v>
      </c>
      <c r="AP168" s="3">
        <v>45878</v>
      </c>
      <c r="AQ168" s="3">
        <v>45882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478</v>
      </c>
      <c r="AZ168" s="2">
        <v>0</v>
      </c>
      <c r="BA168" s="2">
        <v>0</v>
      </c>
      <c r="BB168" s="2">
        <v>0</v>
      </c>
      <c r="BC168" s="1" t="s">
        <v>114</v>
      </c>
      <c r="BD168" s="56">
        <v>0</v>
      </c>
    </row>
    <row r="169" spans="1:56" ht="27.75" customHeight="1" x14ac:dyDescent="0.45">
      <c r="A169" s="3">
        <v>45601</v>
      </c>
      <c r="B169" s="14" t="s">
        <v>202</v>
      </c>
      <c r="C169" s="9" t="s">
        <v>93</v>
      </c>
      <c r="D169" s="13" t="s">
        <v>145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91</v>
      </c>
      <c r="M169" s="10">
        <v>24</v>
      </c>
      <c r="N169" s="9">
        <v>40</v>
      </c>
      <c r="O169" s="9">
        <v>55</v>
      </c>
      <c r="P169" s="10">
        <v>1628.2806143999999</v>
      </c>
      <c r="Q169" s="10">
        <v>0</v>
      </c>
      <c r="R169" s="10">
        <v>1628.2806143999999</v>
      </c>
      <c r="S169" s="9" t="s">
        <v>385</v>
      </c>
      <c r="T169" s="12">
        <v>45887</v>
      </c>
      <c r="U169" s="11">
        <v>50000</v>
      </c>
      <c r="V169" s="10">
        <v>0</v>
      </c>
      <c r="W169" s="10">
        <v>50000</v>
      </c>
      <c r="X169" s="10">
        <v>0</v>
      </c>
      <c r="Y169" s="10">
        <v>52500</v>
      </c>
      <c r="Z169" s="9" t="s">
        <v>99</v>
      </c>
      <c r="AA169" s="8">
        <v>53784.500000000007</v>
      </c>
      <c r="AB169" s="8">
        <v>8926</v>
      </c>
      <c r="AC169" s="8">
        <v>44858.500000000007</v>
      </c>
      <c r="AD169" s="8">
        <v>0</v>
      </c>
      <c r="AE169" s="8">
        <v>0</v>
      </c>
      <c r="AF169" s="8" t="s">
        <v>249</v>
      </c>
      <c r="AG169" s="1" t="s">
        <v>116</v>
      </c>
      <c r="AH169" s="1" t="s">
        <v>72</v>
      </c>
      <c r="AI169" s="1">
        <v>3</v>
      </c>
      <c r="AJ169" s="3">
        <v>45887</v>
      </c>
      <c r="AK169" s="3">
        <v>0</v>
      </c>
      <c r="AL169" s="3">
        <v>45877</v>
      </c>
      <c r="AM169" s="3">
        <v>45884</v>
      </c>
      <c r="AN169" s="3">
        <v>45885</v>
      </c>
      <c r="AO169" s="3">
        <v>45885</v>
      </c>
      <c r="AP169" s="3">
        <v>45882</v>
      </c>
      <c r="AQ169" s="3">
        <v>45886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479</v>
      </c>
      <c r="AZ169" s="2">
        <v>0</v>
      </c>
      <c r="BA169" s="2">
        <v>0</v>
      </c>
      <c r="BB169" s="2">
        <v>0</v>
      </c>
      <c r="BC169" s="1" t="s">
        <v>114</v>
      </c>
      <c r="BD169" s="56">
        <v>5746.5358390277788</v>
      </c>
    </row>
    <row r="170" spans="1:56" ht="27.75" customHeight="1" x14ac:dyDescent="0.45">
      <c r="A170" s="3">
        <v>45601</v>
      </c>
      <c r="B170" s="14" t="s">
        <v>202</v>
      </c>
      <c r="C170" s="9" t="s">
        <v>93</v>
      </c>
      <c r="D170" s="13" t="s">
        <v>145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14259.765177444862</v>
      </c>
      <c r="Q170" s="10">
        <v>0</v>
      </c>
      <c r="R170" s="10">
        <v>14259.765177444862</v>
      </c>
      <c r="S170" s="9" t="s">
        <v>385</v>
      </c>
      <c r="T170" s="12" t="s">
        <v>63</v>
      </c>
      <c r="U170" s="11">
        <v>437878</v>
      </c>
      <c r="V170" s="10">
        <v>0</v>
      </c>
      <c r="W170" s="10">
        <v>437878</v>
      </c>
      <c r="X170" s="10">
        <v>0</v>
      </c>
      <c r="Y170" s="10">
        <v>459771.9</v>
      </c>
      <c r="Z170" s="9" t="s">
        <v>99</v>
      </c>
      <c r="AA170" s="8">
        <v>471020.98582000006</v>
      </c>
      <c r="AB170" s="8">
        <v>0</v>
      </c>
      <c r="AC170" s="8">
        <v>471020.98582000006</v>
      </c>
      <c r="AD170" s="8">
        <v>0</v>
      </c>
      <c r="AE170" s="8">
        <v>0</v>
      </c>
      <c r="AF170" s="8" t="s">
        <v>249</v>
      </c>
      <c r="AG170" s="1" t="s">
        <v>116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114</v>
      </c>
      <c r="BD170" s="56">
        <v>60339.489192657471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37</v>
      </c>
      <c r="G171" s="9">
        <v>0</v>
      </c>
      <c r="H171" s="9">
        <v>0</v>
      </c>
      <c r="I171" s="9">
        <v>128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99</v>
      </c>
      <c r="AA171" s="8">
        <v>554630.06676000007</v>
      </c>
      <c r="AB171" s="8">
        <v>38750.58094</v>
      </c>
      <c r="AC171" s="8">
        <v>515879.48582000006</v>
      </c>
      <c r="AD171" s="8">
        <v>0</v>
      </c>
      <c r="AE171" s="8">
        <v>0</v>
      </c>
      <c r="AF171" s="8" t="s">
        <v>58</v>
      </c>
      <c r="AG171" s="1" t="s">
        <v>116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115</v>
      </c>
      <c r="BD171" s="56">
        <v>0</v>
      </c>
    </row>
    <row r="172" spans="1:56" ht="27.75" customHeight="1" x14ac:dyDescent="0.45">
      <c r="A172" s="3" t="s">
        <v>136</v>
      </c>
      <c r="B172" s="14" t="s">
        <v>136</v>
      </c>
      <c r="C172" s="9" t="s">
        <v>186</v>
      </c>
      <c r="D172" s="13" t="s">
        <v>61</v>
      </c>
      <c r="E172" s="9">
        <v>26</v>
      </c>
      <c r="F172" s="9">
        <v>41</v>
      </c>
      <c r="G172" s="9" t="s">
        <v>60</v>
      </c>
      <c r="H172" s="9">
        <v>0</v>
      </c>
      <c r="I172" s="9">
        <v>97</v>
      </c>
      <c r="J172" s="9" t="s">
        <v>57</v>
      </c>
      <c r="K172" s="9">
        <v>5</v>
      </c>
      <c r="L172" s="9" t="s">
        <v>91</v>
      </c>
      <c r="M172" s="10">
        <v>27</v>
      </c>
      <c r="N172" s="9">
        <v>43</v>
      </c>
      <c r="O172" s="9">
        <v>40</v>
      </c>
      <c r="P172" s="10">
        <v>229.14349009919997</v>
      </c>
      <c r="Q172" s="10">
        <v>0</v>
      </c>
      <c r="R172" s="10">
        <v>229.14349009919997</v>
      </c>
      <c r="S172" s="9" t="s">
        <v>192</v>
      </c>
      <c r="T172" s="12">
        <v>45899</v>
      </c>
      <c r="U172" s="11">
        <v>8000</v>
      </c>
      <c r="V172" s="10">
        <v>0</v>
      </c>
      <c r="W172" s="10">
        <v>8000</v>
      </c>
      <c r="X172" s="10">
        <v>0</v>
      </c>
      <c r="Y172" s="10">
        <v>8400</v>
      </c>
      <c r="Z172" s="9" t="s">
        <v>84</v>
      </c>
      <c r="AA172" s="8">
        <v>9499.6</v>
      </c>
      <c r="AB172" s="8">
        <v>0</v>
      </c>
      <c r="AC172" s="8">
        <v>9499.6</v>
      </c>
      <c r="AD172" s="8">
        <v>0</v>
      </c>
      <c r="AE172" s="8">
        <v>0</v>
      </c>
      <c r="AF172" s="8">
        <v>0</v>
      </c>
      <c r="AG172" s="1" t="s">
        <v>116</v>
      </c>
      <c r="AH172" s="1" t="s">
        <v>72</v>
      </c>
      <c r="AI172" s="1">
        <v>3</v>
      </c>
      <c r="AJ172" s="3">
        <v>45899</v>
      </c>
      <c r="AK172" s="3">
        <v>0</v>
      </c>
      <c r="AL172" s="3">
        <v>45889</v>
      </c>
      <c r="AM172" s="3">
        <v>45896</v>
      </c>
      <c r="AN172" s="3">
        <v>45897</v>
      </c>
      <c r="AO172" s="3">
        <v>45897</v>
      </c>
      <c r="AP172" s="3">
        <v>45894</v>
      </c>
      <c r="AQ172" s="3">
        <v>45898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767.03992444444452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 t="s">
        <v>60</v>
      </c>
      <c r="H173" s="9">
        <v>0</v>
      </c>
      <c r="I173" s="9">
        <v>102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84</v>
      </c>
      <c r="AA173" s="8">
        <v>9499.6</v>
      </c>
      <c r="AB173" s="8">
        <v>0</v>
      </c>
      <c r="AC173" s="8">
        <v>9499.6</v>
      </c>
      <c r="AD173" s="8">
        <v>0</v>
      </c>
      <c r="AE173" s="8">
        <v>0</v>
      </c>
      <c r="AF173" s="8" t="s">
        <v>58</v>
      </c>
      <c r="AG173" s="1" t="s">
        <v>116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0</v>
      </c>
    </row>
    <row r="174" spans="1:56" ht="27.75" customHeight="1" x14ac:dyDescent="0.45">
      <c r="A174" s="3">
        <v>45873</v>
      </c>
      <c r="B174" s="14" t="s">
        <v>129</v>
      </c>
      <c r="C174" s="9" t="s">
        <v>140</v>
      </c>
      <c r="D174" s="13" t="s">
        <v>59</v>
      </c>
      <c r="E174" s="9">
        <v>26</v>
      </c>
      <c r="F174" s="9">
        <v>39</v>
      </c>
      <c r="G174" s="9" t="s">
        <v>60</v>
      </c>
      <c r="H174" s="9">
        <v>0</v>
      </c>
      <c r="I174" s="9">
        <v>93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124</v>
      </c>
      <c r="T174" s="12">
        <v>45880</v>
      </c>
      <c r="U174" s="11">
        <v>10000</v>
      </c>
      <c r="V174" s="10">
        <v>5000</v>
      </c>
      <c r="W174" s="10">
        <v>5000</v>
      </c>
      <c r="X174" s="10">
        <v>0</v>
      </c>
      <c r="Y174" s="10">
        <v>0</v>
      </c>
      <c r="Z174" s="9" t="s">
        <v>150</v>
      </c>
      <c r="AA174" s="8">
        <v>5657.85</v>
      </c>
      <c r="AB174" s="8">
        <v>5657.85</v>
      </c>
      <c r="AC174" s="8">
        <v>0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77</v>
      </c>
      <c r="AI174" s="1">
        <v>1</v>
      </c>
      <c r="AJ174" s="3">
        <v>45880</v>
      </c>
      <c r="AK174" s="3">
        <v>0</v>
      </c>
      <c r="AL174" s="3">
        <v>0</v>
      </c>
      <c r="AM174" s="3">
        <v>0</v>
      </c>
      <c r="AN174" s="3">
        <v>0</v>
      </c>
      <c r="AO174" s="3">
        <v>45879</v>
      </c>
      <c r="AP174" s="3">
        <v>45875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0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100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150</v>
      </c>
      <c r="AA175" s="8">
        <v>5657.85</v>
      </c>
      <c r="AB175" s="8">
        <v>5657.85</v>
      </c>
      <c r="AC175" s="8">
        <v>0</v>
      </c>
      <c r="AD175" s="8">
        <v>0</v>
      </c>
      <c r="AE175" s="8">
        <v>0</v>
      </c>
      <c r="AF175" s="8" t="s">
        <v>58</v>
      </c>
      <c r="AG175" s="1" t="s">
        <v>119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0</v>
      </c>
    </row>
    <row r="176" spans="1:56" ht="27.75" customHeight="1" x14ac:dyDescent="0.45">
      <c r="A176" s="3" t="s">
        <v>136</v>
      </c>
      <c r="B176" s="14" t="s">
        <v>136</v>
      </c>
      <c r="C176" s="9" t="s">
        <v>110</v>
      </c>
      <c r="D176" s="13" t="s">
        <v>59</v>
      </c>
      <c r="E176" s="9">
        <v>26</v>
      </c>
      <c r="F176" s="9">
        <v>43</v>
      </c>
      <c r="G176" s="9" t="s">
        <v>60</v>
      </c>
      <c r="H176" s="9">
        <v>0</v>
      </c>
      <c r="I176" s="9">
        <v>116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111</v>
      </c>
      <c r="T176" s="12" t="s">
        <v>63</v>
      </c>
      <c r="U176" s="11">
        <v>10000</v>
      </c>
      <c r="V176" s="10">
        <v>0</v>
      </c>
      <c r="W176" s="10">
        <v>10000</v>
      </c>
      <c r="X176" s="10">
        <v>0</v>
      </c>
      <c r="Y176" s="10">
        <v>0</v>
      </c>
      <c r="Z176" s="9" t="s">
        <v>206</v>
      </c>
      <c r="AA176" s="8">
        <v>12433.3</v>
      </c>
      <c r="AB176" s="8">
        <v>12433.3</v>
      </c>
      <c r="AC176" s="8">
        <v>0</v>
      </c>
      <c r="AD176" s="8">
        <v>0</v>
      </c>
      <c r="AE176" s="8">
        <v>0</v>
      </c>
      <c r="AF176" s="8">
        <v>0</v>
      </c>
      <c r="AG176" s="1" t="s">
        <v>120</v>
      </c>
      <c r="AH176" s="1" t="s">
        <v>77</v>
      </c>
      <c r="AI176" s="1">
        <v>1</v>
      </c>
      <c r="AJ176" s="3">
        <v>45899</v>
      </c>
      <c r="AK176" s="3">
        <v>0</v>
      </c>
      <c r="AL176" s="3">
        <v>0</v>
      </c>
      <c r="AM176" s="3">
        <v>0</v>
      </c>
      <c r="AN176" s="3">
        <v>0</v>
      </c>
      <c r="AO176" s="3">
        <v>45898</v>
      </c>
      <c r="AP176" s="3">
        <v>45894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102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116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206</v>
      </c>
      <c r="AA177" s="8">
        <v>12433.3</v>
      </c>
      <c r="AB177" s="8">
        <v>12433.3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119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207</v>
      </c>
      <c r="BD177" s="56">
        <v>0</v>
      </c>
    </row>
    <row r="178" spans="1:56" ht="27.75" customHeight="1" x14ac:dyDescent="0.45">
      <c r="A178" s="3">
        <v>45861</v>
      </c>
      <c r="B178" s="14" t="s">
        <v>423</v>
      </c>
      <c r="C178" s="9" t="s">
        <v>110</v>
      </c>
      <c r="D178" s="13" t="s">
        <v>221</v>
      </c>
      <c r="E178" s="9">
        <v>26</v>
      </c>
      <c r="F178" s="9">
        <v>43</v>
      </c>
      <c r="G178" s="9" t="s">
        <v>60</v>
      </c>
      <c r="H178" s="9" t="s">
        <v>66</v>
      </c>
      <c r="I178" s="9">
        <v>150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111</v>
      </c>
      <c r="T178" s="12">
        <v>45875</v>
      </c>
      <c r="U178" s="11">
        <v>10000</v>
      </c>
      <c r="V178" s="10">
        <v>10000</v>
      </c>
      <c r="W178" s="10">
        <v>0</v>
      </c>
      <c r="X178" s="10">
        <v>10900</v>
      </c>
      <c r="Y178" s="10">
        <v>0</v>
      </c>
      <c r="Z178" s="9" t="s">
        <v>88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 t="s">
        <v>226</v>
      </c>
      <c r="AG178" s="1" t="s">
        <v>61</v>
      </c>
      <c r="AH178" s="1" t="s">
        <v>75</v>
      </c>
      <c r="AI178" s="1">
        <v>4</v>
      </c>
      <c r="AJ178" s="3">
        <v>45875</v>
      </c>
      <c r="AK178" s="3">
        <v>45871</v>
      </c>
      <c r="AL178" s="3">
        <v>45864</v>
      </c>
      <c r="AM178" s="3">
        <v>45872</v>
      </c>
      <c r="AN178" s="3">
        <v>45873</v>
      </c>
      <c r="AO178" s="3">
        <v>45874</v>
      </c>
      <c r="AP178" s="3">
        <v>45870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0</v>
      </c>
    </row>
    <row r="179" spans="1:56" ht="27.75" customHeight="1" x14ac:dyDescent="0.45">
      <c r="A179" s="3">
        <v>45832</v>
      </c>
      <c r="B179" s="14" t="s">
        <v>311</v>
      </c>
      <c r="C179" s="9" t="s">
        <v>110</v>
      </c>
      <c r="D179" s="13" t="s">
        <v>147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111</v>
      </c>
      <c r="T179" s="12">
        <v>45883</v>
      </c>
      <c r="U179" s="11">
        <v>20000</v>
      </c>
      <c r="V179" s="10">
        <v>5000</v>
      </c>
      <c r="W179" s="10">
        <v>15000</v>
      </c>
      <c r="X179" s="10">
        <v>10712</v>
      </c>
      <c r="Y179" s="10">
        <v>9752.4</v>
      </c>
      <c r="Z179" s="9" t="s">
        <v>88</v>
      </c>
      <c r="AA179" s="8">
        <v>12125.451492</v>
      </c>
      <c r="AB179" s="8">
        <v>12125.451492</v>
      </c>
      <c r="AC179" s="8">
        <v>0</v>
      </c>
      <c r="AD179" s="8">
        <v>2988</v>
      </c>
      <c r="AE179" s="8">
        <v>9137.4514920000001</v>
      </c>
      <c r="AF179" s="8" t="s">
        <v>226</v>
      </c>
      <c r="AG179" s="1" t="s">
        <v>116</v>
      </c>
      <c r="AH179" s="1" t="s">
        <v>75</v>
      </c>
      <c r="AI179" s="1">
        <v>4</v>
      </c>
      <c r="AJ179" s="3">
        <v>45883</v>
      </c>
      <c r="AK179" s="3">
        <v>45879</v>
      </c>
      <c r="AL179" s="3">
        <v>45872</v>
      </c>
      <c r="AM179" s="3">
        <v>45880</v>
      </c>
      <c r="AN179" s="3">
        <v>45881</v>
      </c>
      <c r="AO179" s="3">
        <v>45882</v>
      </c>
      <c r="AP179" s="3">
        <v>45878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0</v>
      </c>
    </row>
    <row r="180" spans="1:56" ht="27.75" customHeight="1" x14ac:dyDescent="0.45">
      <c r="A180" s="3">
        <v>45861</v>
      </c>
      <c r="B180" s="14" t="s">
        <v>424</v>
      </c>
      <c r="C180" s="9" t="s">
        <v>110</v>
      </c>
      <c r="D180" s="13" t="s">
        <v>59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111</v>
      </c>
      <c r="T180" s="12">
        <v>45887</v>
      </c>
      <c r="U180" s="11">
        <v>15000</v>
      </c>
      <c r="V180" s="10">
        <v>8828</v>
      </c>
      <c r="W180" s="10">
        <v>6172</v>
      </c>
      <c r="X180" s="10">
        <v>0</v>
      </c>
      <c r="Y180" s="10">
        <v>0</v>
      </c>
      <c r="Z180" s="9" t="s">
        <v>88</v>
      </c>
      <c r="AA180" s="8">
        <v>7673.8327599999993</v>
      </c>
      <c r="AB180" s="8">
        <v>7673.8327599999993</v>
      </c>
      <c r="AC180" s="8">
        <v>0</v>
      </c>
      <c r="AD180" s="8">
        <v>0</v>
      </c>
      <c r="AE180" s="8">
        <v>7673.8327599999993</v>
      </c>
      <c r="AF180" s="8" t="s">
        <v>226</v>
      </c>
      <c r="AG180" s="1" t="s">
        <v>116</v>
      </c>
      <c r="AH180" s="1" t="s">
        <v>149</v>
      </c>
      <c r="AI180" s="1">
        <v>2</v>
      </c>
      <c r="AJ180" s="3">
        <v>45887</v>
      </c>
      <c r="AK180" s="3">
        <v>45885</v>
      </c>
      <c r="AL180" s="3">
        <v>0</v>
      </c>
      <c r="AM180" s="3">
        <v>0</v>
      </c>
      <c r="AN180" s="3">
        <v>0</v>
      </c>
      <c r="AO180" s="3">
        <v>45886</v>
      </c>
      <c r="AP180" s="3">
        <v>45882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146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0</v>
      </c>
    </row>
    <row r="181" spans="1:56" ht="27.75" customHeight="1" x14ac:dyDescent="0.45">
      <c r="A181" s="3" t="s">
        <v>136</v>
      </c>
      <c r="B181" s="14" t="s">
        <v>136</v>
      </c>
      <c r="C181" s="9" t="s">
        <v>110</v>
      </c>
      <c r="D181" s="13" t="s">
        <v>61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111</v>
      </c>
      <c r="T181" s="12" t="s">
        <v>63</v>
      </c>
      <c r="U181" s="11">
        <v>20000</v>
      </c>
      <c r="V181" s="10">
        <v>0</v>
      </c>
      <c r="W181" s="10">
        <v>20000</v>
      </c>
      <c r="X181" s="10">
        <v>0</v>
      </c>
      <c r="Y181" s="10">
        <v>21000</v>
      </c>
      <c r="Z181" s="9" t="s">
        <v>88</v>
      </c>
      <c r="AA181" s="8">
        <v>24866.6</v>
      </c>
      <c r="AB181" s="8">
        <v>19617</v>
      </c>
      <c r="AC181" s="8">
        <v>5249.5999999999985</v>
      </c>
      <c r="AD181" s="8">
        <v>0</v>
      </c>
      <c r="AE181" s="8">
        <v>24866.6</v>
      </c>
      <c r="AF181" s="8">
        <v>0</v>
      </c>
      <c r="AG181" s="1" t="s">
        <v>120</v>
      </c>
      <c r="AH181" s="1" t="s">
        <v>75</v>
      </c>
      <c r="AI181" s="1">
        <v>4</v>
      </c>
      <c r="AJ181" s="3">
        <v>45899</v>
      </c>
      <c r="AK181" s="3">
        <v>45895</v>
      </c>
      <c r="AL181" s="3">
        <v>45888</v>
      </c>
      <c r="AM181" s="3">
        <v>45896</v>
      </c>
      <c r="AN181" s="3">
        <v>45897</v>
      </c>
      <c r="AO181" s="3">
        <v>45898</v>
      </c>
      <c r="AP181" s="3">
        <v>45894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541.40874666666662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>
        <v>0</v>
      </c>
      <c r="H182" s="9">
        <v>0</v>
      </c>
      <c r="I182" s="9">
        <v>120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88</v>
      </c>
      <c r="AA182" s="8">
        <v>44665.884251999996</v>
      </c>
      <c r="AB182" s="8">
        <v>39416.284251999998</v>
      </c>
      <c r="AC182" s="8">
        <v>5249.5999999999985</v>
      </c>
      <c r="AD182" s="8">
        <v>2988</v>
      </c>
      <c r="AE182" s="8">
        <v>41677.884251999996</v>
      </c>
      <c r="AF182" s="8" t="s">
        <v>58</v>
      </c>
      <c r="AG182" s="1" t="s">
        <v>119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0</v>
      </c>
    </row>
    <row r="183" spans="1:56" ht="27.75" customHeight="1" x14ac:dyDescent="0.45">
      <c r="A183" s="3">
        <v>45857</v>
      </c>
      <c r="B183" s="14" t="s">
        <v>391</v>
      </c>
      <c r="C183" s="9" t="s">
        <v>151</v>
      </c>
      <c r="D183" s="13" t="s">
        <v>152</v>
      </c>
      <c r="E183" s="9">
        <v>28</v>
      </c>
      <c r="F183" s="9">
        <v>41</v>
      </c>
      <c r="G183" s="9" t="s">
        <v>60</v>
      </c>
      <c r="H183" s="9">
        <v>0</v>
      </c>
      <c r="I183" s="9">
        <v>120</v>
      </c>
      <c r="J183" s="9" t="s">
        <v>78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45883</v>
      </c>
      <c r="U183" s="11">
        <v>34000</v>
      </c>
      <c r="V183" s="10">
        <v>13000</v>
      </c>
      <c r="W183" s="10">
        <v>21000</v>
      </c>
      <c r="X183" s="10">
        <v>13920</v>
      </c>
      <c r="Y183" s="10">
        <v>21084</v>
      </c>
      <c r="Z183" s="9" t="s">
        <v>128</v>
      </c>
      <c r="AA183" s="8">
        <v>25036.195799999998</v>
      </c>
      <c r="AB183" s="8">
        <v>8850</v>
      </c>
      <c r="AC183" s="8">
        <v>16186.195799999998</v>
      </c>
      <c r="AD183" s="8">
        <v>0</v>
      </c>
      <c r="AE183" s="8">
        <v>0</v>
      </c>
      <c r="AF183" s="8">
        <v>0</v>
      </c>
      <c r="AG183" s="1" t="s">
        <v>116</v>
      </c>
      <c r="AH183" s="1" t="s">
        <v>74</v>
      </c>
      <c r="AI183" s="1">
        <v>2</v>
      </c>
      <c r="AJ183" s="3">
        <v>45883</v>
      </c>
      <c r="AK183" s="3">
        <v>0</v>
      </c>
      <c r="AL183" s="3">
        <v>45874</v>
      </c>
      <c r="AM183" s="3">
        <v>45881</v>
      </c>
      <c r="AN183" s="3">
        <v>45882</v>
      </c>
      <c r="AO183" s="3">
        <v>45882</v>
      </c>
      <c r="AP183" s="3">
        <v>45878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1819.1485612999998</v>
      </c>
    </row>
    <row r="184" spans="1:56" ht="27.75" customHeight="1" x14ac:dyDescent="0.45">
      <c r="A184" s="3" t="s">
        <v>136</v>
      </c>
      <c r="B184" s="14" t="s">
        <v>136</v>
      </c>
      <c r="C184" s="9" t="s">
        <v>110</v>
      </c>
      <c r="D184" s="13" t="s">
        <v>59</v>
      </c>
      <c r="E184" s="9">
        <v>28</v>
      </c>
      <c r="F184" s="9">
        <v>47</v>
      </c>
      <c r="G184" s="9" t="s">
        <v>60</v>
      </c>
      <c r="H184" s="9" t="s">
        <v>66</v>
      </c>
      <c r="I184" s="9">
        <v>180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111</v>
      </c>
      <c r="T184" s="12" t="s">
        <v>63</v>
      </c>
      <c r="U184" s="11">
        <v>5000</v>
      </c>
      <c r="V184" s="10">
        <v>0</v>
      </c>
      <c r="W184" s="10">
        <v>5000</v>
      </c>
      <c r="X184" s="10">
        <v>0</v>
      </c>
      <c r="Y184" s="10">
        <v>0</v>
      </c>
      <c r="Z184" s="9" t="s">
        <v>128</v>
      </c>
      <c r="AA184" s="8">
        <v>6775.4500000000007</v>
      </c>
      <c r="AB184" s="8">
        <v>0</v>
      </c>
      <c r="AC184" s="8">
        <v>6775.4500000000007</v>
      </c>
      <c r="AD184" s="8">
        <v>0</v>
      </c>
      <c r="AE184" s="8">
        <v>6775.4500000000007</v>
      </c>
      <c r="AF184" s="8">
        <v>0</v>
      </c>
      <c r="AG184" s="1">
        <v>0</v>
      </c>
      <c r="AH184" s="1" t="s">
        <v>149</v>
      </c>
      <c r="AI184" s="1">
        <v>2</v>
      </c>
      <c r="AJ184" s="3">
        <v>45899</v>
      </c>
      <c r="AK184" s="3">
        <v>45897</v>
      </c>
      <c r="AL184" s="3">
        <v>0</v>
      </c>
      <c r="AM184" s="3">
        <v>0</v>
      </c>
      <c r="AN184" s="3">
        <v>0</v>
      </c>
      <c r="AO184" s="3">
        <v>45898</v>
      </c>
      <c r="AP184" s="3">
        <v>45894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146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761.48529722222236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28</v>
      </c>
      <c r="F185" s="9">
        <v>43</v>
      </c>
      <c r="G185" s="9">
        <v>0</v>
      </c>
      <c r="H185" s="9">
        <v>0</v>
      </c>
      <c r="I185" s="9">
        <v>130</v>
      </c>
      <c r="J185" s="9" t="s">
        <v>57</v>
      </c>
      <c r="K185" s="9">
        <v>3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128</v>
      </c>
      <c r="AA185" s="8">
        <v>31811.645799999998</v>
      </c>
      <c r="AB185" s="8">
        <v>8850</v>
      </c>
      <c r="AC185" s="8">
        <v>22961.645799999998</v>
      </c>
      <c r="AD185" s="8">
        <v>0</v>
      </c>
      <c r="AE185" s="8">
        <v>6775.4500000000007</v>
      </c>
      <c r="AF185" s="8" t="s">
        <v>58</v>
      </c>
      <c r="AG185" s="1">
        <v>0</v>
      </c>
      <c r="AH185" s="1">
        <v>0</v>
      </c>
      <c r="AI185" s="1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153</v>
      </c>
      <c r="BD185" s="56">
        <v>0</v>
      </c>
    </row>
  </sheetData>
  <autoFilter ref="A5:BD18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5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8BD9-67C5-4949-9742-ED85B0EE75D0}">
  <sheetPr>
    <tabColor rgb="FFFFFF00"/>
  </sheetPr>
  <dimension ref="A1:BD187"/>
  <sheetViews>
    <sheetView zoomScale="80" zoomScaleNormal="80" workbookViewId="0">
      <selection activeCell="M16" sqref="M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45873</v>
      </c>
      <c r="E3" s="82" t="s">
        <v>52</v>
      </c>
      <c r="F3" s="82"/>
      <c r="G3" s="83">
        <v>10.27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2553</v>
      </c>
      <c r="AC6" s="8">
        <v>2699.7200000000003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151.18432000000004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9118.9000000000015</v>
      </c>
      <c r="AC8" s="8">
        <v>2699.7200000000003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 t="s">
        <v>136</v>
      </c>
      <c r="B12" s="14" t="s">
        <v>136</v>
      </c>
      <c r="C12" s="9" t="s">
        <v>222</v>
      </c>
      <c r="D12" s="13" t="s">
        <v>256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211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406</v>
      </c>
      <c r="C14" s="9" t="s">
        <v>407</v>
      </c>
      <c r="D14" s="13" t="s">
        <v>408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8801.1</v>
      </c>
      <c r="AC14" s="8">
        <v>0</v>
      </c>
      <c r="AD14" s="8">
        <v>2648</v>
      </c>
      <c r="AE14" s="8">
        <v>6153.1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8801.1</v>
      </c>
      <c r="AC15" s="8">
        <v>0</v>
      </c>
      <c r="AD15" s="8">
        <v>2648</v>
      </c>
      <c r="AE15" s="8">
        <v>6153.1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>
        <v>45870</v>
      </c>
      <c r="B18" s="14" t="s">
        <v>470</v>
      </c>
      <c r="C18" s="9" t="s">
        <v>316</v>
      </c>
      <c r="D18" s="13" t="s">
        <v>333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45889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45889</v>
      </c>
      <c r="AK18" s="3">
        <v>0</v>
      </c>
      <c r="AL18" s="3">
        <v>45879</v>
      </c>
      <c r="AM18" s="3">
        <v>45886</v>
      </c>
      <c r="AN18" s="3">
        <v>45887</v>
      </c>
      <c r="AO18" s="3">
        <v>45887</v>
      </c>
      <c r="AP18" s="3">
        <v>45884</v>
      </c>
      <c r="AQ18" s="3">
        <v>45888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214</v>
      </c>
      <c r="D20" s="13" t="s">
        <v>215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45854</v>
      </c>
      <c r="B22" s="14" t="s">
        <v>346</v>
      </c>
      <c r="C22" s="9" t="s">
        <v>73</v>
      </c>
      <c r="D22" s="13" t="s">
        <v>347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45874</v>
      </c>
      <c r="U22" s="11">
        <v>10000</v>
      </c>
      <c r="V22" s="10">
        <v>10000</v>
      </c>
      <c r="W22" s="10">
        <v>0</v>
      </c>
      <c r="X22" s="10">
        <v>10300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358</v>
      </c>
      <c r="AG22" s="1" t="s">
        <v>116</v>
      </c>
      <c r="AH22" s="1" t="s">
        <v>74</v>
      </c>
      <c r="AI22" s="1">
        <v>2</v>
      </c>
      <c r="AJ22" s="3">
        <v>45874</v>
      </c>
      <c r="AK22" s="3">
        <v>0</v>
      </c>
      <c r="AL22" s="3">
        <v>45865</v>
      </c>
      <c r="AM22" s="3">
        <v>45872</v>
      </c>
      <c r="AN22" s="3">
        <v>45873</v>
      </c>
      <c r="AO22" s="3">
        <v>45873</v>
      </c>
      <c r="AP22" s="3">
        <v>45869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298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45874</v>
      </c>
      <c r="U23" s="11">
        <v>5000</v>
      </c>
      <c r="V23" s="10">
        <v>5000</v>
      </c>
      <c r="W23" s="10">
        <v>0</v>
      </c>
      <c r="X23" s="10">
        <v>5800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358</v>
      </c>
      <c r="AG23" s="1" t="s">
        <v>116</v>
      </c>
      <c r="AH23" s="1" t="s">
        <v>74</v>
      </c>
      <c r="AI23" s="1">
        <v>2</v>
      </c>
      <c r="AJ23" s="3">
        <v>45874</v>
      </c>
      <c r="AK23" s="3">
        <v>0</v>
      </c>
      <c r="AL23" s="3">
        <v>45865</v>
      </c>
      <c r="AM23" s="3">
        <v>45872</v>
      </c>
      <c r="AN23" s="3">
        <v>45873</v>
      </c>
      <c r="AO23" s="3">
        <v>45873</v>
      </c>
      <c r="AP23" s="3">
        <v>45869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329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45874</v>
      </c>
      <c r="U24" s="11">
        <v>5000</v>
      </c>
      <c r="V24" s="10">
        <v>5000</v>
      </c>
      <c r="W24" s="10">
        <v>0</v>
      </c>
      <c r="X24" s="10">
        <v>5250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358</v>
      </c>
      <c r="AG24" s="1" t="s">
        <v>118</v>
      </c>
      <c r="AH24" s="1" t="s">
        <v>74</v>
      </c>
      <c r="AI24" s="1">
        <v>2</v>
      </c>
      <c r="AJ24" s="3">
        <v>45874</v>
      </c>
      <c r="AK24" s="3">
        <v>0</v>
      </c>
      <c r="AL24" s="3">
        <v>45865</v>
      </c>
      <c r="AM24" s="3">
        <v>45872</v>
      </c>
      <c r="AN24" s="3">
        <v>45873</v>
      </c>
      <c r="AO24" s="3">
        <v>45873</v>
      </c>
      <c r="AP24" s="3">
        <v>45869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354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45874</v>
      </c>
      <c r="U25" s="11">
        <v>5000</v>
      </c>
      <c r="V25" s="10">
        <v>5000</v>
      </c>
      <c r="W25" s="10">
        <v>0</v>
      </c>
      <c r="X25" s="10">
        <v>5200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358</v>
      </c>
      <c r="AG25" s="1" t="s">
        <v>116</v>
      </c>
      <c r="AH25" s="1" t="s">
        <v>74</v>
      </c>
      <c r="AI25" s="1">
        <v>2</v>
      </c>
      <c r="AJ25" s="3">
        <v>45874</v>
      </c>
      <c r="AK25" s="3">
        <v>0</v>
      </c>
      <c r="AL25" s="3">
        <v>45865</v>
      </c>
      <c r="AM25" s="3">
        <v>45872</v>
      </c>
      <c r="AN25" s="3">
        <v>45873</v>
      </c>
      <c r="AO25" s="3">
        <v>45873</v>
      </c>
      <c r="AP25" s="3">
        <v>45869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350</v>
      </c>
      <c r="C26" s="9" t="s">
        <v>73</v>
      </c>
      <c r="D26" s="13" t="s">
        <v>359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45874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360</v>
      </c>
      <c r="AG26" s="1" t="s">
        <v>116</v>
      </c>
      <c r="AH26" s="1" t="s">
        <v>74</v>
      </c>
      <c r="AI26" s="1">
        <v>2</v>
      </c>
      <c r="AJ26" s="3">
        <v>45874</v>
      </c>
      <c r="AK26" s="3">
        <v>0</v>
      </c>
      <c r="AL26" s="3">
        <v>45865</v>
      </c>
      <c r="AM26" s="3">
        <v>45872</v>
      </c>
      <c r="AN26" s="3">
        <v>45873</v>
      </c>
      <c r="AO26" s="3">
        <v>45873</v>
      </c>
      <c r="AP26" s="3">
        <v>45869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350</v>
      </c>
      <c r="C27" s="9" t="s">
        <v>73</v>
      </c>
      <c r="D27" s="13" t="s">
        <v>272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45874</v>
      </c>
      <c r="U27" s="11">
        <v>5000</v>
      </c>
      <c r="V27" s="10">
        <v>0</v>
      </c>
      <c r="W27" s="10">
        <v>5000</v>
      </c>
      <c r="X27" s="10">
        <v>5199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360</v>
      </c>
      <c r="AG27" s="1" t="s">
        <v>116</v>
      </c>
      <c r="AH27" s="1" t="s">
        <v>74</v>
      </c>
      <c r="AI27" s="1">
        <v>2</v>
      </c>
      <c r="AJ27" s="3">
        <v>45874</v>
      </c>
      <c r="AK27" s="3">
        <v>0</v>
      </c>
      <c r="AL27" s="3">
        <v>45865</v>
      </c>
      <c r="AM27" s="3">
        <v>45872</v>
      </c>
      <c r="AN27" s="3">
        <v>45873</v>
      </c>
      <c r="AO27" s="3">
        <v>45873</v>
      </c>
      <c r="AP27" s="3">
        <v>45869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350</v>
      </c>
      <c r="C28" s="9" t="s">
        <v>73</v>
      </c>
      <c r="D28" s="13" t="s">
        <v>361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45874</v>
      </c>
      <c r="U28" s="11">
        <v>5000</v>
      </c>
      <c r="V28" s="10">
        <v>5000</v>
      </c>
      <c r="W28" s="10">
        <v>0</v>
      </c>
      <c r="X28" s="10">
        <v>5398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360</v>
      </c>
      <c r="AG28" s="1" t="s">
        <v>117</v>
      </c>
      <c r="AH28" s="1" t="s">
        <v>74</v>
      </c>
      <c r="AI28" s="1">
        <v>2</v>
      </c>
      <c r="AJ28" s="3">
        <v>45874</v>
      </c>
      <c r="AK28" s="3">
        <v>0</v>
      </c>
      <c r="AL28" s="3">
        <v>45865</v>
      </c>
      <c r="AM28" s="3">
        <v>45872</v>
      </c>
      <c r="AN28" s="3">
        <v>45873</v>
      </c>
      <c r="AO28" s="3">
        <v>45873</v>
      </c>
      <c r="AP28" s="3">
        <v>45869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350</v>
      </c>
      <c r="C29" s="9" t="s">
        <v>73</v>
      </c>
      <c r="D29" s="13" t="s">
        <v>362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45874</v>
      </c>
      <c r="U29" s="11">
        <v>5000</v>
      </c>
      <c r="V29" s="10">
        <v>5000</v>
      </c>
      <c r="W29" s="10">
        <v>0</v>
      </c>
      <c r="X29" s="10">
        <v>5285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360</v>
      </c>
      <c r="AG29" s="1" t="s">
        <v>117</v>
      </c>
      <c r="AH29" s="1" t="s">
        <v>74</v>
      </c>
      <c r="AI29" s="1">
        <v>2</v>
      </c>
      <c r="AJ29" s="3">
        <v>45874</v>
      </c>
      <c r="AK29" s="3">
        <v>0</v>
      </c>
      <c r="AL29" s="3">
        <v>45865</v>
      </c>
      <c r="AM29" s="3">
        <v>45872</v>
      </c>
      <c r="AN29" s="3">
        <v>45873</v>
      </c>
      <c r="AO29" s="3">
        <v>45873</v>
      </c>
      <c r="AP29" s="3">
        <v>45869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45857</v>
      </c>
      <c r="B30" s="14" t="s">
        <v>392</v>
      </c>
      <c r="C30" s="9" t="s">
        <v>73</v>
      </c>
      <c r="D30" s="13" t="s">
        <v>327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45874</v>
      </c>
      <c r="U30" s="11">
        <v>5000</v>
      </c>
      <c r="V30" s="10">
        <v>5000</v>
      </c>
      <c r="W30" s="10">
        <v>0</v>
      </c>
      <c r="X30" s="10">
        <v>5200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395</v>
      </c>
      <c r="AG30" s="1" t="s">
        <v>116</v>
      </c>
      <c r="AH30" s="1" t="s">
        <v>74</v>
      </c>
      <c r="AI30" s="1">
        <v>2</v>
      </c>
      <c r="AJ30" s="3">
        <v>45874</v>
      </c>
      <c r="AK30" s="3">
        <v>0</v>
      </c>
      <c r="AL30" s="3">
        <v>45865</v>
      </c>
      <c r="AM30" s="3">
        <v>45872</v>
      </c>
      <c r="AN30" s="3">
        <v>45873</v>
      </c>
      <c r="AO30" s="3">
        <v>45873</v>
      </c>
      <c r="AP30" s="3">
        <v>45869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 t="s">
        <v>435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346</v>
      </c>
      <c r="C31" s="9" t="s">
        <v>73</v>
      </c>
      <c r="D31" s="13" t="s">
        <v>327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364</v>
      </c>
      <c r="AG31" s="1" t="s">
        <v>118</v>
      </c>
      <c r="AH31" s="1" t="s">
        <v>74</v>
      </c>
      <c r="AI31" s="1">
        <v>2</v>
      </c>
      <c r="AJ31" s="3">
        <v>45876</v>
      </c>
      <c r="AK31" s="3">
        <v>0</v>
      </c>
      <c r="AL31" s="3">
        <v>45867</v>
      </c>
      <c r="AM31" s="3">
        <v>45874</v>
      </c>
      <c r="AN31" s="3">
        <v>45875</v>
      </c>
      <c r="AO31" s="3">
        <v>45875</v>
      </c>
      <c r="AP31" s="3">
        <v>45871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346</v>
      </c>
      <c r="C32" s="9" t="s">
        <v>73</v>
      </c>
      <c r="D32" s="13" t="s">
        <v>365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176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364</v>
      </c>
      <c r="AG32" s="1" t="s">
        <v>117</v>
      </c>
      <c r="AH32" s="1" t="s">
        <v>74</v>
      </c>
      <c r="AI32" s="1">
        <v>2</v>
      </c>
      <c r="AJ32" s="3">
        <v>45876</v>
      </c>
      <c r="AK32" s="3">
        <v>0</v>
      </c>
      <c r="AL32" s="3">
        <v>45867</v>
      </c>
      <c r="AM32" s="3">
        <v>45874</v>
      </c>
      <c r="AN32" s="3">
        <v>45875</v>
      </c>
      <c r="AO32" s="3">
        <v>45875</v>
      </c>
      <c r="AP32" s="3">
        <v>45871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346</v>
      </c>
      <c r="C33" s="9" t="s">
        <v>73</v>
      </c>
      <c r="D33" s="13" t="s">
        <v>328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45876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364</v>
      </c>
      <c r="AG33" s="1" t="s">
        <v>117</v>
      </c>
      <c r="AH33" s="1" t="s">
        <v>74</v>
      </c>
      <c r="AI33" s="1">
        <v>2</v>
      </c>
      <c r="AJ33" s="3">
        <v>45876</v>
      </c>
      <c r="AK33" s="3">
        <v>0</v>
      </c>
      <c r="AL33" s="3">
        <v>45867</v>
      </c>
      <c r="AM33" s="3">
        <v>45874</v>
      </c>
      <c r="AN33" s="3">
        <v>45875</v>
      </c>
      <c r="AO33" s="3">
        <v>45875</v>
      </c>
      <c r="AP33" s="3">
        <v>45871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396</v>
      </c>
      <c r="C34" s="9" t="s">
        <v>73</v>
      </c>
      <c r="D34" s="13" t="s">
        <v>197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45876</v>
      </c>
      <c r="U34" s="11">
        <v>10000</v>
      </c>
      <c r="V34" s="10">
        <v>5000</v>
      </c>
      <c r="W34" s="10">
        <v>5000</v>
      </c>
      <c r="X34" s="10">
        <v>10400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397</v>
      </c>
      <c r="AG34" s="1" t="s">
        <v>116</v>
      </c>
      <c r="AH34" s="1" t="s">
        <v>74</v>
      </c>
      <c r="AI34" s="1">
        <v>2</v>
      </c>
      <c r="AJ34" s="3">
        <v>45876</v>
      </c>
      <c r="AK34" s="3">
        <v>0</v>
      </c>
      <c r="AL34" s="3">
        <v>45867</v>
      </c>
      <c r="AM34" s="3">
        <v>45874</v>
      </c>
      <c r="AN34" s="3">
        <v>45875</v>
      </c>
      <c r="AO34" s="3">
        <v>45875</v>
      </c>
      <c r="AP34" s="3">
        <v>45871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45857</v>
      </c>
      <c r="B35" s="14" t="s">
        <v>392</v>
      </c>
      <c r="C35" s="9" t="s">
        <v>73</v>
      </c>
      <c r="D35" s="13" t="s">
        <v>349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4251</v>
      </c>
      <c r="AC35" s="8">
        <v>428.95000000000073</v>
      </c>
      <c r="AD35" s="8">
        <v>0</v>
      </c>
      <c r="AE35" s="8">
        <v>0</v>
      </c>
      <c r="AF35" s="8" t="s">
        <v>398</v>
      </c>
      <c r="AG35" s="1" t="s">
        <v>117</v>
      </c>
      <c r="AH35" s="1" t="s">
        <v>74</v>
      </c>
      <c r="AI35" s="1">
        <v>2</v>
      </c>
      <c r="AJ35" s="3">
        <v>45876</v>
      </c>
      <c r="AK35" s="3">
        <v>0</v>
      </c>
      <c r="AL35" s="3">
        <v>45867</v>
      </c>
      <c r="AM35" s="3">
        <v>45874</v>
      </c>
      <c r="AN35" s="3">
        <v>45875</v>
      </c>
      <c r="AO35" s="3">
        <v>45875</v>
      </c>
      <c r="AP35" s="3">
        <v>45871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32.310420444444496</v>
      </c>
    </row>
    <row r="36" spans="1:56" ht="27.75" customHeight="1" x14ac:dyDescent="0.45">
      <c r="A36" s="3">
        <v>45857</v>
      </c>
      <c r="B36" s="14" t="s">
        <v>392</v>
      </c>
      <c r="C36" s="9" t="s">
        <v>73</v>
      </c>
      <c r="D36" s="13" t="s">
        <v>329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398</v>
      </c>
      <c r="AG36" s="1" t="s">
        <v>117</v>
      </c>
      <c r="AH36" s="1" t="s">
        <v>74</v>
      </c>
      <c r="AI36" s="1">
        <v>2</v>
      </c>
      <c r="AJ36" s="3">
        <v>45876</v>
      </c>
      <c r="AK36" s="3">
        <v>0</v>
      </c>
      <c r="AL36" s="3">
        <v>45867</v>
      </c>
      <c r="AM36" s="3">
        <v>45874</v>
      </c>
      <c r="AN36" s="3">
        <v>45875</v>
      </c>
      <c r="AO36" s="3">
        <v>45875</v>
      </c>
      <c r="AP36" s="3">
        <v>45871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352.51463377777782</v>
      </c>
    </row>
    <row r="37" spans="1:56" ht="27.75" customHeight="1" x14ac:dyDescent="0.45">
      <c r="A37" s="3">
        <v>45857</v>
      </c>
      <c r="B37" s="14" t="s">
        <v>392</v>
      </c>
      <c r="C37" s="9" t="s">
        <v>73</v>
      </c>
      <c r="D37" s="13" t="s">
        <v>355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45876</v>
      </c>
      <c r="U37" s="11">
        <v>5000</v>
      </c>
      <c r="V37" s="10">
        <v>5000</v>
      </c>
      <c r="W37" s="10">
        <v>0</v>
      </c>
      <c r="X37" s="10">
        <v>5200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398</v>
      </c>
      <c r="AG37" s="1" t="s">
        <v>119</v>
      </c>
      <c r="AH37" s="1" t="s">
        <v>74</v>
      </c>
      <c r="AI37" s="1">
        <v>2</v>
      </c>
      <c r="AJ37" s="3">
        <v>45876</v>
      </c>
      <c r="AK37" s="3">
        <v>0</v>
      </c>
      <c r="AL37" s="3">
        <v>45867</v>
      </c>
      <c r="AM37" s="3">
        <v>45874</v>
      </c>
      <c r="AN37" s="3">
        <v>45875</v>
      </c>
      <c r="AO37" s="3">
        <v>45875</v>
      </c>
      <c r="AP37" s="3">
        <v>45871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392</v>
      </c>
      <c r="C38" s="9" t="s">
        <v>73</v>
      </c>
      <c r="D38" s="13" t="s">
        <v>363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176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398</v>
      </c>
      <c r="AG38" s="1" t="s">
        <v>119</v>
      </c>
      <c r="AH38" s="1" t="s">
        <v>74</v>
      </c>
      <c r="AI38" s="1">
        <v>2</v>
      </c>
      <c r="AJ38" s="3">
        <v>45876</v>
      </c>
      <c r="AK38" s="3">
        <v>0</v>
      </c>
      <c r="AL38" s="3">
        <v>45867</v>
      </c>
      <c r="AM38" s="3">
        <v>45874</v>
      </c>
      <c r="AN38" s="3">
        <v>45875</v>
      </c>
      <c r="AO38" s="3">
        <v>45875</v>
      </c>
      <c r="AP38" s="3">
        <v>45871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352.51463377777782</v>
      </c>
    </row>
    <row r="39" spans="1:56" ht="27.75" customHeight="1" x14ac:dyDescent="0.45">
      <c r="A39" s="3">
        <v>45854</v>
      </c>
      <c r="B39" s="14" t="s">
        <v>346</v>
      </c>
      <c r="C39" s="9" t="s">
        <v>73</v>
      </c>
      <c r="D39" s="13" t="s">
        <v>330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366</v>
      </c>
      <c r="AG39" s="1" t="s">
        <v>116</v>
      </c>
      <c r="AH39" s="1" t="s">
        <v>74</v>
      </c>
      <c r="AI39" s="1">
        <v>2</v>
      </c>
      <c r="AJ39" s="3">
        <v>45876</v>
      </c>
      <c r="AK39" s="3">
        <v>0</v>
      </c>
      <c r="AL39" s="3">
        <v>45867</v>
      </c>
      <c r="AM39" s="3">
        <v>45874</v>
      </c>
      <c r="AN39" s="3">
        <v>45875</v>
      </c>
      <c r="AO39" s="3">
        <v>45875</v>
      </c>
      <c r="AP39" s="3">
        <v>45871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45870</v>
      </c>
      <c r="B40" s="14" t="s">
        <v>471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45877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176</v>
      </c>
      <c r="AA40" s="8">
        <v>18719.800000000003</v>
      </c>
      <c r="AB40" s="8">
        <v>15500</v>
      </c>
      <c r="AC40" s="8">
        <v>3219.8000000000029</v>
      </c>
      <c r="AD40" s="8">
        <v>0</v>
      </c>
      <c r="AE40" s="8">
        <v>0</v>
      </c>
      <c r="AF40" s="8">
        <v>0</v>
      </c>
      <c r="AG40" s="1" t="s">
        <v>118</v>
      </c>
      <c r="AH40" s="1" t="s">
        <v>77</v>
      </c>
      <c r="AI40" s="1">
        <v>1</v>
      </c>
      <c r="AJ40" s="3">
        <v>45877</v>
      </c>
      <c r="AK40" s="3">
        <v>0</v>
      </c>
      <c r="AL40" s="3">
        <v>0</v>
      </c>
      <c r="AM40" s="3">
        <v>0</v>
      </c>
      <c r="AN40" s="3">
        <v>0</v>
      </c>
      <c r="AO40" s="3">
        <v>45876</v>
      </c>
      <c r="AP40" s="3">
        <v>45872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242.52964622222242</v>
      </c>
    </row>
    <row r="41" spans="1:56" ht="27.75" customHeight="1" x14ac:dyDescent="0.45">
      <c r="A41" s="3">
        <v>45870</v>
      </c>
      <c r="B41" s="14" t="s">
        <v>472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176</v>
      </c>
      <c r="AA41" s="8">
        <v>18719.800000000003</v>
      </c>
      <c r="AB41" s="8">
        <v>0</v>
      </c>
      <c r="AC41" s="8">
        <v>18719.800000000003</v>
      </c>
      <c r="AD41" s="8">
        <v>0</v>
      </c>
      <c r="AE41" s="8">
        <v>0</v>
      </c>
      <c r="AF41" s="8">
        <v>0</v>
      </c>
      <c r="AG41" s="1" t="s">
        <v>117</v>
      </c>
      <c r="AH41" s="1" t="s">
        <v>77</v>
      </c>
      <c r="AI41" s="1">
        <v>1</v>
      </c>
      <c r="AJ41" s="3">
        <v>45877</v>
      </c>
      <c r="AK41" s="3">
        <v>0</v>
      </c>
      <c r="AL41" s="3">
        <v>0</v>
      </c>
      <c r="AM41" s="3">
        <v>0</v>
      </c>
      <c r="AN41" s="3">
        <v>0</v>
      </c>
      <c r="AO41" s="3">
        <v>45876</v>
      </c>
      <c r="AP41" s="3">
        <v>45872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1410.0585351111113</v>
      </c>
    </row>
    <row r="42" spans="1:56" ht="27.75" customHeight="1" x14ac:dyDescent="0.45">
      <c r="A42" s="3">
        <v>45857</v>
      </c>
      <c r="B42" s="14" t="s">
        <v>392</v>
      </c>
      <c r="C42" s="9" t="s">
        <v>73</v>
      </c>
      <c r="D42" s="13" t="s">
        <v>312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45878</v>
      </c>
      <c r="U42" s="11">
        <v>5000</v>
      </c>
      <c r="V42" s="10">
        <v>4923</v>
      </c>
      <c r="W42" s="10">
        <v>77</v>
      </c>
      <c r="X42" s="10">
        <v>5250</v>
      </c>
      <c r="Y42" s="10">
        <v>0</v>
      </c>
      <c r="Z42" s="9" t="s">
        <v>176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393</v>
      </c>
      <c r="AG42" s="1" t="s">
        <v>117</v>
      </c>
      <c r="AH42" s="1" t="s">
        <v>74</v>
      </c>
      <c r="AI42" s="1">
        <v>2</v>
      </c>
      <c r="AJ42" s="3">
        <v>45878</v>
      </c>
      <c r="AK42" s="3">
        <v>0</v>
      </c>
      <c r="AL42" s="3">
        <v>45869</v>
      </c>
      <c r="AM42" s="3">
        <v>45876</v>
      </c>
      <c r="AN42" s="3">
        <v>45877</v>
      </c>
      <c r="AO42" s="3">
        <v>45877</v>
      </c>
      <c r="AP42" s="3">
        <v>45873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45854</v>
      </c>
      <c r="B43" s="14" t="s">
        <v>346</v>
      </c>
      <c r="C43" s="9" t="s">
        <v>73</v>
      </c>
      <c r="D43" s="13" t="s">
        <v>347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45878</v>
      </c>
      <c r="U43" s="11">
        <v>10000</v>
      </c>
      <c r="V43" s="10">
        <v>0</v>
      </c>
      <c r="W43" s="10">
        <v>10000</v>
      </c>
      <c r="X43" s="10">
        <v>10300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366</v>
      </c>
      <c r="AG43" s="1" t="s">
        <v>119</v>
      </c>
      <c r="AH43" s="1" t="s">
        <v>74</v>
      </c>
      <c r="AI43" s="1">
        <v>2</v>
      </c>
      <c r="AJ43" s="3">
        <v>45878</v>
      </c>
      <c r="AK43" s="3">
        <v>0</v>
      </c>
      <c r="AL43" s="3">
        <v>45869</v>
      </c>
      <c r="AM43" s="3">
        <v>45876</v>
      </c>
      <c r="AN43" s="3">
        <v>45877</v>
      </c>
      <c r="AO43" s="3">
        <v>45877</v>
      </c>
      <c r="AP43" s="3">
        <v>45873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392</v>
      </c>
      <c r="C44" s="9" t="s">
        <v>73</v>
      </c>
      <c r="D44" s="13" t="s">
        <v>299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399</v>
      </c>
      <c r="AG44" s="1" t="s">
        <v>117</v>
      </c>
      <c r="AH44" s="1" t="s">
        <v>74</v>
      </c>
      <c r="AI44" s="1">
        <v>2</v>
      </c>
      <c r="AJ44" s="3">
        <v>45878</v>
      </c>
      <c r="AK44" s="3">
        <v>0</v>
      </c>
      <c r="AL44" s="3">
        <v>45869</v>
      </c>
      <c r="AM44" s="3">
        <v>45876</v>
      </c>
      <c r="AN44" s="3">
        <v>45877</v>
      </c>
      <c r="AO44" s="3">
        <v>45877</v>
      </c>
      <c r="AP44" s="3">
        <v>45873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45857</v>
      </c>
      <c r="B45" s="14" t="s">
        <v>392</v>
      </c>
      <c r="C45" s="9" t="s">
        <v>73</v>
      </c>
      <c r="D45" s="13" t="s">
        <v>197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176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399</v>
      </c>
      <c r="AG45" s="1" t="s">
        <v>118</v>
      </c>
      <c r="AH45" s="1" t="s">
        <v>74</v>
      </c>
      <c r="AI45" s="1">
        <v>2</v>
      </c>
      <c r="AJ45" s="3">
        <v>45878</v>
      </c>
      <c r="AK45" s="3">
        <v>0</v>
      </c>
      <c r="AL45" s="3">
        <v>45869</v>
      </c>
      <c r="AM45" s="3">
        <v>45876</v>
      </c>
      <c r="AN45" s="3">
        <v>45877</v>
      </c>
      <c r="AO45" s="3">
        <v>45877</v>
      </c>
      <c r="AP45" s="3">
        <v>45873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705.02926755555563</v>
      </c>
    </row>
    <row r="46" spans="1:56" ht="27.75" customHeight="1" x14ac:dyDescent="0.45">
      <c r="A46" s="3">
        <v>45857</v>
      </c>
      <c r="B46" s="14" t="s">
        <v>394</v>
      </c>
      <c r="C46" s="9" t="s">
        <v>73</v>
      </c>
      <c r="D46" s="13" t="s">
        <v>59</v>
      </c>
      <c r="E46" s="9">
        <v>19</v>
      </c>
      <c r="F46" s="9">
        <v>36</v>
      </c>
      <c r="G46" s="9" t="s">
        <v>60</v>
      </c>
      <c r="H46" s="9">
        <v>0</v>
      </c>
      <c r="I46" s="9">
        <v>75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45883</v>
      </c>
      <c r="U46" s="11">
        <v>10000</v>
      </c>
      <c r="V46" s="10">
        <v>0</v>
      </c>
      <c r="W46" s="10">
        <v>10000</v>
      </c>
      <c r="X46" s="10">
        <v>0</v>
      </c>
      <c r="Y46" s="10">
        <v>0</v>
      </c>
      <c r="Z46" s="9" t="s">
        <v>176</v>
      </c>
      <c r="AA46" s="8">
        <v>10477.5</v>
      </c>
      <c r="AB46" s="8">
        <v>0</v>
      </c>
      <c r="AC46" s="8">
        <v>10477.5</v>
      </c>
      <c r="AD46" s="8">
        <v>0</v>
      </c>
      <c r="AE46" s="8">
        <v>0</v>
      </c>
      <c r="AF46" s="8" t="s">
        <v>386</v>
      </c>
      <c r="AG46" s="1" t="s">
        <v>118</v>
      </c>
      <c r="AH46" s="1" t="s">
        <v>77</v>
      </c>
      <c r="AI46" s="1">
        <v>1</v>
      </c>
      <c r="AJ46" s="3">
        <v>45883</v>
      </c>
      <c r="AK46" s="3">
        <v>0</v>
      </c>
      <c r="AL46" s="3">
        <v>0</v>
      </c>
      <c r="AM46" s="3">
        <v>0</v>
      </c>
      <c r="AN46" s="3">
        <v>0</v>
      </c>
      <c r="AO46" s="3">
        <v>45882</v>
      </c>
      <c r="AP46" s="3">
        <v>45878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789.21186666666665</v>
      </c>
    </row>
    <row r="47" spans="1:56" ht="27.75" customHeight="1" x14ac:dyDescent="0.45">
      <c r="A47" s="3">
        <v>45857</v>
      </c>
      <c r="B47" s="14" t="s">
        <v>396</v>
      </c>
      <c r="C47" s="9" t="s">
        <v>73</v>
      </c>
      <c r="D47" s="13" t="s">
        <v>359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45883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386</v>
      </c>
      <c r="AG47" s="1" t="s">
        <v>117</v>
      </c>
      <c r="AH47" s="1" t="s">
        <v>74</v>
      </c>
      <c r="AI47" s="1">
        <v>2</v>
      </c>
      <c r="AJ47" s="3">
        <v>45883</v>
      </c>
      <c r="AK47" s="3">
        <v>0</v>
      </c>
      <c r="AL47" s="3">
        <v>45874</v>
      </c>
      <c r="AM47" s="3">
        <v>45881</v>
      </c>
      <c r="AN47" s="3">
        <v>45882</v>
      </c>
      <c r="AO47" s="3">
        <v>45882</v>
      </c>
      <c r="AP47" s="3">
        <v>45878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396</v>
      </c>
      <c r="C48" s="9" t="s">
        <v>73</v>
      </c>
      <c r="D48" s="13" t="s">
        <v>272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45883</v>
      </c>
      <c r="U48" s="11">
        <v>5000</v>
      </c>
      <c r="V48" s="10">
        <v>0</v>
      </c>
      <c r="W48" s="10">
        <v>5000</v>
      </c>
      <c r="X48" s="10">
        <v>5199</v>
      </c>
      <c r="Y48" s="10">
        <v>0</v>
      </c>
      <c r="Z48" s="9" t="s">
        <v>176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386</v>
      </c>
      <c r="AG48" s="1" t="s">
        <v>116</v>
      </c>
      <c r="AH48" s="1" t="s">
        <v>74</v>
      </c>
      <c r="AI48" s="1">
        <v>2</v>
      </c>
      <c r="AJ48" s="3">
        <v>45883</v>
      </c>
      <c r="AK48" s="3">
        <v>0</v>
      </c>
      <c r="AL48" s="3">
        <v>45874</v>
      </c>
      <c r="AM48" s="3">
        <v>45881</v>
      </c>
      <c r="AN48" s="3">
        <v>45882</v>
      </c>
      <c r="AO48" s="3">
        <v>45882</v>
      </c>
      <c r="AP48" s="3">
        <v>45878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0</v>
      </c>
    </row>
    <row r="49" spans="1:56" ht="27.75" customHeight="1" x14ac:dyDescent="0.45">
      <c r="A49" s="3">
        <v>45857</v>
      </c>
      <c r="B49" s="14" t="s">
        <v>396</v>
      </c>
      <c r="C49" s="9" t="s">
        <v>73</v>
      </c>
      <c r="D49" s="13" t="s">
        <v>400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45883</v>
      </c>
      <c r="U49" s="11">
        <v>5000</v>
      </c>
      <c r="V49" s="10">
        <v>0</v>
      </c>
      <c r="W49" s="10">
        <v>5000</v>
      </c>
      <c r="X49" s="10">
        <v>5300</v>
      </c>
      <c r="Y49" s="10">
        <v>0</v>
      </c>
      <c r="Z49" s="9" t="s">
        <v>176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386</v>
      </c>
      <c r="AG49" s="1" t="s">
        <v>117</v>
      </c>
      <c r="AH49" s="1" t="s">
        <v>74</v>
      </c>
      <c r="AI49" s="1">
        <v>2</v>
      </c>
      <c r="AJ49" s="3">
        <v>45883</v>
      </c>
      <c r="AK49" s="3">
        <v>0</v>
      </c>
      <c r="AL49" s="3">
        <v>45874</v>
      </c>
      <c r="AM49" s="3">
        <v>45881</v>
      </c>
      <c r="AN49" s="3">
        <v>45882</v>
      </c>
      <c r="AO49" s="3">
        <v>45882</v>
      </c>
      <c r="AP49" s="3">
        <v>45878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45857</v>
      </c>
      <c r="B50" s="14" t="s">
        <v>396</v>
      </c>
      <c r="C50" s="9" t="s">
        <v>73</v>
      </c>
      <c r="D50" s="13" t="s">
        <v>197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45885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176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401</v>
      </c>
      <c r="AG50" s="1" t="s">
        <v>116</v>
      </c>
      <c r="AH50" s="1" t="s">
        <v>74</v>
      </c>
      <c r="AI50" s="1">
        <v>2</v>
      </c>
      <c r="AJ50" s="3">
        <v>45885</v>
      </c>
      <c r="AK50" s="3">
        <v>0</v>
      </c>
      <c r="AL50" s="3">
        <v>45876</v>
      </c>
      <c r="AM50" s="3">
        <v>45883</v>
      </c>
      <c r="AN50" s="3">
        <v>45884</v>
      </c>
      <c r="AO50" s="3">
        <v>45884</v>
      </c>
      <c r="AP50" s="3">
        <v>45880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705.02926755555563</v>
      </c>
    </row>
    <row r="51" spans="1:56" ht="27.75" customHeight="1" x14ac:dyDescent="0.45">
      <c r="A51" s="3">
        <v>45857</v>
      </c>
      <c r="B51" s="14" t="s">
        <v>396</v>
      </c>
      <c r="C51" s="9" t="s">
        <v>73</v>
      </c>
      <c r="D51" s="13" t="s">
        <v>328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45885</v>
      </c>
      <c r="U51" s="11">
        <v>5000</v>
      </c>
      <c r="V51" s="10">
        <v>5000</v>
      </c>
      <c r="W51" s="10">
        <v>0</v>
      </c>
      <c r="X51" s="10">
        <v>5250</v>
      </c>
      <c r="Y51" s="10">
        <v>0</v>
      </c>
      <c r="Z51" s="9" t="s">
        <v>176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401</v>
      </c>
      <c r="AG51" s="1" t="s">
        <v>117</v>
      </c>
      <c r="AH51" s="1" t="s">
        <v>74</v>
      </c>
      <c r="AI51" s="1">
        <v>2</v>
      </c>
      <c r="AJ51" s="3">
        <v>45885</v>
      </c>
      <c r="AK51" s="3">
        <v>0</v>
      </c>
      <c r="AL51" s="3">
        <v>45876</v>
      </c>
      <c r="AM51" s="3">
        <v>45883</v>
      </c>
      <c r="AN51" s="3">
        <v>45884</v>
      </c>
      <c r="AO51" s="3">
        <v>45884</v>
      </c>
      <c r="AP51" s="3">
        <v>45880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0</v>
      </c>
    </row>
    <row r="52" spans="1:56" ht="27.75" customHeight="1" x14ac:dyDescent="0.45">
      <c r="A52" s="3">
        <v>45857</v>
      </c>
      <c r="B52" s="14" t="s">
        <v>396</v>
      </c>
      <c r="C52" s="9" t="s">
        <v>73</v>
      </c>
      <c r="D52" s="13" t="s">
        <v>329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45885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401</v>
      </c>
      <c r="AG52" s="1" t="s">
        <v>117</v>
      </c>
      <c r="AH52" s="1" t="s">
        <v>74</v>
      </c>
      <c r="AI52" s="1">
        <v>2</v>
      </c>
      <c r="AJ52" s="3">
        <v>45885</v>
      </c>
      <c r="AK52" s="3">
        <v>0</v>
      </c>
      <c r="AL52" s="3">
        <v>45876</v>
      </c>
      <c r="AM52" s="3">
        <v>45883</v>
      </c>
      <c r="AN52" s="3">
        <v>45884</v>
      </c>
      <c r="AO52" s="3">
        <v>45884</v>
      </c>
      <c r="AP52" s="3">
        <v>45880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45857</v>
      </c>
      <c r="B53" s="14" t="s">
        <v>396</v>
      </c>
      <c r="C53" s="9" t="s">
        <v>73</v>
      </c>
      <c r="D53" s="13" t="s">
        <v>355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45885</v>
      </c>
      <c r="U53" s="11">
        <v>5000</v>
      </c>
      <c r="V53" s="10">
        <v>5000</v>
      </c>
      <c r="W53" s="10">
        <v>0</v>
      </c>
      <c r="X53" s="10">
        <v>5200</v>
      </c>
      <c r="Y53" s="10">
        <v>0</v>
      </c>
      <c r="Z53" s="9" t="s">
        <v>176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401</v>
      </c>
      <c r="AG53" s="1" t="s">
        <v>117</v>
      </c>
      <c r="AH53" s="1" t="s">
        <v>74</v>
      </c>
      <c r="AI53" s="1">
        <v>2</v>
      </c>
      <c r="AJ53" s="3">
        <v>45885</v>
      </c>
      <c r="AK53" s="3">
        <v>0</v>
      </c>
      <c r="AL53" s="3">
        <v>45876</v>
      </c>
      <c r="AM53" s="3">
        <v>45883</v>
      </c>
      <c r="AN53" s="3">
        <v>45884</v>
      </c>
      <c r="AO53" s="3">
        <v>45884</v>
      </c>
      <c r="AP53" s="3">
        <v>45880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0</v>
      </c>
    </row>
    <row r="54" spans="1:56" ht="27.75" customHeight="1" x14ac:dyDescent="0.45">
      <c r="A54" s="3">
        <v>45857</v>
      </c>
      <c r="B54" s="14" t="s">
        <v>396</v>
      </c>
      <c r="C54" s="9" t="s">
        <v>73</v>
      </c>
      <c r="D54" s="13" t="s">
        <v>297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45888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402</v>
      </c>
      <c r="AG54" s="1" t="s">
        <v>117</v>
      </c>
      <c r="AH54" s="1" t="s">
        <v>74</v>
      </c>
      <c r="AI54" s="1">
        <v>2</v>
      </c>
      <c r="AJ54" s="3">
        <v>45888</v>
      </c>
      <c r="AK54" s="3">
        <v>0</v>
      </c>
      <c r="AL54" s="3">
        <v>45879</v>
      </c>
      <c r="AM54" s="3">
        <v>45886</v>
      </c>
      <c r="AN54" s="3">
        <v>45887</v>
      </c>
      <c r="AO54" s="3">
        <v>45887</v>
      </c>
      <c r="AP54" s="3">
        <v>45883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45857</v>
      </c>
      <c r="B55" s="14" t="s">
        <v>396</v>
      </c>
      <c r="C55" s="9" t="s">
        <v>73</v>
      </c>
      <c r="D55" s="13" t="s">
        <v>298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45888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402</v>
      </c>
      <c r="AG55" s="1" t="s">
        <v>117</v>
      </c>
      <c r="AH55" s="1" t="s">
        <v>74</v>
      </c>
      <c r="AI55" s="1">
        <v>2</v>
      </c>
      <c r="AJ55" s="3">
        <v>45888</v>
      </c>
      <c r="AK55" s="3">
        <v>0</v>
      </c>
      <c r="AL55" s="3">
        <v>45879</v>
      </c>
      <c r="AM55" s="3">
        <v>45886</v>
      </c>
      <c r="AN55" s="3">
        <v>45887</v>
      </c>
      <c r="AO55" s="3">
        <v>45887</v>
      </c>
      <c r="AP55" s="3">
        <v>45883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45857</v>
      </c>
      <c r="B56" s="14" t="s">
        <v>396</v>
      </c>
      <c r="C56" s="9" t="s">
        <v>73</v>
      </c>
      <c r="D56" s="13" t="s">
        <v>330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45888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402</v>
      </c>
      <c r="AG56" s="1" t="s">
        <v>117</v>
      </c>
      <c r="AH56" s="1" t="s">
        <v>74</v>
      </c>
      <c r="AI56" s="1">
        <v>2</v>
      </c>
      <c r="AJ56" s="3">
        <v>45888</v>
      </c>
      <c r="AK56" s="3">
        <v>0</v>
      </c>
      <c r="AL56" s="3">
        <v>45879</v>
      </c>
      <c r="AM56" s="3">
        <v>45886</v>
      </c>
      <c r="AN56" s="3">
        <v>45887</v>
      </c>
      <c r="AO56" s="3">
        <v>45887</v>
      </c>
      <c r="AP56" s="3">
        <v>45883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45857</v>
      </c>
      <c r="B57" s="14" t="s">
        <v>396</v>
      </c>
      <c r="C57" s="9" t="s">
        <v>73</v>
      </c>
      <c r="D57" s="13" t="s">
        <v>347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45888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176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402</v>
      </c>
      <c r="AG57" s="1" t="s">
        <v>117</v>
      </c>
      <c r="AH57" s="1" t="s">
        <v>74</v>
      </c>
      <c r="AI57" s="1">
        <v>2</v>
      </c>
      <c r="AJ57" s="3">
        <v>45888</v>
      </c>
      <c r="AK57" s="3">
        <v>0</v>
      </c>
      <c r="AL57" s="3">
        <v>45879</v>
      </c>
      <c r="AM57" s="3">
        <v>45886</v>
      </c>
      <c r="AN57" s="3">
        <v>45887</v>
      </c>
      <c r="AO57" s="3">
        <v>45887</v>
      </c>
      <c r="AP57" s="3">
        <v>45883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705.02926755555563</v>
      </c>
    </row>
    <row r="58" spans="1:56" ht="27.75" customHeight="1" x14ac:dyDescent="0.45">
      <c r="A58" s="3">
        <v>45869</v>
      </c>
      <c r="B58" s="14" t="s">
        <v>454</v>
      </c>
      <c r="C58" s="9" t="s">
        <v>73</v>
      </c>
      <c r="D58" s="13" t="s">
        <v>299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45890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455</v>
      </c>
      <c r="AG58" s="1" t="s">
        <v>117</v>
      </c>
      <c r="AH58" s="1" t="s">
        <v>74</v>
      </c>
      <c r="AI58" s="1">
        <v>2</v>
      </c>
      <c r="AJ58" s="3">
        <v>45890</v>
      </c>
      <c r="AK58" s="3">
        <v>0</v>
      </c>
      <c r="AL58" s="3">
        <v>45881</v>
      </c>
      <c r="AM58" s="3">
        <v>45888</v>
      </c>
      <c r="AN58" s="3">
        <v>45889</v>
      </c>
      <c r="AO58" s="3">
        <v>45889</v>
      </c>
      <c r="AP58" s="3">
        <v>45885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45869</v>
      </c>
      <c r="B59" s="14" t="s">
        <v>454</v>
      </c>
      <c r="C59" s="9" t="s">
        <v>73</v>
      </c>
      <c r="D59" s="13" t="s">
        <v>272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45890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455</v>
      </c>
      <c r="AG59" s="1" t="s">
        <v>119</v>
      </c>
      <c r="AH59" s="1" t="s">
        <v>74</v>
      </c>
      <c r="AI59" s="1">
        <v>2</v>
      </c>
      <c r="AJ59" s="3">
        <v>45890</v>
      </c>
      <c r="AK59" s="3">
        <v>0</v>
      </c>
      <c r="AL59" s="3">
        <v>45881</v>
      </c>
      <c r="AM59" s="3">
        <v>45888</v>
      </c>
      <c r="AN59" s="3">
        <v>45889</v>
      </c>
      <c r="AO59" s="3">
        <v>45889</v>
      </c>
      <c r="AP59" s="3">
        <v>45885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45869</v>
      </c>
      <c r="B60" s="14" t="s">
        <v>454</v>
      </c>
      <c r="C60" s="9" t="s">
        <v>73</v>
      </c>
      <c r="D60" s="13" t="s">
        <v>456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45890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455</v>
      </c>
      <c r="AG60" s="1" t="s">
        <v>117</v>
      </c>
      <c r="AH60" s="1" t="s">
        <v>74</v>
      </c>
      <c r="AI60" s="1">
        <v>2</v>
      </c>
      <c r="AJ60" s="3">
        <v>45890</v>
      </c>
      <c r="AK60" s="3">
        <v>0</v>
      </c>
      <c r="AL60" s="3">
        <v>45881</v>
      </c>
      <c r="AM60" s="3">
        <v>45888</v>
      </c>
      <c r="AN60" s="3">
        <v>45889</v>
      </c>
      <c r="AO60" s="3">
        <v>45889</v>
      </c>
      <c r="AP60" s="3">
        <v>45885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45869</v>
      </c>
      <c r="B61" s="14" t="s">
        <v>454</v>
      </c>
      <c r="C61" s="9" t="s">
        <v>73</v>
      </c>
      <c r="D61" s="13" t="s">
        <v>367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45890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455</v>
      </c>
      <c r="AG61" s="1" t="s">
        <v>117</v>
      </c>
      <c r="AH61" s="1" t="s">
        <v>74</v>
      </c>
      <c r="AI61" s="1">
        <v>2</v>
      </c>
      <c r="AJ61" s="3">
        <v>45890</v>
      </c>
      <c r="AK61" s="3">
        <v>0</v>
      </c>
      <c r="AL61" s="3">
        <v>45881</v>
      </c>
      <c r="AM61" s="3">
        <v>45888</v>
      </c>
      <c r="AN61" s="3">
        <v>45889</v>
      </c>
      <c r="AO61" s="3">
        <v>45889</v>
      </c>
      <c r="AP61" s="3">
        <v>45885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45869</v>
      </c>
      <c r="B62" s="14" t="s">
        <v>457</v>
      </c>
      <c r="C62" s="9" t="s">
        <v>73</v>
      </c>
      <c r="D62" s="13" t="s">
        <v>59</v>
      </c>
      <c r="E62" s="9">
        <v>19</v>
      </c>
      <c r="F62" s="9">
        <v>36</v>
      </c>
      <c r="G62" s="9" t="s">
        <v>60</v>
      </c>
      <c r="H62" s="9">
        <v>0</v>
      </c>
      <c r="I62" s="9">
        <v>75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45890</v>
      </c>
      <c r="U62" s="11">
        <v>5000</v>
      </c>
      <c r="V62" s="10">
        <v>0</v>
      </c>
      <c r="W62" s="10">
        <v>5000</v>
      </c>
      <c r="X62" s="10">
        <v>0</v>
      </c>
      <c r="Y62" s="10">
        <v>0</v>
      </c>
      <c r="Z62" s="9" t="s">
        <v>176</v>
      </c>
      <c r="AA62" s="8">
        <v>5238.75</v>
      </c>
      <c r="AB62" s="8">
        <v>0</v>
      </c>
      <c r="AC62" s="8">
        <v>5238.75</v>
      </c>
      <c r="AD62" s="8">
        <v>0</v>
      </c>
      <c r="AE62" s="8">
        <v>0</v>
      </c>
      <c r="AF62" s="8" t="s">
        <v>455</v>
      </c>
      <c r="AG62" s="1" t="s">
        <v>117</v>
      </c>
      <c r="AH62" s="1" t="s">
        <v>74</v>
      </c>
      <c r="AI62" s="1">
        <v>2</v>
      </c>
      <c r="AJ62" s="3">
        <v>45890</v>
      </c>
      <c r="AK62" s="3">
        <v>0</v>
      </c>
      <c r="AL62" s="3">
        <v>45881</v>
      </c>
      <c r="AM62" s="3">
        <v>45888</v>
      </c>
      <c r="AN62" s="3">
        <v>45889</v>
      </c>
      <c r="AO62" s="3">
        <v>45889</v>
      </c>
      <c r="AP62" s="3">
        <v>45885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394.60593333333333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458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45892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459</v>
      </c>
      <c r="AG63" s="1" t="s">
        <v>117</v>
      </c>
      <c r="AH63" s="1" t="s">
        <v>74</v>
      </c>
      <c r="AI63" s="1">
        <v>2</v>
      </c>
      <c r="AJ63" s="3">
        <v>45892</v>
      </c>
      <c r="AK63" s="3">
        <v>0</v>
      </c>
      <c r="AL63" s="3">
        <v>45883</v>
      </c>
      <c r="AM63" s="3">
        <v>45890</v>
      </c>
      <c r="AN63" s="3">
        <v>45891</v>
      </c>
      <c r="AO63" s="3">
        <v>45891</v>
      </c>
      <c r="AP63" s="3">
        <v>45887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454</v>
      </c>
      <c r="C64" s="9" t="s">
        <v>73</v>
      </c>
      <c r="D64" s="13" t="s">
        <v>327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45892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459</v>
      </c>
      <c r="AG64" s="1" t="s">
        <v>117</v>
      </c>
      <c r="AH64" s="1" t="s">
        <v>74</v>
      </c>
      <c r="AI64" s="1">
        <v>2</v>
      </c>
      <c r="AJ64" s="3">
        <v>45892</v>
      </c>
      <c r="AK64" s="3">
        <v>0</v>
      </c>
      <c r="AL64" s="3">
        <v>45883</v>
      </c>
      <c r="AM64" s="3">
        <v>45890</v>
      </c>
      <c r="AN64" s="3">
        <v>45891</v>
      </c>
      <c r="AO64" s="3">
        <v>45891</v>
      </c>
      <c r="AP64" s="3">
        <v>45887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454</v>
      </c>
      <c r="C65" s="9" t="s">
        <v>73</v>
      </c>
      <c r="D65" s="13" t="s">
        <v>329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45892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459</v>
      </c>
      <c r="AG65" s="1" t="s">
        <v>117</v>
      </c>
      <c r="AH65" s="1" t="s">
        <v>74</v>
      </c>
      <c r="AI65" s="1">
        <v>2</v>
      </c>
      <c r="AJ65" s="3">
        <v>45892</v>
      </c>
      <c r="AK65" s="3">
        <v>0</v>
      </c>
      <c r="AL65" s="3">
        <v>45883</v>
      </c>
      <c r="AM65" s="3">
        <v>45890</v>
      </c>
      <c r="AN65" s="3">
        <v>45891</v>
      </c>
      <c r="AO65" s="3">
        <v>45891</v>
      </c>
      <c r="AP65" s="3">
        <v>45887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454</v>
      </c>
      <c r="C66" s="9" t="s">
        <v>73</v>
      </c>
      <c r="D66" s="13" t="s">
        <v>460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45892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459</v>
      </c>
      <c r="AG66" s="1" t="s">
        <v>117</v>
      </c>
      <c r="AH66" s="1" t="s">
        <v>74</v>
      </c>
      <c r="AI66" s="1">
        <v>2</v>
      </c>
      <c r="AJ66" s="3">
        <v>45892</v>
      </c>
      <c r="AK66" s="3">
        <v>0</v>
      </c>
      <c r="AL66" s="3">
        <v>45883</v>
      </c>
      <c r="AM66" s="3">
        <v>45890</v>
      </c>
      <c r="AN66" s="3">
        <v>45891</v>
      </c>
      <c r="AO66" s="3">
        <v>45891</v>
      </c>
      <c r="AP66" s="3">
        <v>45887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45869</v>
      </c>
      <c r="B67" s="14" t="s">
        <v>454</v>
      </c>
      <c r="C67" s="9" t="s">
        <v>73</v>
      </c>
      <c r="D67" s="13" t="s">
        <v>355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459</v>
      </c>
      <c r="AG67" s="1" t="s">
        <v>117</v>
      </c>
      <c r="AH67" s="1" t="s">
        <v>74</v>
      </c>
      <c r="AI67" s="1">
        <v>2</v>
      </c>
      <c r="AJ67" s="3">
        <v>45892</v>
      </c>
      <c r="AK67" s="3">
        <v>0</v>
      </c>
      <c r="AL67" s="3">
        <v>45883</v>
      </c>
      <c r="AM67" s="3">
        <v>45890</v>
      </c>
      <c r="AN67" s="3">
        <v>45891</v>
      </c>
      <c r="AO67" s="3">
        <v>45891</v>
      </c>
      <c r="AP67" s="3">
        <v>45887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454</v>
      </c>
      <c r="C68" s="9" t="s">
        <v>73</v>
      </c>
      <c r="D68" s="13" t="s">
        <v>297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45895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461</v>
      </c>
      <c r="AG68" s="1" t="s">
        <v>117</v>
      </c>
      <c r="AH68" s="1" t="s">
        <v>74</v>
      </c>
      <c r="AI68" s="1">
        <v>2</v>
      </c>
      <c r="AJ68" s="3">
        <v>45895</v>
      </c>
      <c r="AK68" s="3">
        <v>0</v>
      </c>
      <c r="AL68" s="3">
        <v>45886</v>
      </c>
      <c r="AM68" s="3">
        <v>45893</v>
      </c>
      <c r="AN68" s="3">
        <v>45894</v>
      </c>
      <c r="AO68" s="3">
        <v>45894</v>
      </c>
      <c r="AP68" s="3">
        <v>45890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454</v>
      </c>
      <c r="C69" s="9" t="s">
        <v>73</v>
      </c>
      <c r="D69" s="13" t="s">
        <v>298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45895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461</v>
      </c>
      <c r="AG69" s="1" t="s">
        <v>117</v>
      </c>
      <c r="AH69" s="1" t="s">
        <v>74</v>
      </c>
      <c r="AI69" s="1">
        <v>2</v>
      </c>
      <c r="AJ69" s="3">
        <v>45895</v>
      </c>
      <c r="AK69" s="3">
        <v>0</v>
      </c>
      <c r="AL69" s="3">
        <v>45886</v>
      </c>
      <c r="AM69" s="3">
        <v>45893</v>
      </c>
      <c r="AN69" s="3">
        <v>45894</v>
      </c>
      <c r="AO69" s="3">
        <v>45894</v>
      </c>
      <c r="AP69" s="3">
        <v>45890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45869</v>
      </c>
      <c r="B70" s="14" t="s">
        <v>454</v>
      </c>
      <c r="C70" s="9" t="s">
        <v>73</v>
      </c>
      <c r="D70" s="13" t="s">
        <v>328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45895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176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461</v>
      </c>
      <c r="AG70" s="1" t="s">
        <v>117</v>
      </c>
      <c r="AH70" s="1" t="s">
        <v>74</v>
      </c>
      <c r="AI70" s="1">
        <v>2</v>
      </c>
      <c r="AJ70" s="3">
        <v>45895</v>
      </c>
      <c r="AK70" s="3">
        <v>0</v>
      </c>
      <c r="AL70" s="3">
        <v>45886</v>
      </c>
      <c r="AM70" s="3">
        <v>45893</v>
      </c>
      <c r="AN70" s="3">
        <v>45894</v>
      </c>
      <c r="AO70" s="3">
        <v>45894</v>
      </c>
      <c r="AP70" s="3">
        <v>45890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352.51463377777782</v>
      </c>
    </row>
    <row r="71" spans="1:56" ht="27.75" customHeight="1" x14ac:dyDescent="0.45">
      <c r="A71" s="3">
        <v>45869</v>
      </c>
      <c r="B71" s="14" t="s">
        <v>454</v>
      </c>
      <c r="C71" s="9" t="s">
        <v>73</v>
      </c>
      <c r="D71" s="13" t="s">
        <v>330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45895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176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461</v>
      </c>
      <c r="AG71" s="1" t="s">
        <v>117</v>
      </c>
      <c r="AH71" s="1" t="s">
        <v>74</v>
      </c>
      <c r="AI71" s="1">
        <v>2</v>
      </c>
      <c r="AJ71" s="3">
        <v>45895</v>
      </c>
      <c r="AK71" s="3">
        <v>0</v>
      </c>
      <c r="AL71" s="3">
        <v>45886</v>
      </c>
      <c r="AM71" s="3">
        <v>45893</v>
      </c>
      <c r="AN71" s="3">
        <v>45894</v>
      </c>
      <c r="AO71" s="3">
        <v>45894</v>
      </c>
      <c r="AP71" s="3">
        <v>45890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352.51463377777782</v>
      </c>
    </row>
    <row r="72" spans="1:56" ht="27.75" customHeight="1" x14ac:dyDescent="0.45">
      <c r="A72" s="3">
        <v>45869</v>
      </c>
      <c r="B72" s="14" t="s">
        <v>454</v>
      </c>
      <c r="C72" s="9" t="s">
        <v>73</v>
      </c>
      <c r="D72" s="13">
        <v>997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45895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176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461</v>
      </c>
      <c r="AG72" s="1" t="s">
        <v>117</v>
      </c>
      <c r="AH72" s="1" t="s">
        <v>74</v>
      </c>
      <c r="AI72" s="1">
        <v>2</v>
      </c>
      <c r="AJ72" s="3">
        <v>45895</v>
      </c>
      <c r="AK72" s="3">
        <v>0</v>
      </c>
      <c r="AL72" s="3">
        <v>45886</v>
      </c>
      <c r="AM72" s="3">
        <v>45893</v>
      </c>
      <c r="AN72" s="3">
        <v>45894</v>
      </c>
      <c r="AO72" s="3">
        <v>45894</v>
      </c>
      <c r="AP72" s="3">
        <v>45890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352.51463377777782</v>
      </c>
    </row>
    <row r="73" spans="1:56" ht="27.75" customHeight="1" x14ac:dyDescent="0.45">
      <c r="A73" s="3">
        <v>45869</v>
      </c>
      <c r="B73" s="14" t="s">
        <v>454</v>
      </c>
      <c r="C73" s="9" t="s">
        <v>73</v>
      </c>
      <c r="D73" s="13" t="s">
        <v>197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45897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176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462</v>
      </c>
      <c r="AG73" s="1" t="s">
        <v>117</v>
      </c>
      <c r="AH73" s="1" t="s">
        <v>74</v>
      </c>
      <c r="AI73" s="1">
        <v>2</v>
      </c>
      <c r="AJ73" s="3">
        <v>45897</v>
      </c>
      <c r="AK73" s="3">
        <v>0</v>
      </c>
      <c r="AL73" s="3">
        <v>45888</v>
      </c>
      <c r="AM73" s="3">
        <v>45895</v>
      </c>
      <c r="AN73" s="3">
        <v>45896</v>
      </c>
      <c r="AO73" s="3">
        <v>45896</v>
      </c>
      <c r="AP73" s="3">
        <v>45892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352.51463377777782</v>
      </c>
    </row>
    <row r="74" spans="1:56" ht="27.75" customHeight="1" x14ac:dyDescent="0.45">
      <c r="A74" s="3">
        <v>45869</v>
      </c>
      <c r="B74" s="14" t="s">
        <v>454</v>
      </c>
      <c r="C74" s="9" t="s">
        <v>73</v>
      </c>
      <c r="D74" s="13" t="s">
        <v>361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176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462</v>
      </c>
      <c r="AG74" s="1" t="s">
        <v>119</v>
      </c>
      <c r="AH74" s="1" t="s">
        <v>74</v>
      </c>
      <c r="AI74" s="1">
        <v>2</v>
      </c>
      <c r="AJ74" s="3">
        <v>45897</v>
      </c>
      <c r="AK74" s="3">
        <v>0</v>
      </c>
      <c r="AL74" s="3">
        <v>45888</v>
      </c>
      <c r="AM74" s="3">
        <v>45895</v>
      </c>
      <c r="AN74" s="3">
        <v>45896</v>
      </c>
      <c r="AO74" s="3">
        <v>45896</v>
      </c>
      <c r="AP74" s="3">
        <v>45892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352.51463377777782</v>
      </c>
    </row>
    <row r="75" spans="1:56" ht="27.75" customHeight="1" x14ac:dyDescent="0.45">
      <c r="A75" s="3">
        <v>45869</v>
      </c>
      <c r="B75" s="14" t="s">
        <v>454</v>
      </c>
      <c r="C75" s="9" t="s">
        <v>73</v>
      </c>
      <c r="D75" s="13" t="s">
        <v>331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45897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176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462</v>
      </c>
      <c r="AG75" s="1" t="s">
        <v>119</v>
      </c>
      <c r="AH75" s="1" t="s">
        <v>74</v>
      </c>
      <c r="AI75" s="1">
        <v>2</v>
      </c>
      <c r="AJ75" s="3">
        <v>45897</v>
      </c>
      <c r="AK75" s="3">
        <v>0</v>
      </c>
      <c r="AL75" s="3">
        <v>45888</v>
      </c>
      <c r="AM75" s="3">
        <v>45895</v>
      </c>
      <c r="AN75" s="3">
        <v>45896</v>
      </c>
      <c r="AO75" s="3">
        <v>45896</v>
      </c>
      <c r="AP75" s="3">
        <v>45892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352.51463377777782</v>
      </c>
    </row>
    <row r="76" spans="1:56" ht="27.75" customHeight="1" x14ac:dyDescent="0.45">
      <c r="A76" s="3">
        <v>45869</v>
      </c>
      <c r="B76" s="14" t="s">
        <v>454</v>
      </c>
      <c r="C76" s="9" t="s">
        <v>73</v>
      </c>
      <c r="D76" s="13" t="s">
        <v>362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45897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176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462</v>
      </c>
      <c r="AG76" s="1" t="s">
        <v>119</v>
      </c>
      <c r="AH76" s="1" t="s">
        <v>74</v>
      </c>
      <c r="AI76" s="1">
        <v>2</v>
      </c>
      <c r="AJ76" s="3">
        <v>45897</v>
      </c>
      <c r="AK76" s="3">
        <v>0</v>
      </c>
      <c r="AL76" s="3">
        <v>45888</v>
      </c>
      <c r="AM76" s="3">
        <v>45895</v>
      </c>
      <c r="AN76" s="3">
        <v>45896</v>
      </c>
      <c r="AO76" s="3">
        <v>45896</v>
      </c>
      <c r="AP76" s="3">
        <v>45892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352.51463377777782</v>
      </c>
    </row>
    <row r="77" spans="1:56" ht="27.75" customHeight="1" x14ac:dyDescent="0.45">
      <c r="A77" s="3">
        <v>45869</v>
      </c>
      <c r="B77" s="14" t="s">
        <v>457</v>
      </c>
      <c r="C77" s="9" t="s">
        <v>73</v>
      </c>
      <c r="D77" s="13" t="s">
        <v>59</v>
      </c>
      <c r="E77" s="9">
        <v>19</v>
      </c>
      <c r="F77" s="9">
        <v>36</v>
      </c>
      <c r="G77" s="9" t="s">
        <v>60</v>
      </c>
      <c r="H77" s="9">
        <v>0</v>
      </c>
      <c r="I77" s="9">
        <v>75</v>
      </c>
      <c r="J77" s="9" t="s">
        <v>78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144</v>
      </c>
      <c r="T77" s="12">
        <v>45897</v>
      </c>
      <c r="U77" s="11">
        <v>5000</v>
      </c>
      <c r="V77" s="10">
        <v>0</v>
      </c>
      <c r="W77" s="10">
        <v>5000</v>
      </c>
      <c r="X77" s="10">
        <v>0</v>
      </c>
      <c r="Y77" s="10">
        <v>0</v>
      </c>
      <c r="Z77" s="9" t="s">
        <v>176</v>
      </c>
      <c r="AA77" s="8">
        <v>5238.75</v>
      </c>
      <c r="AB77" s="8">
        <v>0</v>
      </c>
      <c r="AC77" s="8">
        <v>5238.75</v>
      </c>
      <c r="AD77" s="8">
        <v>0</v>
      </c>
      <c r="AE77" s="8">
        <v>0</v>
      </c>
      <c r="AF77" s="8" t="s">
        <v>462</v>
      </c>
      <c r="AG77" s="1" t="s">
        <v>116</v>
      </c>
      <c r="AH77" s="1" t="s">
        <v>74</v>
      </c>
      <c r="AI77" s="1">
        <v>2</v>
      </c>
      <c r="AJ77" s="3">
        <v>45897</v>
      </c>
      <c r="AK77" s="3">
        <v>0</v>
      </c>
      <c r="AL77" s="3">
        <v>45888</v>
      </c>
      <c r="AM77" s="3">
        <v>45895</v>
      </c>
      <c r="AN77" s="3">
        <v>45896</v>
      </c>
      <c r="AO77" s="3">
        <v>45896</v>
      </c>
      <c r="AP77" s="3">
        <v>45892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177</v>
      </c>
      <c r="BD77" s="56">
        <v>394.60593333333333</v>
      </c>
    </row>
    <row r="78" spans="1:56" ht="27.75" customHeight="1" x14ac:dyDescent="0.45">
      <c r="A78" s="3">
        <v>45870</v>
      </c>
      <c r="B78" s="14" t="s">
        <v>471</v>
      </c>
      <c r="C78" s="9" t="s">
        <v>73</v>
      </c>
      <c r="D78" s="13" t="s">
        <v>59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144</v>
      </c>
      <c r="T78" s="12">
        <v>45898</v>
      </c>
      <c r="U78" s="11">
        <v>20000</v>
      </c>
      <c r="V78" s="10">
        <v>0</v>
      </c>
      <c r="W78" s="10">
        <v>20000</v>
      </c>
      <c r="X78" s="10">
        <v>0</v>
      </c>
      <c r="Y78" s="10">
        <v>0</v>
      </c>
      <c r="Z78" s="9" t="s">
        <v>176</v>
      </c>
      <c r="AA78" s="8">
        <v>18719.800000000003</v>
      </c>
      <c r="AB78" s="8">
        <v>0</v>
      </c>
      <c r="AC78" s="8">
        <v>18719.800000000003</v>
      </c>
      <c r="AD78" s="8">
        <v>0</v>
      </c>
      <c r="AE78" s="8">
        <v>0</v>
      </c>
      <c r="AF78" s="8">
        <v>0</v>
      </c>
      <c r="AG78" s="1" t="s">
        <v>116</v>
      </c>
      <c r="AH78" s="1" t="s">
        <v>77</v>
      </c>
      <c r="AI78" s="1">
        <v>1</v>
      </c>
      <c r="AJ78" s="3">
        <v>45898</v>
      </c>
      <c r="AK78" s="3">
        <v>0</v>
      </c>
      <c r="AL78" s="3">
        <v>0</v>
      </c>
      <c r="AM78" s="3">
        <v>0</v>
      </c>
      <c r="AN78" s="3">
        <v>0</v>
      </c>
      <c r="AO78" s="3">
        <v>45897</v>
      </c>
      <c r="AP78" s="3">
        <v>45893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177</v>
      </c>
      <c r="BD78" s="56">
        <v>1410.0585351111113</v>
      </c>
    </row>
    <row r="79" spans="1:56" ht="27.75" customHeight="1" x14ac:dyDescent="0.45">
      <c r="A79" s="3">
        <v>45870</v>
      </c>
      <c r="B79" s="14" t="s">
        <v>472</v>
      </c>
      <c r="C79" s="9" t="s">
        <v>73</v>
      </c>
      <c r="D79" s="13" t="s">
        <v>59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144</v>
      </c>
      <c r="T79" s="12">
        <v>45898</v>
      </c>
      <c r="U79" s="11">
        <v>20000</v>
      </c>
      <c r="V79" s="10">
        <v>0</v>
      </c>
      <c r="W79" s="10">
        <v>20000</v>
      </c>
      <c r="X79" s="10">
        <v>0</v>
      </c>
      <c r="Y79" s="10">
        <v>0</v>
      </c>
      <c r="Z79" s="9" t="s">
        <v>176</v>
      </c>
      <c r="AA79" s="8">
        <v>18719.800000000003</v>
      </c>
      <c r="AB79" s="8">
        <v>0</v>
      </c>
      <c r="AC79" s="8">
        <v>18719.800000000003</v>
      </c>
      <c r="AD79" s="8">
        <v>0</v>
      </c>
      <c r="AE79" s="8">
        <v>0</v>
      </c>
      <c r="AF79" s="8">
        <v>0</v>
      </c>
      <c r="AG79" s="1" t="s">
        <v>116</v>
      </c>
      <c r="AH79" s="1" t="s">
        <v>77</v>
      </c>
      <c r="AI79" s="1">
        <v>1</v>
      </c>
      <c r="AJ79" s="3">
        <v>45898</v>
      </c>
      <c r="AK79" s="3">
        <v>0</v>
      </c>
      <c r="AL79" s="3">
        <v>0</v>
      </c>
      <c r="AM79" s="3">
        <v>0</v>
      </c>
      <c r="AN79" s="3">
        <v>0</v>
      </c>
      <c r="AO79" s="3">
        <v>45897</v>
      </c>
      <c r="AP79" s="3">
        <v>45893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177</v>
      </c>
      <c r="BD79" s="56">
        <v>1410.0585351111113</v>
      </c>
    </row>
    <row r="80" spans="1:56" ht="27.7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19</v>
      </c>
      <c r="F80" s="9">
        <v>30</v>
      </c>
      <c r="G80" s="9">
        <v>0</v>
      </c>
      <c r="H80" s="9">
        <v>0</v>
      </c>
      <c r="I80" s="9">
        <v>63</v>
      </c>
      <c r="J80" s="9" t="s">
        <v>78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176</v>
      </c>
      <c r="AA80" s="8">
        <v>264312.4000000002</v>
      </c>
      <c r="AB80" s="8">
        <v>29110.9</v>
      </c>
      <c r="AC80" s="8">
        <v>235201.50000000012</v>
      </c>
      <c r="AD80" s="8">
        <v>0</v>
      </c>
      <c r="AE80" s="8">
        <v>0</v>
      </c>
      <c r="AF80" s="8" t="s">
        <v>58</v>
      </c>
      <c r="AG80" s="1" t="s">
        <v>116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178</v>
      </c>
      <c r="BD80" s="56">
        <v>0</v>
      </c>
    </row>
    <row r="81" spans="1:56" ht="27.75" customHeight="1" x14ac:dyDescent="0.45">
      <c r="A81" s="3">
        <v>45796</v>
      </c>
      <c r="B81" s="14" t="s">
        <v>280</v>
      </c>
      <c r="C81" s="9" t="s">
        <v>142</v>
      </c>
      <c r="D81" s="13" t="s">
        <v>275</v>
      </c>
      <c r="E81" s="9">
        <v>19</v>
      </c>
      <c r="F81" s="9">
        <v>34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205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 t="s">
        <v>63</v>
      </c>
      <c r="U81" s="11">
        <v>503</v>
      </c>
      <c r="V81" s="10">
        <v>0</v>
      </c>
      <c r="W81" s="10">
        <v>503</v>
      </c>
      <c r="X81" s="10">
        <v>5250</v>
      </c>
      <c r="Y81" s="10">
        <v>0</v>
      </c>
      <c r="Z81" s="9" t="s">
        <v>113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116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200</v>
      </c>
      <c r="BD81" s="56">
        <v>0</v>
      </c>
    </row>
    <row r="82" spans="1:56" ht="27.75" customHeight="1" x14ac:dyDescent="0.45">
      <c r="A82" s="3">
        <v>0</v>
      </c>
      <c r="B82" s="14">
        <v>0</v>
      </c>
      <c r="C82" s="9">
        <v>0</v>
      </c>
      <c r="D82" s="13">
        <v>0</v>
      </c>
      <c r="E82" s="9">
        <v>19</v>
      </c>
      <c r="F82" s="9">
        <v>34</v>
      </c>
      <c r="G82" s="9" t="s">
        <v>60</v>
      </c>
      <c r="H82" s="9">
        <v>0</v>
      </c>
      <c r="I82" s="9">
        <v>80</v>
      </c>
      <c r="J82" s="9" t="s">
        <v>57</v>
      </c>
      <c r="K82" s="9">
        <v>5</v>
      </c>
      <c r="L82" s="9">
        <v>0</v>
      </c>
      <c r="M82" s="10">
        <v>0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>
        <v>0</v>
      </c>
      <c r="T82" s="12"/>
      <c r="U82" s="11">
        <v>0</v>
      </c>
      <c r="V82" s="10">
        <v>0</v>
      </c>
      <c r="W82" s="10">
        <v>0</v>
      </c>
      <c r="X82" s="10">
        <v>0</v>
      </c>
      <c r="Y82" s="10">
        <v>0</v>
      </c>
      <c r="Z82" s="9" t="s">
        <v>113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58</v>
      </c>
      <c r="AG82" s="1" t="s">
        <v>116</v>
      </c>
      <c r="AH82" s="1">
        <v>0</v>
      </c>
      <c r="AI82" s="1" t="s">
        <v>15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201</v>
      </c>
      <c r="BD82" s="56">
        <v>0</v>
      </c>
    </row>
    <row r="83" spans="1:56" ht="27.75" customHeight="1" x14ac:dyDescent="0.45">
      <c r="A83" s="3">
        <v>45857</v>
      </c>
      <c r="B83" s="14" t="s">
        <v>381</v>
      </c>
      <c r="C83" s="9" t="s">
        <v>142</v>
      </c>
      <c r="D83" s="13" t="s">
        <v>258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 t="s">
        <v>63</v>
      </c>
      <c r="U83" s="11">
        <v>120</v>
      </c>
      <c r="V83" s="10">
        <v>0</v>
      </c>
      <c r="W83" s="10">
        <v>120</v>
      </c>
      <c r="X83" s="10">
        <v>11000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118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45810</v>
      </c>
      <c r="B84" s="14" t="s">
        <v>296</v>
      </c>
      <c r="C84" s="9" t="s">
        <v>79</v>
      </c>
      <c r="D84" s="13" t="s">
        <v>234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45874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5518.15</v>
      </c>
      <c r="AE84" s="8">
        <v>0</v>
      </c>
      <c r="AF84" s="8">
        <v>0</v>
      </c>
      <c r="AG84" s="1" t="s">
        <v>118</v>
      </c>
      <c r="AH84" s="1" t="s">
        <v>75</v>
      </c>
      <c r="AI84" s="1">
        <v>4</v>
      </c>
      <c r="AJ84" s="3">
        <v>45874</v>
      </c>
      <c r="AK84" s="3">
        <v>45870</v>
      </c>
      <c r="AL84" s="3">
        <v>45863</v>
      </c>
      <c r="AM84" s="3">
        <v>45871</v>
      </c>
      <c r="AN84" s="3">
        <v>45872</v>
      </c>
      <c r="AO84" s="3">
        <v>45873</v>
      </c>
      <c r="AP84" s="3">
        <v>45869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45847</v>
      </c>
      <c r="B85" s="14" t="s">
        <v>335</v>
      </c>
      <c r="C85" s="9" t="s">
        <v>79</v>
      </c>
      <c r="D85" s="13" t="s">
        <v>334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45876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3310.89</v>
      </c>
      <c r="AC85" s="8">
        <v>0</v>
      </c>
      <c r="AD85" s="8">
        <v>3310.89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45876</v>
      </c>
      <c r="AK85" s="3">
        <v>45872</v>
      </c>
      <c r="AL85" s="3">
        <v>45865</v>
      </c>
      <c r="AM85" s="3">
        <v>45873</v>
      </c>
      <c r="AN85" s="3">
        <v>45874</v>
      </c>
      <c r="AO85" s="3">
        <v>45875</v>
      </c>
      <c r="AP85" s="3">
        <v>45871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45863</v>
      </c>
      <c r="B86" s="14" t="s">
        <v>430</v>
      </c>
      <c r="C86" s="9" t="s">
        <v>79</v>
      </c>
      <c r="D86" s="13" t="s">
        <v>242</v>
      </c>
      <c r="E86" s="9">
        <v>20</v>
      </c>
      <c r="F86" s="9">
        <v>40</v>
      </c>
      <c r="G86" s="9" t="s">
        <v>60</v>
      </c>
      <c r="H86" s="9" t="s">
        <v>76</v>
      </c>
      <c r="I86" s="9">
        <v>108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45876</v>
      </c>
      <c r="U86" s="11">
        <v>3000</v>
      </c>
      <c r="V86" s="10">
        <v>0</v>
      </c>
      <c r="W86" s="10">
        <v>3000</v>
      </c>
      <c r="X86" s="10">
        <v>3300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45876</v>
      </c>
      <c r="AK86" s="3">
        <v>45872</v>
      </c>
      <c r="AL86" s="3">
        <v>45865</v>
      </c>
      <c r="AM86" s="3">
        <v>45873</v>
      </c>
      <c r="AN86" s="3">
        <v>45874</v>
      </c>
      <c r="AO86" s="3">
        <v>45875</v>
      </c>
      <c r="AP86" s="3">
        <v>45871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45870</v>
      </c>
      <c r="B87" s="14" t="s">
        <v>463</v>
      </c>
      <c r="C87" s="9" t="s">
        <v>79</v>
      </c>
      <c r="D87" s="13" t="s">
        <v>464</v>
      </c>
      <c r="E87" s="9">
        <v>20</v>
      </c>
      <c r="F87" s="9">
        <v>40</v>
      </c>
      <c r="G87" s="9" t="s">
        <v>60</v>
      </c>
      <c r="H87" s="9" t="s">
        <v>76</v>
      </c>
      <c r="I87" s="9">
        <v>108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45876</v>
      </c>
      <c r="U87" s="11">
        <v>3000</v>
      </c>
      <c r="V87" s="10">
        <v>0</v>
      </c>
      <c r="W87" s="10">
        <v>3000</v>
      </c>
      <c r="X87" s="10">
        <v>3300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117</v>
      </c>
      <c r="AH87" s="1" t="s">
        <v>75</v>
      </c>
      <c r="AI87" s="1">
        <v>4</v>
      </c>
      <c r="AJ87" s="3">
        <v>45876</v>
      </c>
      <c r="AK87" s="3">
        <v>45872</v>
      </c>
      <c r="AL87" s="3">
        <v>45865</v>
      </c>
      <c r="AM87" s="3">
        <v>45873</v>
      </c>
      <c r="AN87" s="3">
        <v>45874</v>
      </c>
      <c r="AO87" s="3">
        <v>45875</v>
      </c>
      <c r="AP87" s="3">
        <v>45871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45">
      <c r="A88" s="3">
        <v>45870</v>
      </c>
      <c r="B88" s="14" t="s">
        <v>465</v>
      </c>
      <c r="C88" s="9" t="s">
        <v>79</v>
      </c>
      <c r="D88" s="13" t="s">
        <v>466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45876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3310.89</v>
      </c>
      <c r="AE88" s="8">
        <v>0</v>
      </c>
      <c r="AF88" s="8">
        <v>0</v>
      </c>
      <c r="AG88" s="1" t="s">
        <v>118</v>
      </c>
      <c r="AH88" s="1" t="s">
        <v>75</v>
      </c>
      <c r="AI88" s="1">
        <v>4</v>
      </c>
      <c r="AJ88" s="3">
        <v>45876</v>
      </c>
      <c r="AK88" s="3">
        <v>45872</v>
      </c>
      <c r="AL88" s="3">
        <v>45865</v>
      </c>
      <c r="AM88" s="3">
        <v>45873</v>
      </c>
      <c r="AN88" s="3">
        <v>45874</v>
      </c>
      <c r="AO88" s="3">
        <v>45875</v>
      </c>
      <c r="AP88" s="3">
        <v>45871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45850</v>
      </c>
      <c r="B89" s="14" t="s">
        <v>338</v>
      </c>
      <c r="C89" s="9" t="s">
        <v>108</v>
      </c>
      <c r="D89" s="13" t="s">
        <v>339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45889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4414.5199999999995</v>
      </c>
      <c r="AC89" s="8">
        <v>0</v>
      </c>
      <c r="AD89" s="8">
        <v>4414.5199999999995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45889</v>
      </c>
      <c r="AK89" s="3">
        <v>45885</v>
      </c>
      <c r="AL89" s="3">
        <v>45878</v>
      </c>
      <c r="AM89" s="3">
        <v>45886</v>
      </c>
      <c r="AN89" s="3">
        <v>45887</v>
      </c>
      <c r="AO89" s="3">
        <v>45888</v>
      </c>
      <c r="AP89" s="3">
        <v>45884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45868</v>
      </c>
      <c r="B90" s="14" t="s">
        <v>473</v>
      </c>
      <c r="C90" s="9" t="s">
        <v>300</v>
      </c>
      <c r="D90" s="13" t="s">
        <v>341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45894</v>
      </c>
      <c r="U90" s="11">
        <v>30000</v>
      </c>
      <c r="V90" s="10">
        <v>0</v>
      </c>
      <c r="W90" s="10">
        <v>30000</v>
      </c>
      <c r="X90" s="10">
        <v>0</v>
      </c>
      <c r="Y90" s="10">
        <v>31500</v>
      </c>
      <c r="Z90" s="9" t="s">
        <v>80</v>
      </c>
      <c r="AA90" s="8">
        <v>32270.700000000004</v>
      </c>
      <c r="AB90" s="8">
        <v>25152</v>
      </c>
      <c r="AC90" s="8">
        <v>7118.7000000000044</v>
      </c>
      <c r="AD90" s="8">
        <v>4300</v>
      </c>
      <c r="AE90" s="8">
        <v>27970.700000000004</v>
      </c>
      <c r="AF90" s="8">
        <v>0</v>
      </c>
      <c r="AG90" s="1" t="s">
        <v>61</v>
      </c>
      <c r="AH90" s="1" t="s">
        <v>75</v>
      </c>
      <c r="AI90" s="1">
        <v>4</v>
      </c>
      <c r="AJ90" s="3">
        <v>45894</v>
      </c>
      <c r="AK90" s="3">
        <v>45890</v>
      </c>
      <c r="AL90" s="3">
        <v>45883</v>
      </c>
      <c r="AM90" s="3">
        <v>45891</v>
      </c>
      <c r="AN90" s="3">
        <v>45892</v>
      </c>
      <c r="AO90" s="3">
        <v>45893</v>
      </c>
      <c r="AP90" s="3">
        <v>45889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537.8573333333336</v>
      </c>
    </row>
    <row r="91" spans="1:56" ht="27.75" customHeight="1" x14ac:dyDescent="0.45">
      <c r="A91" s="3">
        <v>45868</v>
      </c>
      <c r="B91" s="14" t="s">
        <v>473</v>
      </c>
      <c r="C91" s="9" t="s">
        <v>300</v>
      </c>
      <c r="D91" s="13" t="s">
        <v>342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45894</v>
      </c>
      <c r="U91" s="11">
        <v>20000</v>
      </c>
      <c r="V91" s="10">
        <v>0</v>
      </c>
      <c r="W91" s="10">
        <v>20000</v>
      </c>
      <c r="X91" s="10">
        <v>20197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61</v>
      </c>
      <c r="AH91" s="1" t="s">
        <v>75</v>
      </c>
      <c r="AI91" s="1">
        <v>4</v>
      </c>
      <c r="AJ91" s="3">
        <v>45894</v>
      </c>
      <c r="AK91" s="3">
        <v>45890</v>
      </c>
      <c r="AL91" s="3">
        <v>45883</v>
      </c>
      <c r="AM91" s="3">
        <v>45891</v>
      </c>
      <c r="AN91" s="3">
        <v>45892</v>
      </c>
      <c r="AO91" s="3">
        <v>45893</v>
      </c>
      <c r="AP91" s="3">
        <v>45889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45868</v>
      </c>
      <c r="B92" s="14" t="s">
        <v>473</v>
      </c>
      <c r="C92" s="9" t="s">
        <v>300</v>
      </c>
      <c r="D92" s="13" t="s">
        <v>442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45894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5378.4500000000007</v>
      </c>
      <c r="AB92" s="8">
        <v>0</v>
      </c>
      <c r="AC92" s="8">
        <v>5378.4500000000007</v>
      </c>
      <c r="AD92" s="8">
        <v>0</v>
      </c>
      <c r="AE92" s="8">
        <v>5378.4500000000007</v>
      </c>
      <c r="AF92" s="8">
        <v>0</v>
      </c>
      <c r="AG92" s="1" t="s">
        <v>61</v>
      </c>
      <c r="AH92" s="1" t="s">
        <v>75</v>
      </c>
      <c r="AI92" s="1">
        <v>4</v>
      </c>
      <c r="AJ92" s="3">
        <v>45894</v>
      </c>
      <c r="AK92" s="3">
        <v>45890</v>
      </c>
      <c r="AL92" s="3">
        <v>45883</v>
      </c>
      <c r="AM92" s="3">
        <v>45891</v>
      </c>
      <c r="AN92" s="3">
        <v>45892</v>
      </c>
      <c r="AO92" s="3">
        <v>45893</v>
      </c>
      <c r="AP92" s="3">
        <v>45889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406.37177777777782</v>
      </c>
    </row>
    <row r="93" spans="1:56" ht="27.75" customHeight="1" x14ac:dyDescent="0.45">
      <c r="A93" s="3" t="s">
        <v>136</v>
      </c>
      <c r="B93" s="14" t="s">
        <v>136</v>
      </c>
      <c r="C93" s="9" t="s">
        <v>142</v>
      </c>
      <c r="D93" s="13" t="s">
        <v>61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>
        <v>45899</v>
      </c>
      <c r="U93" s="11">
        <v>100000</v>
      </c>
      <c r="V93" s="10">
        <v>0</v>
      </c>
      <c r="W93" s="10">
        <v>100000</v>
      </c>
      <c r="X93" s="10">
        <v>0</v>
      </c>
      <c r="Y93" s="10">
        <v>105000</v>
      </c>
      <c r="Z93" s="9" t="s">
        <v>80</v>
      </c>
      <c r="AA93" s="8">
        <v>104775.00000000001</v>
      </c>
      <c r="AB93" s="8">
        <v>10000</v>
      </c>
      <c r="AC93" s="8">
        <v>94775.000000000015</v>
      </c>
      <c r="AD93" s="8">
        <v>0</v>
      </c>
      <c r="AE93" s="8">
        <v>104775.00000000001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45899</v>
      </c>
      <c r="AK93" s="3">
        <v>45895</v>
      </c>
      <c r="AL93" s="3">
        <v>45888</v>
      </c>
      <c r="AM93" s="3">
        <v>45896</v>
      </c>
      <c r="AN93" s="3">
        <v>45897</v>
      </c>
      <c r="AO93" s="3">
        <v>45898</v>
      </c>
      <c r="AP93" s="3">
        <v>45894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7160.7777777777783</v>
      </c>
    </row>
    <row r="94" spans="1:56" ht="27.75" customHeight="1" x14ac:dyDescent="0.45">
      <c r="A94" s="3" t="s">
        <v>136</v>
      </c>
      <c r="B94" s="14" t="s">
        <v>136</v>
      </c>
      <c r="C94" s="9" t="s">
        <v>79</v>
      </c>
      <c r="D94" s="13" t="s">
        <v>61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45899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80</v>
      </c>
      <c r="AA94" s="8">
        <v>22072.6</v>
      </c>
      <c r="AB94" s="8">
        <v>0</v>
      </c>
      <c r="AC94" s="8">
        <v>22072.6</v>
      </c>
      <c r="AD94" s="8">
        <v>0</v>
      </c>
      <c r="AE94" s="8">
        <v>22072.6</v>
      </c>
      <c r="AF94" s="8">
        <v>0</v>
      </c>
      <c r="AG94" s="1" t="s">
        <v>116</v>
      </c>
      <c r="AH94" s="1" t="s">
        <v>75</v>
      </c>
      <c r="AI94" s="1">
        <v>4</v>
      </c>
      <c r="AJ94" s="3">
        <v>45899</v>
      </c>
      <c r="AK94" s="3">
        <v>45895</v>
      </c>
      <c r="AL94" s="3">
        <v>45888</v>
      </c>
      <c r="AM94" s="3">
        <v>45896</v>
      </c>
      <c r="AN94" s="3">
        <v>45897</v>
      </c>
      <c r="AO94" s="3">
        <v>45898</v>
      </c>
      <c r="AP94" s="3">
        <v>45894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1667.7075555555555</v>
      </c>
    </row>
    <row r="95" spans="1:56" ht="27.75" customHeight="1" x14ac:dyDescent="0.45">
      <c r="A95" s="3" t="s">
        <v>136</v>
      </c>
      <c r="B95" s="14" t="s">
        <v>136</v>
      </c>
      <c r="C95" s="9" t="s">
        <v>97</v>
      </c>
      <c r="D95" s="13" t="s">
        <v>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45899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80</v>
      </c>
      <c r="AA95" s="8">
        <v>21513.800000000003</v>
      </c>
      <c r="AB95" s="8">
        <v>0</v>
      </c>
      <c r="AC95" s="8">
        <v>21513.800000000003</v>
      </c>
      <c r="AD95" s="8">
        <v>0</v>
      </c>
      <c r="AE95" s="8">
        <v>21513.800000000003</v>
      </c>
      <c r="AF95" s="8">
        <v>0</v>
      </c>
      <c r="AG95" s="1" t="s">
        <v>116</v>
      </c>
      <c r="AH95" s="1" t="s">
        <v>75</v>
      </c>
      <c r="AI95" s="1">
        <v>4</v>
      </c>
      <c r="AJ95" s="3">
        <v>45899</v>
      </c>
      <c r="AK95" s="3">
        <v>45895</v>
      </c>
      <c r="AL95" s="3">
        <v>45888</v>
      </c>
      <c r="AM95" s="3">
        <v>45896</v>
      </c>
      <c r="AN95" s="3">
        <v>45897</v>
      </c>
      <c r="AO95" s="3">
        <v>45898</v>
      </c>
      <c r="AP95" s="3">
        <v>45894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1625.4871111111113</v>
      </c>
    </row>
    <row r="96" spans="1:56" ht="27.75" customHeight="1" x14ac:dyDescent="0.45">
      <c r="A96" s="3" t="s">
        <v>136</v>
      </c>
      <c r="B96" s="14" t="s">
        <v>136</v>
      </c>
      <c r="C96" s="9" t="s">
        <v>305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100000</v>
      </c>
      <c r="V96" s="10">
        <v>0</v>
      </c>
      <c r="W96" s="10">
        <v>100000</v>
      </c>
      <c r="X96" s="10">
        <v>0</v>
      </c>
      <c r="Y96" s="10">
        <v>105000</v>
      </c>
      <c r="Z96" s="9" t="s">
        <v>80</v>
      </c>
      <c r="AA96" s="8">
        <v>110363</v>
      </c>
      <c r="AB96" s="8">
        <v>0</v>
      </c>
      <c r="AC96" s="8">
        <v>110363</v>
      </c>
      <c r="AD96" s="8">
        <v>0</v>
      </c>
      <c r="AE96" s="8">
        <v>110363</v>
      </c>
      <c r="AF96" s="8">
        <v>0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8338.5377777777776</v>
      </c>
    </row>
    <row r="97" spans="1:56" ht="27.75" customHeight="1" x14ac:dyDescent="0.45">
      <c r="A97" s="3">
        <v>45825</v>
      </c>
      <c r="B97" s="14" t="s">
        <v>303</v>
      </c>
      <c r="C97" s="9" t="s">
        <v>142</v>
      </c>
      <c r="D97" s="13" t="s">
        <v>277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205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 t="s">
        <v>63</v>
      </c>
      <c r="U97" s="11">
        <v>127</v>
      </c>
      <c r="V97" s="10">
        <v>0</v>
      </c>
      <c r="W97" s="10">
        <v>127</v>
      </c>
      <c r="X97" s="10">
        <v>6000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45825</v>
      </c>
      <c r="B98" s="14" t="s">
        <v>304</v>
      </c>
      <c r="C98" s="9" t="s">
        <v>142</v>
      </c>
      <c r="D98" s="13" t="s">
        <v>259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267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894</v>
      </c>
      <c r="V98" s="10">
        <v>525</v>
      </c>
      <c r="W98" s="10">
        <v>369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45827</v>
      </c>
      <c r="B99" s="14" t="s">
        <v>313</v>
      </c>
      <c r="C99" s="9" t="s">
        <v>142</v>
      </c>
      <c r="D99" s="13" t="s">
        <v>188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205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455</v>
      </c>
      <c r="V99" s="10">
        <v>0</v>
      </c>
      <c r="W99" s="10">
        <v>455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116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45796</v>
      </c>
      <c r="B100" s="14" t="s">
        <v>285</v>
      </c>
      <c r="C100" s="9" t="s">
        <v>142</v>
      </c>
      <c r="D100" s="13" t="s">
        <v>148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3360</v>
      </c>
      <c r="V100" s="10">
        <v>0</v>
      </c>
      <c r="W100" s="10">
        <v>3360</v>
      </c>
      <c r="X100" s="10">
        <v>35200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279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45796</v>
      </c>
      <c r="B101" s="14" t="s">
        <v>286</v>
      </c>
      <c r="C101" s="9" t="s">
        <v>142</v>
      </c>
      <c r="D101" s="13" t="s">
        <v>239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614</v>
      </c>
      <c r="V101" s="10">
        <v>0</v>
      </c>
      <c r="W101" s="10">
        <v>614</v>
      </c>
      <c r="X101" s="10">
        <v>12101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45796</v>
      </c>
      <c r="B102" s="14" t="s">
        <v>281</v>
      </c>
      <c r="C102" s="9" t="s">
        <v>142</v>
      </c>
      <c r="D102" s="13" t="s">
        <v>276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366</v>
      </c>
      <c r="V102" s="10">
        <v>0</v>
      </c>
      <c r="W102" s="10">
        <v>366</v>
      </c>
      <c r="X102" s="10">
        <v>5113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45796</v>
      </c>
      <c r="B103" s="14" t="s">
        <v>283</v>
      </c>
      <c r="C103" s="9" t="s">
        <v>142</v>
      </c>
      <c r="D103" s="13" t="s">
        <v>278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302</v>
      </c>
      <c r="V103" s="10">
        <v>0</v>
      </c>
      <c r="W103" s="10">
        <v>302</v>
      </c>
      <c r="X103" s="10">
        <v>5300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45796</v>
      </c>
      <c r="B104" s="14" t="s">
        <v>284</v>
      </c>
      <c r="C104" s="9" t="s">
        <v>142</v>
      </c>
      <c r="D104" s="13" t="s">
        <v>132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1200</v>
      </c>
      <c r="V104" s="10">
        <v>0</v>
      </c>
      <c r="W104" s="10">
        <v>1200</v>
      </c>
      <c r="X104" s="10">
        <v>10700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45850</v>
      </c>
      <c r="B105" s="14" t="s">
        <v>336</v>
      </c>
      <c r="C105" s="9" t="s">
        <v>108</v>
      </c>
      <c r="D105" s="13" t="s">
        <v>337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250.15613333333337</v>
      </c>
    </row>
    <row r="106" spans="1:56" ht="27.75" customHeight="1" x14ac:dyDescent="0.45">
      <c r="A106" s="3">
        <v>45782</v>
      </c>
      <c r="B106" s="14" t="s">
        <v>274</v>
      </c>
      <c r="C106" s="9" t="s">
        <v>79</v>
      </c>
      <c r="D106" s="13" t="s">
        <v>264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133</v>
      </c>
      <c r="U106" s="11">
        <v>5000</v>
      </c>
      <c r="V106" s="10">
        <v>5041</v>
      </c>
      <c r="W106" s="10">
        <v>0</v>
      </c>
      <c r="X106" s="10">
        <v>5250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133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45799</v>
      </c>
      <c r="B107" s="14" t="s">
        <v>294</v>
      </c>
      <c r="C107" s="9" t="s">
        <v>289</v>
      </c>
      <c r="D107" s="13" t="s">
        <v>290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133</v>
      </c>
      <c r="U107" s="11">
        <v>4000</v>
      </c>
      <c r="V107" s="10">
        <v>3840</v>
      </c>
      <c r="W107" s="10">
        <v>160</v>
      </c>
      <c r="X107" s="10">
        <v>8450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220</v>
      </c>
      <c r="AG107" s="1" t="s">
        <v>117</v>
      </c>
      <c r="AH107" s="1" t="s">
        <v>75</v>
      </c>
      <c r="AI107" s="1">
        <v>4</v>
      </c>
      <c r="AJ107" s="3" t="s">
        <v>133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45850</v>
      </c>
      <c r="B108" s="14" t="s">
        <v>340</v>
      </c>
      <c r="C108" s="9" t="s">
        <v>108</v>
      </c>
      <c r="D108" s="13" t="s">
        <v>309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80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333.54151111111111</v>
      </c>
    </row>
    <row r="109" spans="1:56" ht="27.75" customHeight="1" x14ac:dyDescent="0.45">
      <c r="A109" s="3">
        <v>45798</v>
      </c>
      <c r="B109" s="14" t="s">
        <v>293</v>
      </c>
      <c r="C109" s="9" t="s">
        <v>108</v>
      </c>
      <c r="D109" s="13" t="s">
        <v>291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135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416.92688888888887</v>
      </c>
    </row>
    <row r="110" spans="1:56" ht="27.75" customHeight="1" x14ac:dyDescent="0.45">
      <c r="A110" s="3">
        <v>45782</v>
      </c>
      <c r="B110" s="14" t="s">
        <v>274</v>
      </c>
      <c r="C110" s="9" t="s">
        <v>79</v>
      </c>
      <c r="D110" s="13" t="s">
        <v>264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833.85377777777774</v>
      </c>
    </row>
    <row r="111" spans="1:56" ht="27.75" customHeight="1" x14ac:dyDescent="0.45">
      <c r="A111" s="3">
        <v>45674</v>
      </c>
      <c r="B111" s="14" t="s">
        <v>241</v>
      </c>
      <c r="C111" s="9" t="s">
        <v>142</v>
      </c>
      <c r="D111" s="13" t="s">
        <v>240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205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152</v>
      </c>
      <c r="V111" s="10">
        <v>0</v>
      </c>
      <c r="W111" s="10">
        <v>152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5987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255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45611</v>
      </c>
      <c r="B112" s="14" t="s">
        <v>204</v>
      </c>
      <c r="C112" s="9" t="s">
        <v>142</v>
      </c>
      <c r="D112" s="13" t="s">
        <v>203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117</v>
      </c>
      <c r="V112" s="10">
        <v>0</v>
      </c>
      <c r="W112" s="10">
        <v>117</v>
      </c>
      <c r="X112" s="10">
        <v>10065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45523</v>
      </c>
      <c r="B113" s="14" t="s">
        <v>185</v>
      </c>
      <c r="C113" s="9" t="s">
        <v>142</v>
      </c>
      <c r="D113" s="13" t="s">
        <v>183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1260</v>
      </c>
      <c r="V113" s="10">
        <v>0</v>
      </c>
      <c r="W113" s="10">
        <v>1260</v>
      </c>
      <c r="X113" s="10">
        <v>11095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45523</v>
      </c>
      <c r="B114" s="14" t="s">
        <v>185</v>
      </c>
      <c r="C114" s="9" t="s">
        <v>142</v>
      </c>
      <c r="D114" s="13" t="s">
        <v>184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89</v>
      </c>
      <c r="V114" s="10">
        <v>0</v>
      </c>
      <c r="W114" s="10">
        <v>89</v>
      </c>
      <c r="X114" s="10">
        <v>11180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45741</v>
      </c>
      <c r="B115" s="14" t="s">
        <v>262</v>
      </c>
      <c r="C115" s="9" t="s">
        <v>108</v>
      </c>
      <c r="D115" s="13" t="s">
        <v>261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4000</v>
      </c>
      <c r="V115" s="10">
        <v>3857</v>
      </c>
      <c r="W115" s="10">
        <v>143</v>
      </c>
      <c r="X115" s="10">
        <v>4200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265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45720</v>
      </c>
      <c r="B116" s="14" t="s">
        <v>129</v>
      </c>
      <c r="C116" s="9" t="s">
        <v>108</v>
      </c>
      <c r="D116" s="13" t="s">
        <v>219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4000</v>
      </c>
      <c r="V116" s="10">
        <v>4010</v>
      </c>
      <c r="W116" s="10">
        <v>0</v>
      </c>
      <c r="X116" s="10">
        <v>4470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45720</v>
      </c>
      <c r="B117" s="14" t="s">
        <v>129</v>
      </c>
      <c r="C117" s="9" t="s">
        <v>108</v>
      </c>
      <c r="D117" s="13" t="s">
        <v>233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3065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45541</v>
      </c>
      <c r="B118" s="14" t="s">
        <v>189</v>
      </c>
      <c r="C118" s="9" t="s">
        <v>108</v>
      </c>
      <c r="D118" s="13" t="s">
        <v>190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133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191</v>
      </c>
      <c r="AG118" s="1" t="s">
        <v>61</v>
      </c>
      <c r="AH118" s="1" t="s">
        <v>75</v>
      </c>
      <c r="AI118" s="1">
        <v>4</v>
      </c>
      <c r="AJ118" s="3" t="s">
        <v>133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236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45581</v>
      </c>
      <c r="B119" s="14" t="s">
        <v>195</v>
      </c>
      <c r="C119" s="9" t="s">
        <v>108</v>
      </c>
      <c r="D119" s="13" t="s">
        <v>196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3000</v>
      </c>
      <c r="V119" s="10">
        <v>3194</v>
      </c>
      <c r="W119" s="10">
        <v>0</v>
      </c>
      <c r="X119" s="10">
        <v>5632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337207.8600000001</v>
      </c>
      <c r="AB120" s="8">
        <v>51706.45</v>
      </c>
      <c r="AC120" s="8">
        <v>285501.41000000009</v>
      </c>
      <c r="AD120" s="8">
        <v>20854.449999999997</v>
      </c>
      <c r="AE120" s="8">
        <v>316353.41000000009</v>
      </c>
      <c r="AF120" s="8" t="s">
        <v>58</v>
      </c>
      <c r="AG120" s="1" t="s">
        <v>116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 t="s">
        <v>136</v>
      </c>
      <c r="B121" s="14" t="s">
        <v>136</v>
      </c>
      <c r="C121" s="9" t="s">
        <v>305</v>
      </c>
      <c r="D121" s="13" t="s">
        <v>61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111</v>
      </c>
      <c r="T121" s="12" t="s">
        <v>63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306</v>
      </c>
      <c r="AA121" s="8">
        <v>113157.00000000001</v>
      </c>
      <c r="AB121" s="8">
        <v>0</v>
      </c>
      <c r="AC121" s="8">
        <v>113157.00000000001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74</v>
      </c>
      <c r="AI121" s="1">
        <v>2</v>
      </c>
      <c r="AJ121" s="3" t="s">
        <v>63</v>
      </c>
      <c r="AK121" s="3">
        <v>0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307</v>
      </c>
      <c r="BD121" s="56">
        <v>8914.2570000000014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38</v>
      </c>
      <c r="G122" s="9">
        <v>0</v>
      </c>
      <c r="H122" s="9">
        <v>0</v>
      </c>
      <c r="I122" s="9">
        <v>82</v>
      </c>
      <c r="J122" s="9" t="s">
        <v>78</v>
      </c>
      <c r="K122" s="9">
        <v>2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306</v>
      </c>
      <c r="AA122" s="8">
        <v>113157.00000000001</v>
      </c>
      <c r="AB122" s="8">
        <v>0</v>
      </c>
      <c r="AC122" s="8">
        <v>113157.00000000001</v>
      </c>
      <c r="AD122" s="8">
        <v>0</v>
      </c>
      <c r="AE122" s="8">
        <v>0</v>
      </c>
      <c r="AF122" s="8" t="s">
        <v>58</v>
      </c>
      <c r="AG122" s="1" t="s">
        <v>118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308</v>
      </c>
      <c r="BD122" s="56">
        <v>0</v>
      </c>
    </row>
    <row r="123" spans="1:56" ht="27.75" customHeight="1" x14ac:dyDescent="0.45">
      <c r="A123" s="3">
        <v>45857</v>
      </c>
      <c r="B123" s="14" t="s">
        <v>384</v>
      </c>
      <c r="C123" s="9" t="s">
        <v>142</v>
      </c>
      <c r="D123" s="13" t="s">
        <v>302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205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109</v>
      </c>
      <c r="T123" s="12">
        <v>45876</v>
      </c>
      <c r="U123" s="11">
        <v>42240</v>
      </c>
      <c r="V123" s="10">
        <v>42240</v>
      </c>
      <c r="W123" s="10">
        <v>0</v>
      </c>
      <c r="X123" s="10">
        <v>152931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220</v>
      </c>
      <c r="AG123" s="1" t="s">
        <v>117</v>
      </c>
      <c r="AH123" s="1" t="s">
        <v>74</v>
      </c>
      <c r="AI123" s="1">
        <v>2</v>
      </c>
      <c r="AJ123" s="3">
        <v>45876</v>
      </c>
      <c r="AK123" s="3">
        <v>0</v>
      </c>
      <c r="AL123" s="3">
        <v>45867</v>
      </c>
      <c r="AM123" s="3">
        <v>45874</v>
      </c>
      <c r="AN123" s="3">
        <v>45875</v>
      </c>
      <c r="AO123" s="3">
        <v>45875</v>
      </c>
      <c r="AP123" s="3">
        <v>45871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 t="s">
        <v>390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45857</v>
      </c>
      <c r="B124" s="14" t="s">
        <v>383</v>
      </c>
      <c r="C124" s="9" t="s">
        <v>142</v>
      </c>
      <c r="D124" s="13" t="s">
        <v>301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205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>
        <v>45876</v>
      </c>
      <c r="U124" s="11">
        <v>2960</v>
      </c>
      <c r="V124" s="10">
        <v>0</v>
      </c>
      <c r="W124" s="10">
        <v>2960</v>
      </c>
      <c r="X124" s="10">
        <v>5117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220</v>
      </c>
      <c r="AG124" s="1" t="s">
        <v>117</v>
      </c>
      <c r="AH124" s="1" t="s">
        <v>74</v>
      </c>
      <c r="AI124" s="1">
        <v>2</v>
      </c>
      <c r="AJ124" s="3">
        <v>45876</v>
      </c>
      <c r="AK124" s="3">
        <v>0</v>
      </c>
      <c r="AL124" s="3">
        <v>45867</v>
      </c>
      <c r="AM124" s="3">
        <v>45874</v>
      </c>
      <c r="AN124" s="3">
        <v>45875</v>
      </c>
      <c r="AO124" s="3">
        <v>45875</v>
      </c>
      <c r="AP124" s="3">
        <v>45871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389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431</v>
      </c>
      <c r="C125" s="9" t="s">
        <v>85</v>
      </c>
      <c r="D125" s="13" t="s">
        <v>417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124000</v>
      </c>
      <c r="V125" s="10">
        <v>0</v>
      </c>
      <c r="W125" s="10">
        <v>124000</v>
      </c>
      <c r="X125" s="10">
        <v>23800</v>
      </c>
      <c r="Y125" s="10">
        <v>105210</v>
      </c>
      <c r="Z125" s="9" t="s">
        <v>81</v>
      </c>
      <c r="AA125" s="8">
        <v>113173.34490000001</v>
      </c>
      <c r="AB125" s="8">
        <v>113173.34490000001</v>
      </c>
      <c r="AC125" s="8">
        <v>0</v>
      </c>
      <c r="AD125" s="8">
        <v>0</v>
      </c>
      <c r="AE125" s="8">
        <v>0</v>
      </c>
      <c r="AF125" s="8" t="s">
        <v>323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45862</v>
      </c>
      <c r="B126" s="14" t="s">
        <v>432</v>
      </c>
      <c r="C126" s="9" t="s">
        <v>85</v>
      </c>
      <c r="D126" s="13" t="s">
        <v>322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45889</v>
      </c>
      <c r="U126" s="11">
        <v>28000</v>
      </c>
      <c r="V126" s="10">
        <v>0</v>
      </c>
      <c r="W126" s="10">
        <v>28000</v>
      </c>
      <c r="X126" s="10">
        <v>0</v>
      </c>
      <c r="Y126" s="10">
        <v>29400</v>
      </c>
      <c r="Z126" s="9" t="s">
        <v>81</v>
      </c>
      <c r="AA126" s="8">
        <v>30119.320000000003</v>
      </c>
      <c r="AB126" s="8">
        <v>30119.320000000003</v>
      </c>
      <c r="AC126" s="8">
        <v>0</v>
      </c>
      <c r="AD126" s="8">
        <v>0</v>
      </c>
      <c r="AE126" s="8">
        <v>0</v>
      </c>
      <c r="AF126" s="8" t="s">
        <v>323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45862</v>
      </c>
      <c r="B127" s="14" t="s">
        <v>433</v>
      </c>
      <c r="C127" s="9" t="s">
        <v>85</v>
      </c>
      <c r="D127" s="13" t="s">
        <v>418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7529.8300000000008</v>
      </c>
      <c r="AC127" s="8">
        <v>0</v>
      </c>
      <c r="AD127" s="8">
        <v>0</v>
      </c>
      <c r="AE127" s="8">
        <v>0</v>
      </c>
      <c r="AF127" s="8" t="s">
        <v>323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45862</v>
      </c>
      <c r="B128" s="14" t="s">
        <v>433</v>
      </c>
      <c r="C128" s="9" t="s">
        <v>85</v>
      </c>
      <c r="D128" s="13" t="s">
        <v>421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198</v>
      </c>
      <c r="T128" s="12">
        <v>45889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5378.4500000000007</v>
      </c>
      <c r="AC128" s="8">
        <v>0</v>
      </c>
      <c r="AD128" s="8">
        <v>0</v>
      </c>
      <c r="AE128" s="8">
        <v>0</v>
      </c>
      <c r="AF128" s="8" t="s">
        <v>323</v>
      </c>
      <c r="AG128" s="1" t="s">
        <v>117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434</v>
      </c>
      <c r="C129" s="9" t="s">
        <v>85</v>
      </c>
      <c r="D129" s="13" t="s">
        <v>419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81</v>
      </c>
      <c r="AA129" s="8">
        <v>7529.8300000000008</v>
      </c>
      <c r="AB129" s="8">
        <v>2000</v>
      </c>
      <c r="AC129" s="8">
        <v>5529.8300000000008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422.7247822222223</v>
      </c>
    </row>
    <row r="130" spans="1:56" ht="27.75" customHeight="1" x14ac:dyDescent="0.45">
      <c r="A130" s="3">
        <v>45862</v>
      </c>
      <c r="B130" s="14" t="s">
        <v>434</v>
      </c>
      <c r="C130" s="9" t="s">
        <v>85</v>
      </c>
      <c r="D130" s="13" t="s">
        <v>420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14000</v>
      </c>
      <c r="V130" s="10">
        <v>0</v>
      </c>
      <c r="W130" s="10">
        <v>14000</v>
      </c>
      <c r="X130" s="10">
        <v>0</v>
      </c>
      <c r="Y130" s="10">
        <v>14700</v>
      </c>
      <c r="Z130" s="9" t="s">
        <v>81</v>
      </c>
      <c r="AA130" s="8">
        <v>15059.660000000002</v>
      </c>
      <c r="AB130" s="8">
        <v>0</v>
      </c>
      <c r="AC130" s="8">
        <v>15059.660000000002</v>
      </c>
      <c r="AD130" s="8">
        <v>0</v>
      </c>
      <c r="AE130" s="8">
        <v>0</v>
      </c>
      <c r="AF130" s="8" t="s">
        <v>323</v>
      </c>
      <c r="AG130" s="1" t="s">
        <v>61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1151.2273422222224</v>
      </c>
    </row>
    <row r="131" spans="1:56" ht="27.75" customHeight="1" x14ac:dyDescent="0.45">
      <c r="A131" s="3">
        <v>45870</v>
      </c>
      <c r="B131" s="14" t="s">
        <v>467</v>
      </c>
      <c r="C131" s="9" t="s">
        <v>85</v>
      </c>
      <c r="D131" s="13" t="s">
        <v>445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45894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0</v>
      </c>
      <c r="AF131" s="8" t="s">
        <v>273</v>
      </c>
      <c r="AG131" s="1" t="s">
        <v>116</v>
      </c>
      <c r="AH131" s="1" t="s">
        <v>74</v>
      </c>
      <c r="AI131" s="1">
        <v>2</v>
      </c>
      <c r="AJ131" s="3">
        <v>45894</v>
      </c>
      <c r="AK131" s="3">
        <v>0</v>
      </c>
      <c r="AL131" s="3">
        <v>45885</v>
      </c>
      <c r="AM131" s="3">
        <v>45892</v>
      </c>
      <c r="AN131" s="3">
        <v>45893</v>
      </c>
      <c r="AO131" s="3">
        <v>45893</v>
      </c>
      <c r="AP131" s="3">
        <v>45889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411.15262222222225</v>
      </c>
    </row>
    <row r="132" spans="1:56" ht="27.75" customHeight="1" x14ac:dyDescent="0.45">
      <c r="A132" s="3">
        <v>45870</v>
      </c>
      <c r="B132" s="14" t="s">
        <v>467</v>
      </c>
      <c r="C132" s="9" t="s">
        <v>85</v>
      </c>
      <c r="D132" s="13" t="s">
        <v>446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45894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0</v>
      </c>
      <c r="AF132" s="8" t="s">
        <v>273</v>
      </c>
      <c r="AG132" s="1" t="s">
        <v>116</v>
      </c>
      <c r="AH132" s="1" t="s">
        <v>74</v>
      </c>
      <c r="AI132" s="1">
        <v>2</v>
      </c>
      <c r="AJ132" s="3">
        <v>45894</v>
      </c>
      <c r="AK132" s="3">
        <v>0</v>
      </c>
      <c r="AL132" s="3">
        <v>45885</v>
      </c>
      <c r="AM132" s="3">
        <v>45892</v>
      </c>
      <c r="AN132" s="3">
        <v>45893</v>
      </c>
      <c r="AO132" s="3">
        <v>45893</v>
      </c>
      <c r="AP132" s="3">
        <v>45889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1644.610488888889</v>
      </c>
    </row>
    <row r="133" spans="1:56" ht="27.75" customHeight="1" x14ac:dyDescent="0.45">
      <c r="A133" s="3" t="s">
        <v>136</v>
      </c>
      <c r="B133" s="14" t="s">
        <v>136</v>
      </c>
      <c r="C133" s="9" t="s">
        <v>142</v>
      </c>
      <c r="D133" s="13" t="s">
        <v>61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205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109</v>
      </c>
      <c r="T133" s="12">
        <v>45899</v>
      </c>
      <c r="U133" s="11">
        <v>200000</v>
      </c>
      <c r="V133" s="10">
        <v>0</v>
      </c>
      <c r="W133" s="10">
        <v>200000</v>
      </c>
      <c r="X133" s="10">
        <v>0</v>
      </c>
      <c r="Y133" s="10">
        <v>210000</v>
      </c>
      <c r="Z133" s="9" t="s">
        <v>81</v>
      </c>
      <c r="AA133" s="8">
        <v>209550.00000000003</v>
      </c>
      <c r="AB133" s="8">
        <v>0</v>
      </c>
      <c r="AC133" s="8">
        <v>209550.00000000003</v>
      </c>
      <c r="AD133" s="8">
        <v>0</v>
      </c>
      <c r="AE133" s="8">
        <v>0</v>
      </c>
      <c r="AF133" s="8" t="s">
        <v>220</v>
      </c>
      <c r="AG133" s="1" t="s">
        <v>116</v>
      </c>
      <c r="AH133" s="1" t="s">
        <v>74</v>
      </c>
      <c r="AI133" s="1">
        <v>2</v>
      </c>
      <c r="AJ133" s="3">
        <v>45899</v>
      </c>
      <c r="AK133" s="3">
        <v>0</v>
      </c>
      <c r="AL133" s="3">
        <v>45890</v>
      </c>
      <c r="AM133" s="3">
        <v>45897</v>
      </c>
      <c r="AN133" s="3">
        <v>45898</v>
      </c>
      <c r="AO133" s="3">
        <v>45898</v>
      </c>
      <c r="AP133" s="3">
        <v>45894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16018.933333333336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20</v>
      </c>
      <c r="F134" s="9">
        <v>37</v>
      </c>
      <c r="G134" s="9">
        <v>0</v>
      </c>
      <c r="H134" s="9">
        <v>0</v>
      </c>
      <c r="I134" s="9">
        <v>80</v>
      </c>
      <c r="J134" s="9" t="s">
        <v>57</v>
      </c>
      <c r="K134" s="9">
        <v>3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81</v>
      </c>
      <c r="AA134" s="8">
        <v>415232.68489999999</v>
      </c>
      <c r="AB134" s="8">
        <v>158200.9449</v>
      </c>
      <c r="AC134" s="8">
        <v>257031.74000000005</v>
      </c>
      <c r="AD134" s="8">
        <v>0</v>
      </c>
      <c r="AE134" s="8">
        <v>0</v>
      </c>
      <c r="AF134" s="8" t="s">
        <v>58</v>
      </c>
      <c r="AG134" s="1" t="s">
        <v>116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45867</v>
      </c>
      <c r="B135" s="14" t="s">
        <v>437</v>
      </c>
      <c r="C135" s="9" t="s">
        <v>411</v>
      </c>
      <c r="D135" s="13" t="s">
        <v>438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0</v>
      </c>
      <c r="Q135" s="10">
        <v>0</v>
      </c>
      <c r="R135" s="10">
        <v>0</v>
      </c>
      <c r="S135" s="9" t="s">
        <v>71</v>
      </c>
      <c r="T135" s="12">
        <v>45874</v>
      </c>
      <c r="U135" s="11">
        <v>5000</v>
      </c>
      <c r="V135" s="10">
        <v>5000</v>
      </c>
      <c r="W135" s="10">
        <v>0</v>
      </c>
      <c r="X135" s="10">
        <v>5400</v>
      </c>
      <c r="Y135" s="10">
        <v>0</v>
      </c>
      <c r="Z135" s="9" t="s">
        <v>121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68</v>
      </c>
      <c r="AI135" s="1">
        <v>4</v>
      </c>
      <c r="AJ135" s="3">
        <v>45874</v>
      </c>
      <c r="AK135" s="3">
        <v>45870</v>
      </c>
      <c r="AL135" s="3">
        <v>45864</v>
      </c>
      <c r="AM135" s="3">
        <v>45871</v>
      </c>
      <c r="AN135" s="3">
        <v>45872</v>
      </c>
      <c r="AO135" s="3">
        <v>45872</v>
      </c>
      <c r="AP135" s="3">
        <v>45869</v>
      </c>
      <c r="AQ135" s="3">
        <v>45873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122</v>
      </c>
      <c r="BD135" s="56">
        <v>0</v>
      </c>
    </row>
    <row r="136" spans="1:56" ht="27.75" customHeight="1" x14ac:dyDescent="0.45">
      <c r="A136" s="3">
        <v>45867</v>
      </c>
      <c r="B136" s="14" t="s">
        <v>437</v>
      </c>
      <c r="C136" s="9" t="s">
        <v>411</v>
      </c>
      <c r="D136" s="13" t="s">
        <v>439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0</v>
      </c>
      <c r="Q136" s="10">
        <v>0</v>
      </c>
      <c r="R136" s="10">
        <v>0</v>
      </c>
      <c r="S136" s="9" t="s">
        <v>71</v>
      </c>
      <c r="T136" s="12">
        <v>45874</v>
      </c>
      <c r="U136" s="11">
        <v>10000</v>
      </c>
      <c r="V136" s="10">
        <v>10000</v>
      </c>
      <c r="W136" s="10">
        <v>0</v>
      </c>
      <c r="X136" s="10">
        <v>10500</v>
      </c>
      <c r="Y136" s="10">
        <v>0</v>
      </c>
      <c r="Z136" s="9" t="s">
        <v>121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68</v>
      </c>
      <c r="AI136" s="1">
        <v>4</v>
      </c>
      <c r="AJ136" s="3">
        <v>45874</v>
      </c>
      <c r="AK136" s="3">
        <v>45870</v>
      </c>
      <c r="AL136" s="3">
        <v>45864</v>
      </c>
      <c r="AM136" s="3">
        <v>45871</v>
      </c>
      <c r="AN136" s="3">
        <v>45872</v>
      </c>
      <c r="AO136" s="3">
        <v>45872</v>
      </c>
      <c r="AP136" s="3">
        <v>45869</v>
      </c>
      <c r="AQ136" s="3">
        <v>45873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>
        <v>45867</v>
      </c>
      <c r="B137" s="14" t="s">
        <v>440</v>
      </c>
      <c r="C137" s="9" t="s">
        <v>325</v>
      </c>
      <c r="D137" s="13" t="s">
        <v>441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0</v>
      </c>
      <c r="Q137" s="10">
        <v>0</v>
      </c>
      <c r="R137" s="10">
        <v>0</v>
      </c>
      <c r="S137" s="9" t="s">
        <v>71</v>
      </c>
      <c r="T137" s="12">
        <v>45874</v>
      </c>
      <c r="U137" s="11">
        <v>5000</v>
      </c>
      <c r="V137" s="10">
        <v>5000</v>
      </c>
      <c r="W137" s="10">
        <v>0</v>
      </c>
      <c r="X137" s="10">
        <v>5400</v>
      </c>
      <c r="Y137" s="10">
        <v>0</v>
      </c>
      <c r="Z137" s="9" t="s">
        <v>121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116</v>
      </c>
      <c r="AH137" s="1" t="s">
        <v>68</v>
      </c>
      <c r="AI137" s="1">
        <v>4</v>
      </c>
      <c r="AJ137" s="3">
        <v>45874</v>
      </c>
      <c r="AK137" s="3">
        <v>45870</v>
      </c>
      <c r="AL137" s="3">
        <v>45864</v>
      </c>
      <c r="AM137" s="3">
        <v>45871</v>
      </c>
      <c r="AN137" s="3">
        <v>45872</v>
      </c>
      <c r="AO137" s="3">
        <v>45872</v>
      </c>
      <c r="AP137" s="3">
        <v>45869</v>
      </c>
      <c r="AQ137" s="3">
        <v>45873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45860</v>
      </c>
      <c r="B138" s="14" t="s">
        <v>410</v>
      </c>
      <c r="C138" s="9" t="s">
        <v>411</v>
      </c>
      <c r="D138" s="13" t="s">
        <v>412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18.345294922239994</v>
      </c>
      <c r="Q138" s="10">
        <v>0</v>
      </c>
      <c r="R138" s="10">
        <v>18.345294922239994</v>
      </c>
      <c r="S138" s="9" t="s">
        <v>71</v>
      </c>
      <c r="T138" s="12">
        <v>45874</v>
      </c>
      <c r="U138" s="11">
        <v>7000</v>
      </c>
      <c r="V138" s="10">
        <v>6155</v>
      </c>
      <c r="W138" s="10">
        <v>845</v>
      </c>
      <c r="X138" s="10">
        <v>10500</v>
      </c>
      <c r="Y138" s="10">
        <v>0</v>
      </c>
      <c r="Z138" s="9" t="s">
        <v>121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68</v>
      </c>
      <c r="AI138" s="1">
        <v>4</v>
      </c>
      <c r="AJ138" s="3">
        <v>45874</v>
      </c>
      <c r="AK138" s="3">
        <v>45870</v>
      </c>
      <c r="AL138" s="3">
        <v>45864</v>
      </c>
      <c r="AM138" s="3">
        <v>45871</v>
      </c>
      <c r="AN138" s="3">
        <v>45872</v>
      </c>
      <c r="AO138" s="3">
        <v>45872</v>
      </c>
      <c r="AP138" s="3">
        <v>45869</v>
      </c>
      <c r="AQ138" s="3">
        <v>45873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447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45860</v>
      </c>
      <c r="B139" s="14" t="s">
        <v>410</v>
      </c>
      <c r="C139" s="9" t="s">
        <v>411</v>
      </c>
      <c r="D139" s="13" t="s">
        <v>413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0</v>
      </c>
      <c r="Q139" s="10">
        <v>0</v>
      </c>
      <c r="R139" s="10">
        <v>0</v>
      </c>
      <c r="S139" s="9" t="s">
        <v>71</v>
      </c>
      <c r="T139" s="12">
        <v>45874</v>
      </c>
      <c r="U139" s="11">
        <v>5000</v>
      </c>
      <c r="V139" s="10">
        <v>5270</v>
      </c>
      <c r="W139" s="10">
        <v>0</v>
      </c>
      <c r="X139" s="10">
        <v>5400</v>
      </c>
      <c r="Y139" s="10">
        <v>0</v>
      </c>
      <c r="Z139" s="9" t="s">
        <v>121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117</v>
      </c>
      <c r="AH139" s="1" t="s">
        <v>68</v>
      </c>
      <c r="AI139" s="1">
        <v>4</v>
      </c>
      <c r="AJ139" s="3">
        <v>45874</v>
      </c>
      <c r="AK139" s="3">
        <v>45870</v>
      </c>
      <c r="AL139" s="3">
        <v>45864</v>
      </c>
      <c r="AM139" s="3">
        <v>45871</v>
      </c>
      <c r="AN139" s="3">
        <v>45872</v>
      </c>
      <c r="AO139" s="3">
        <v>45872</v>
      </c>
      <c r="AP139" s="3">
        <v>45869</v>
      </c>
      <c r="AQ139" s="3">
        <v>45873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447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45860</v>
      </c>
      <c r="B140" s="14" t="s">
        <v>414</v>
      </c>
      <c r="C140" s="9" t="s">
        <v>411</v>
      </c>
      <c r="D140" s="13" t="s">
        <v>415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97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3.799321433599999</v>
      </c>
      <c r="Q140" s="10">
        <v>0</v>
      </c>
      <c r="R140" s="10">
        <v>3.799321433599999</v>
      </c>
      <c r="S140" s="9" t="s">
        <v>71</v>
      </c>
      <c r="T140" s="12">
        <v>45874</v>
      </c>
      <c r="U140" s="11">
        <v>5000</v>
      </c>
      <c r="V140" s="10">
        <v>4825</v>
      </c>
      <c r="W140" s="10">
        <v>175</v>
      </c>
      <c r="X140" s="10">
        <v>5400</v>
      </c>
      <c r="Y140" s="10">
        <v>0</v>
      </c>
      <c r="Z140" s="9" t="s">
        <v>121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117</v>
      </c>
      <c r="AH140" s="1" t="s">
        <v>68</v>
      </c>
      <c r="AI140" s="1">
        <v>4</v>
      </c>
      <c r="AJ140" s="3">
        <v>45874</v>
      </c>
      <c r="AK140" s="3">
        <v>45870</v>
      </c>
      <c r="AL140" s="3">
        <v>45864</v>
      </c>
      <c r="AM140" s="3">
        <v>45871</v>
      </c>
      <c r="AN140" s="3">
        <v>45872</v>
      </c>
      <c r="AO140" s="3">
        <v>45872</v>
      </c>
      <c r="AP140" s="3">
        <v>45869</v>
      </c>
      <c r="AQ140" s="3">
        <v>45873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447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45869</v>
      </c>
      <c r="B141" s="14" t="s">
        <v>468</v>
      </c>
      <c r="C141" s="9" t="s">
        <v>112</v>
      </c>
      <c r="D141" s="13" t="s">
        <v>448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45883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121</v>
      </c>
      <c r="AA141" s="8">
        <v>10756.900000000001</v>
      </c>
      <c r="AB141" s="8">
        <v>10756.900000000001</v>
      </c>
      <c r="AC141" s="8">
        <v>0</v>
      </c>
      <c r="AD141" s="8">
        <v>0</v>
      </c>
      <c r="AE141" s="8">
        <v>10756.900000000001</v>
      </c>
      <c r="AF141" s="8">
        <v>0</v>
      </c>
      <c r="AG141" s="1" t="s">
        <v>117</v>
      </c>
      <c r="AH141" s="1" t="s">
        <v>68</v>
      </c>
      <c r="AI141" s="1">
        <v>4</v>
      </c>
      <c r="AJ141" s="3">
        <v>45883</v>
      </c>
      <c r="AK141" s="3">
        <v>45879</v>
      </c>
      <c r="AL141" s="3">
        <v>45873</v>
      </c>
      <c r="AM141" s="3">
        <v>45880</v>
      </c>
      <c r="AN141" s="3">
        <v>45881</v>
      </c>
      <c r="AO141" s="3">
        <v>45881</v>
      </c>
      <c r="AP141" s="3">
        <v>45878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449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45869</v>
      </c>
      <c r="B142" s="14" t="s">
        <v>468</v>
      </c>
      <c r="C142" s="9" t="s">
        <v>112</v>
      </c>
      <c r="D142" s="13" t="s">
        <v>450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45883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121</v>
      </c>
      <c r="AA142" s="8">
        <v>5378.4500000000007</v>
      </c>
      <c r="AB142" s="8">
        <v>5378.4500000000007</v>
      </c>
      <c r="AC142" s="8">
        <v>0</v>
      </c>
      <c r="AD142" s="8">
        <v>0</v>
      </c>
      <c r="AE142" s="8">
        <v>5378.4500000000007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45883</v>
      </c>
      <c r="AK142" s="3">
        <v>45879</v>
      </c>
      <c r="AL142" s="3">
        <v>45873</v>
      </c>
      <c r="AM142" s="3">
        <v>45880</v>
      </c>
      <c r="AN142" s="3">
        <v>45881</v>
      </c>
      <c r="AO142" s="3">
        <v>45881</v>
      </c>
      <c r="AP142" s="3">
        <v>45878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449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45869</v>
      </c>
      <c r="B143" s="14" t="s">
        <v>468</v>
      </c>
      <c r="C143" s="9" t="s">
        <v>112</v>
      </c>
      <c r="D143" s="13" t="s">
        <v>451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45883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121</v>
      </c>
      <c r="AA143" s="8">
        <v>5378.4500000000007</v>
      </c>
      <c r="AB143" s="8">
        <v>5378.4500000000007</v>
      </c>
      <c r="AC143" s="8">
        <v>0</v>
      </c>
      <c r="AD143" s="8">
        <v>0</v>
      </c>
      <c r="AE143" s="8">
        <v>5378.4500000000007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45883</v>
      </c>
      <c r="AK143" s="3">
        <v>45879</v>
      </c>
      <c r="AL143" s="3">
        <v>45873</v>
      </c>
      <c r="AM143" s="3">
        <v>45880</v>
      </c>
      <c r="AN143" s="3">
        <v>45881</v>
      </c>
      <c r="AO143" s="3">
        <v>45881</v>
      </c>
      <c r="AP143" s="3">
        <v>45878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449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45869</v>
      </c>
      <c r="B144" s="14" t="s">
        <v>468</v>
      </c>
      <c r="C144" s="9" t="s">
        <v>112</v>
      </c>
      <c r="D144" s="13" t="s">
        <v>452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45883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121</v>
      </c>
      <c r="AA144" s="8">
        <v>5378.4500000000007</v>
      </c>
      <c r="AB144" s="8">
        <v>5378.4500000000007</v>
      </c>
      <c r="AC144" s="8">
        <v>0</v>
      </c>
      <c r="AD144" s="8">
        <v>0</v>
      </c>
      <c r="AE144" s="8">
        <v>5378.4500000000007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45883</v>
      </c>
      <c r="AK144" s="3">
        <v>45879</v>
      </c>
      <c r="AL144" s="3">
        <v>45873</v>
      </c>
      <c r="AM144" s="3">
        <v>45880</v>
      </c>
      <c r="AN144" s="3">
        <v>45881</v>
      </c>
      <c r="AO144" s="3">
        <v>45881</v>
      </c>
      <c r="AP144" s="3">
        <v>45878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449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45869</v>
      </c>
      <c r="B145" s="14" t="s">
        <v>468</v>
      </c>
      <c r="C145" s="9" t="s">
        <v>112</v>
      </c>
      <c r="D145" s="13" t="s">
        <v>453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45883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121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10756.900000000001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45883</v>
      </c>
      <c r="AK145" s="3">
        <v>45879</v>
      </c>
      <c r="AL145" s="3">
        <v>45873</v>
      </c>
      <c r="AM145" s="3">
        <v>45880</v>
      </c>
      <c r="AN145" s="3">
        <v>45881</v>
      </c>
      <c r="AO145" s="3">
        <v>45881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449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45870</v>
      </c>
      <c r="B146" s="14" t="s">
        <v>474</v>
      </c>
      <c r="C146" s="9" t="s">
        <v>79</v>
      </c>
      <c r="D146" s="13" t="s">
        <v>475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45880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121</v>
      </c>
      <c r="AA146" s="8">
        <v>3310.89</v>
      </c>
      <c r="AB146" s="8">
        <v>3310.89</v>
      </c>
      <c r="AC146" s="8">
        <v>0</v>
      </c>
      <c r="AD146" s="8">
        <v>0</v>
      </c>
      <c r="AE146" s="8">
        <v>3310.89</v>
      </c>
      <c r="AF146" s="8">
        <v>0</v>
      </c>
      <c r="AG146" s="1" t="s">
        <v>61</v>
      </c>
      <c r="AH146" s="1" t="s">
        <v>68</v>
      </c>
      <c r="AI146" s="1">
        <v>4</v>
      </c>
      <c r="AJ146" s="3">
        <v>45880</v>
      </c>
      <c r="AK146" s="3">
        <v>45876</v>
      </c>
      <c r="AL146" s="3">
        <v>45870</v>
      </c>
      <c r="AM146" s="3">
        <v>45877</v>
      </c>
      <c r="AN146" s="3">
        <v>45878</v>
      </c>
      <c r="AO146" s="3">
        <v>45878</v>
      </c>
      <c r="AP146" s="3">
        <v>45875</v>
      </c>
      <c r="AQ146" s="3">
        <v>45879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45870</v>
      </c>
      <c r="B147" s="14" t="s">
        <v>476</v>
      </c>
      <c r="C147" s="9" t="s">
        <v>79</v>
      </c>
      <c r="D147" s="13" t="s">
        <v>477</v>
      </c>
      <c r="E147" s="9">
        <v>21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68.387785804799989</v>
      </c>
      <c r="Q147" s="10">
        <v>0</v>
      </c>
      <c r="R147" s="10">
        <v>68.387785804799989</v>
      </c>
      <c r="S147" s="9" t="s">
        <v>67</v>
      </c>
      <c r="T147" s="12">
        <v>45880</v>
      </c>
      <c r="U147" s="11">
        <v>3000</v>
      </c>
      <c r="V147" s="10">
        <v>0</v>
      </c>
      <c r="W147" s="10">
        <v>3000</v>
      </c>
      <c r="X147" s="10">
        <v>0</v>
      </c>
      <c r="Y147" s="10">
        <v>3150</v>
      </c>
      <c r="Z147" s="9" t="s">
        <v>121</v>
      </c>
      <c r="AA147" s="8">
        <v>3478.5300000000007</v>
      </c>
      <c r="AB147" s="8">
        <v>3478.5300000000007</v>
      </c>
      <c r="AC147" s="8">
        <v>0</v>
      </c>
      <c r="AD147" s="8">
        <v>0</v>
      </c>
      <c r="AE147" s="8">
        <v>3478.5300000000007</v>
      </c>
      <c r="AF147" s="8">
        <v>0</v>
      </c>
      <c r="AG147" s="1" t="s">
        <v>61</v>
      </c>
      <c r="AH147" s="1" t="s">
        <v>68</v>
      </c>
      <c r="AI147" s="1">
        <v>4</v>
      </c>
      <c r="AJ147" s="3">
        <v>45880</v>
      </c>
      <c r="AK147" s="3">
        <v>45876</v>
      </c>
      <c r="AL147" s="3">
        <v>45870</v>
      </c>
      <c r="AM147" s="3">
        <v>45877</v>
      </c>
      <c r="AN147" s="3">
        <v>45878</v>
      </c>
      <c r="AO147" s="3">
        <v>45878</v>
      </c>
      <c r="AP147" s="3">
        <v>45875</v>
      </c>
      <c r="AQ147" s="3">
        <v>45879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45871</v>
      </c>
      <c r="B148" s="14" t="s">
        <v>480</v>
      </c>
      <c r="C148" s="9" t="s">
        <v>79</v>
      </c>
      <c r="D148" s="13" t="s">
        <v>481</v>
      </c>
      <c r="E148" s="9">
        <v>21</v>
      </c>
      <c r="F148" s="9">
        <v>40</v>
      </c>
      <c r="G148" s="9" t="s">
        <v>60</v>
      </c>
      <c r="H148" s="9" t="s">
        <v>66</v>
      </c>
      <c r="I148" s="9">
        <v>108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42</v>
      </c>
      <c r="O148" s="9">
        <v>40</v>
      </c>
      <c r="P148" s="10">
        <v>125.37760730879998</v>
      </c>
      <c r="Q148" s="10">
        <v>0</v>
      </c>
      <c r="R148" s="10">
        <v>125.37760730879998</v>
      </c>
      <c r="S148" s="9" t="s">
        <v>67</v>
      </c>
      <c r="T148" s="12">
        <v>45880</v>
      </c>
      <c r="U148" s="11">
        <v>5500</v>
      </c>
      <c r="V148" s="10">
        <v>0</v>
      </c>
      <c r="W148" s="10">
        <v>5500</v>
      </c>
      <c r="X148" s="10">
        <v>0</v>
      </c>
      <c r="Y148" s="10">
        <v>5775</v>
      </c>
      <c r="Z148" s="9" t="s">
        <v>121</v>
      </c>
      <c r="AA148" s="8">
        <v>6377.3050000000003</v>
      </c>
      <c r="AB148" s="8">
        <v>6377.3050000000003</v>
      </c>
      <c r="AC148" s="8">
        <v>0</v>
      </c>
      <c r="AD148" s="8">
        <v>0</v>
      </c>
      <c r="AE148" s="8">
        <v>6377.3050000000003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45880</v>
      </c>
      <c r="AK148" s="3">
        <v>45876</v>
      </c>
      <c r="AL148" s="3">
        <v>45870</v>
      </c>
      <c r="AM148" s="3">
        <v>45877</v>
      </c>
      <c r="AN148" s="3">
        <v>45878</v>
      </c>
      <c r="AO148" s="3">
        <v>45878</v>
      </c>
      <c r="AP148" s="3">
        <v>45875</v>
      </c>
      <c r="AQ148" s="3">
        <v>45879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 t="s">
        <v>136</v>
      </c>
      <c r="B149" s="14" t="s">
        <v>136</v>
      </c>
      <c r="C149" s="9" t="s">
        <v>411</v>
      </c>
      <c r="D149" s="13" t="s">
        <v>61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434.20816383999994</v>
      </c>
      <c r="Q149" s="10">
        <v>0</v>
      </c>
      <c r="R149" s="10">
        <v>434.20816383999994</v>
      </c>
      <c r="S149" s="9" t="s">
        <v>71</v>
      </c>
      <c r="T149" s="12">
        <v>45899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121</v>
      </c>
      <c r="AA149" s="8">
        <v>21513.800000000003</v>
      </c>
      <c r="AB149" s="8">
        <v>21513.800000000003</v>
      </c>
      <c r="AC149" s="8">
        <v>0</v>
      </c>
      <c r="AD149" s="8">
        <v>0</v>
      </c>
      <c r="AE149" s="8">
        <v>21513.800000000003</v>
      </c>
      <c r="AF149" s="8">
        <v>0</v>
      </c>
      <c r="AG149" s="1" t="s">
        <v>117</v>
      </c>
      <c r="AH149" s="1" t="s">
        <v>68</v>
      </c>
      <c r="AI149" s="1">
        <v>4</v>
      </c>
      <c r="AJ149" s="3">
        <v>45899</v>
      </c>
      <c r="AK149" s="3">
        <v>45895</v>
      </c>
      <c r="AL149" s="3">
        <v>45889</v>
      </c>
      <c r="AM149" s="3">
        <v>45896</v>
      </c>
      <c r="AN149" s="3">
        <v>45897</v>
      </c>
      <c r="AO149" s="3">
        <v>45897</v>
      </c>
      <c r="AP149" s="3">
        <v>45894</v>
      </c>
      <c r="AQ149" s="3">
        <v>45898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 t="s">
        <v>136</v>
      </c>
      <c r="B150" s="14" t="s">
        <v>136</v>
      </c>
      <c r="C150" s="9" t="s">
        <v>112</v>
      </c>
      <c r="D150" s="13" t="s">
        <v>61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45899</v>
      </c>
      <c r="U150" s="11">
        <v>100000</v>
      </c>
      <c r="V150" s="10">
        <v>0</v>
      </c>
      <c r="W150" s="10">
        <v>100000</v>
      </c>
      <c r="X150" s="10">
        <v>0</v>
      </c>
      <c r="Y150" s="10">
        <v>105000</v>
      </c>
      <c r="Z150" s="9" t="s">
        <v>121</v>
      </c>
      <c r="AA150" s="8">
        <v>107569.00000000001</v>
      </c>
      <c r="AB150" s="8">
        <v>107569.00000000001</v>
      </c>
      <c r="AC150" s="8">
        <v>0</v>
      </c>
      <c r="AD150" s="8">
        <v>0</v>
      </c>
      <c r="AE150" s="8">
        <v>107569.00000000001</v>
      </c>
      <c r="AF150" s="8">
        <v>0</v>
      </c>
      <c r="AG150" s="1" t="s">
        <v>117</v>
      </c>
      <c r="AH150" s="1" t="s">
        <v>68</v>
      </c>
      <c r="AI150" s="1">
        <v>4</v>
      </c>
      <c r="AJ150" s="3">
        <v>45899</v>
      </c>
      <c r="AK150" s="3">
        <v>45895</v>
      </c>
      <c r="AL150" s="3">
        <v>45889</v>
      </c>
      <c r="AM150" s="3">
        <v>45896</v>
      </c>
      <c r="AN150" s="3">
        <v>45897</v>
      </c>
      <c r="AO150" s="3">
        <v>45897</v>
      </c>
      <c r="AP150" s="3">
        <v>45894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 t="s">
        <v>136</v>
      </c>
      <c r="B151" s="14" t="s">
        <v>136</v>
      </c>
      <c r="C151" s="9" t="s">
        <v>110</v>
      </c>
      <c r="D151" s="13" t="s">
        <v>147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111</v>
      </c>
      <c r="T151" s="12">
        <v>45899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121</v>
      </c>
      <c r="AA151" s="8">
        <v>10756.900000000001</v>
      </c>
      <c r="AB151" s="8">
        <v>10590</v>
      </c>
      <c r="AC151" s="8">
        <v>166.90000000000146</v>
      </c>
      <c r="AD151" s="8">
        <v>0</v>
      </c>
      <c r="AE151" s="8">
        <v>10756.900000000001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45899</v>
      </c>
      <c r="AK151" s="3">
        <v>45895</v>
      </c>
      <c r="AL151" s="3">
        <v>45889</v>
      </c>
      <c r="AM151" s="3">
        <v>45896</v>
      </c>
      <c r="AN151" s="3">
        <v>45897</v>
      </c>
      <c r="AO151" s="3">
        <v>45897</v>
      </c>
      <c r="AP151" s="3">
        <v>45894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12.002335333333438</v>
      </c>
    </row>
    <row r="152" spans="1:56" ht="27.75" customHeight="1" x14ac:dyDescent="0.45">
      <c r="A152" s="3">
        <v>45854</v>
      </c>
      <c r="B152" s="14" t="s">
        <v>368</v>
      </c>
      <c r="C152" s="9" t="s">
        <v>79</v>
      </c>
      <c r="D152" s="13" t="s">
        <v>369</v>
      </c>
      <c r="E152" s="9">
        <v>21</v>
      </c>
      <c r="F152" s="9">
        <v>38</v>
      </c>
      <c r="G152" s="9" t="s">
        <v>60</v>
      </c>
      <c r="H152" s="9" t="s">
        <v>76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65.13122457599998</v>
      </c>
      <c r="Q152" s="10">
        <v>0</v>
      </c>
      <c r="R152" s="10">
        <v>65.13122457599998</v>
      </c>
      <c r="S152" s="9" t="s">
        <v>67</v>
      </c>
      <c r="T152" s="12" t="s">
        <v>63</v>
      </c>
      <c r="U152" s="11">
        <v>3000</v>
      </c>
      <c r="V152" s="10">
        <v>0</v>
      </c>
      <c r="W152" s="10">
        <v>3000</v>
      </c>
      <c r="X152" s="10">
        <v>0</v>
      </c>
      <c r="Y152" s="10">
        <v>3150</v>
      </c>
      <c r="Z152" s="9" t="s">
        <v>121</v>
      </c>
      <c r="AA152" s="8">
        <v>3310.89</v>
      </c>
      <c r="AB152" s="8">
        <v>0</v>
      </c>
      <c r="AC152" s="8">
        <v>3310.89</v>
      </c>
      <c r="AD152" s="8">
        <v>0</v>
      </c>
      <c r="AE152" s="8">
        <v>3310.89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238.09713619999999</v>
      </c>
    </row>
    <row r="153" spans="1:56" ht="27.75" customHeight="1" x14ac:dyDescent="0.45">
      <c r="A153" s="3">
        <v>45854</v>
      </c>
      <c r="B153" s="14" t="s">
        <v>370</v>
      </c>
      <c r="C153" s="9" t="s">
        <v>79</v>
      </c>
      <c r="D153" s="13" t="s">
        <v>371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65.13122457599998</v>
      </c>
      <c r="Q153" s="10">
        <v>0</v>
      </c>
      <c r="R153" s="10">
        <v>65.13122457599998</v>
      </c>
      <c r="S153" s="9" t="s">
        <v>67</v>
      </c>
      <c r="T153" s="12" t="s">
        <v>63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121</v>
      </c>
      <c r="AA153" s="8">
        <v>3310.89</v>
      </c>
      <c r="AB153" s="8">
        <v>0</v>
      </c>
      <c r="AC153" s="8">
        <v>3310.89</v>
      </c>
      <c r="AD153" s="8">
        <v>0</v>
      </c>
      <c r="AE153" s="8">
        <v>3310.89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238.09713619999999</v>
      </c>
    </row>
    <row r="154" spans="1:56" ht="27.75" customHeight="1" x14ac:dyDescent="0.45">
      <c r="A154" s="3">
        <v>45826</v>
      </c>
      <c r="B154" s="14" t="s">
        <v>310</v>
      </c>
      <c r="C154" s="9" t="s">
        <v>108</v>
      </c>
      <c r="D154" s="13" t="s">
        <v>292</v>
      </c>
      <c r="E154" s="9">
        <v>21</v>
      </c>
      <c r="F154" s="9">
        <v>38</v>
      </c>
      <c r="G154" s="9" t="s">
        <v>60</v>
      </c>
      <c r="H154" s="9" t="s">
        <v>66</v>
      </c>
      <c r="I154" s="9">
        <v>102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163.47937368575995</v>
      </c>
      <c r="Q154" s="10">
        <v>0</v>
      </c>
      <c r="R154" s="10">
        <v>163.47937368575995</v>
      </c>
      <c r="S154" s="9" t="s">
        <v>67</v>
      </c>
      <c r="T154" s="12" t="s">
        <v>63</v>
      </c>
      <c r="U154" s="11">
        <v>8000</v>
      </c>
      <c r="V154" s="10">
        <v>470</v>
      </c>
      <c r="W154" s="10">
        <v>7530</v>
      </c>
      <c r="X154" s="10">
        <v>0</v>
      </c>
      <c r="Y154" s="10">
        <v>7906.5</v>
      </c>
      <c r="Z154" s="9" t="s">
        <v>121</v>
      </c>
      <c r="AA154" s="8">
        <v>8310.3338999999996</v>
      </c>
      <c r="AB154" s="8">
        <v>0</v>
      </c>
      <c r="AC154" s="8">
        <v>8310.3338999999996</v>
      </c>
      <c r="AD154" s="8">
        <v>0</v>
      </c>
      <c r="AE154" s="8">
        <v>8310.3338999999996</v>
      </c>
      <c r="AF154" s="8">
        <v>0</v>
      </c>
      <c r="AG154" s="1" t="s">
        <v>117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597.62381186199991</v>
      </c>
    </row>
    <row r="155" spans="1:56" ht="27.75" customHeight="1" x14ac:dyDescent="0.45">
      <c r="A155" s="3">
        <v>45628</v>
      </c>
      <c r="B155" s="14" t="s">
        <v>209</v>
      </c>
      <c r="C155" s="9" t="s">
        <v>110</v>
      </c>
      <c r="D155" s="13" t="s">
        <v>147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 t="s">
        <v>63</v>
      </c>
      <c r="U155" s="11">
        <v>8000</v>
      </c>
      <c r="V155" s="10">
        <v>0</v>
      </c>
      <c r="W155" s="10">
        <v>8000</v>
      </c>
      <c r="X155" s="10">
        <v>0</v>
      </c>
      <c r="Y155" s="10">
        <v>8400</v>
      </c>
      <c r="Z155" s="9" t="s">
        <v>121</v>
      </c>
      <c r="AA155" s="8">
        <v>8605.52</v>
      </c>
      <c r="AB155" s="8">
        <v>0</v>
      </c>
      <c r="AC155" s="8">
        <v>8605.52</v>
      </c>
      <c r="AD155" s="8">
        <v>0</v>
      </c>
      <c r="AE155" s="8">
        <v>8605.52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230</v>
      </c>
      <c r="AZ155" s="2">
        <v>0</v>
      </c>
      <c r="BA155" s="2">
        <v>0</v>
      </c>
      <c r="BB155" s="2">
        <v>0</v>
      </c>
      <c r="BC155" s="1" t="s">
        <v>122</v>
      </c>
      <c r="BD155" s="56">
        <v>618.85162826666658</v>
      </c>
    </row>
    <row r="156" spans="1:56" ht="27.75" customHeight="1" x14ac:dyDescent="0.45">
      <c r="A156" s="3">
        <v>45631</v>
      </c>
      <c r="B156" s="14" t="s">
        <v>212</v>
      </c>
      <c r="C156" s="9" t="s">
        <v>110</v>
      </c>
      <c r="D156" s="13" t="s">
        <v>147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111</v>
      </c>
      <c r="T156" s="12" t="s">
        <v>63</v>
      </c>
      <c r="U156" s="11">
        <v>16000</v>
      </c>
      <c r="V156" s="10">
        <v>0</v>
      </c>
      <c r="W156" s="10">
        <v>16000</v>
      </c>
      <c r="X156" s="10">
        <v>0</v>
      </c>
      <c r="Y156" s="10">
        <v>16800</v>
      </c>
      <c r="Z156" s="9" t="s">
        <v>121</v>
      </c>
      <c r="AA156" s="8">
        <v>17211.04</v>
      </c>
      <c r="AB156" s="8">
        <v>0</v>
      </c>
      <c r="AC156" s="8">
        <v>17211.04</v>
      </c>
      <c r="AD156" s="8">
        <v>0</v>
      </c>
      <c r="AE156" s="8">
        <v>17211.04</v>
      </c>
      <c r="AF156" s="8">
        <v>0</v>
      </c>
      <c r="AG156" s="1" t="s">
        <v>116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231</v>
      </c>
      <c r="AZ156" s="2">
        <v>0</v>
      </c>
      <c r="BA156" s="2">
        <v>0</v>
      </c>
      <c r="BB156" s="2">
        <v>0</v>
      </c>
      <c r="BC156" s="1" t="s">
        <v>122</v>
      </c>
      <c r="BD156" s="56">
        <v>1237.7032565333332</v>
      </c>
    </row>
    <row r="157" spans="1:56" ht="27.75" customHeight="1" x14ac:dyDescent="0.45">
      <c r="A157" s="3">
        <v>45631</v>
      </c>
      <c r="B157" s="14" t="s">
        <v>213</v>
      </c>
      <c r="C157" s="9" t="s">
        <v>110</v>
      </c>
      <c r="D157" s="13" t="s">
        <v>147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111</v>
      </c>
      <c r="T157" s="12" t="s">
        <v>63</v>
      </c>
      <c r="U157" s="11">
        <v>16000</v>
      </c>
      <c r="V157" s="10">
        <v>0</v>
      </c>
      <c r="W157" s="10">
        <v>16000</v>
      </c>
      <c r="X157" s="10">
        <v>0</v>
      </c>
      <c r="Y157" s="10">
        <v>16800</v>
      </c>
      <c r="Z157" s="9" t="s">
        <v>121</v>
      </c>
      <c r="AA157" s="8">
        <v>17211.04</v>
      </c>
      <c r="AB157" s="8">
        <v>0</v>
      </c>
      <c r="AC157" s="8">
        <v>17211.04</v>
      </c>
      <c r="AD157" s="8">
        <v>0</v>
      </c>
      <c r="AE157" s="8">
        <v>17211.04</v>
      </c>
      <c r="AF157" s="8">
        <v>0</v>
      </c>
      <c r="AG157" s="1" t="s">
        <v>116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232</v>
      </c>
      <c r="AZ157" s="2">
        <v>0</v>
      </c>
      <c r="BA157" s="2">
        <v>0</v>
      </c>
      <c r="BB157" s="2">
        <v>0</v>
      </c>
      <c r="BC157" s="1" t="s">
        <v>122</v>
      </c>
      <c r="BD157" s="56">
        <v>1237.7032565333332</v>
      </c>
    </row>
    <row r="158" spans="1:56" ht="27.75" customHeight="1" x14ac:dyDescent="0.45">
      <c r="A158" s="3">
        <v>45066</v>
      </c>
      <c r="B158" s="14" t="s">
        <v>127</v>
      </c>
      <c r="C158" s="9" t="s">
        <v>79</v>
      </c>
      <c r="D158" s="13" t="s">
        <v>126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121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122</v>
      </c>
      <c r="BD158" s="56">
        <v>396.82856033333326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21</v>
      </c>
      <c r="F159" s="9">
        <v>37</v>
      </c>
      <c r="G159" s="9">
        <v>0</v>
      </c>
      <c r="H159" s="9">
        <v>0</v>
      </c>
      <c r="I159" s="9">
        <v>74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 t="s">
        <v>82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121</v>
      </c>
      <c r="AA159" s="8">
        <v>254133.43890000007</v>
      </c>
      <c r="AB159" s="8">
        <v>190488.67500000005</v>
      </c>
      <c r="AC159" s="8">
        <v>63644.763900000005</v>
      </c>
      <c r="AD159" s="8">
        <v>0</v>
      </c>
      <c r="AE159" s="8">
        <v>254133.43890000007</v>
      </c>
      <c r="AF159" s="8" t="s">
        <v>58</v>
      </c>
      <c r="AG159" s="1" t="s">
        <v>117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123</v>
      </c>
      <c r="BD159" s="56">
        <v>0</v>
      </c>
    </row>
    <row r="160" spans="1:56" ht="27.75" customHeight="1" x14ac:dyDescent="0.45">
      <c r="A160" s="3">
        <v>45860</v>
      </c>
      <c r="B160" s="14" t="s">
        <v>406</v>
      </c>
      <c r="C160" s="9" t="s">
        <v>407</v>
      </c>
      <c r="D160" s="13" t="s">
        <v>416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45883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83</v>
      </c>
      <c r="AA160" s="8">
        <v>5518.15</v>
      </c>
      <c r="AB160" s="8">
        <v>5518.15</v>
      </c>
      <c r="AC160" s="8">
        <v>0</v>
      </c>
      <c r="AD160" s="8">
        <v>1715</v>
      </c>
      <c r="AE160" s="8">
        <v>3803.1499999999996</v>
      </c>
      <c r="AF160" s="8">
        <v>0</v>
      </c>
      <c r="AG160" s="1" t="s">
        <v>116</v>
      </c>
      <c r="AH160" s="1" t="s">
        <v>68</v>
      </c>
      <c r="AI160" s="1">
        <v>4</v>
      </c>
      <c r="AJ160" s="3">
        <v>45883</v>
      </c>
      <c r="AK160" s="3">
        <v>45879</v>
      </c>
      <c r="AL160" s="3">
        <v>45873</v>
      </c>
      <c r="AM160" s="3">
        <v>45880</v>
      </c>
      <c r="AN160" s="3">
        <v>45881</v>
      </c>
      <c r="AO160" s="3">
        <v>45881</v>
      </c>
      <c r="AP160" s="3">
        <v>45878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0</v>
      </c>
    </row>
    <row r="161" spans="1:56" ht="27.75" customHeight="1" x14ac:dyDescent="0.45">
      <c r="A161" s="3" t="s">
        <v>136</v>
      </c>
      <c r="B161" s="14" t="s">
        <v>136</v>
      </c>
      <c r="C161" s="9" t="s">
        <v>229</v>
      </c>
      <c r="D161" s="13" t="s">
        <v>229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45899</v>
      </c>
      <c r="U161" s="11">
        <v>30000</v>
      </c>
      <c r="V161" s="10">
        <v>0</v>
      </c>
      <c r="W161" s="10">
        <v>30000</v>
      </c>
      <c r="X161" s="10">
        <v>0</v>
      </c>
      <c r="Y161" s="10">
        <v>31500</v>
      </c>
      <c r="Z161" s="9" t="s">
        <v>83</v>
      </c>
      <c r="AA161" s="8">
        <v>29756.100000000002</v>
      </c>
      <c r="AB161" s="8">
        <v>23819</v>
      </c>
      <c r="AC161" s="8">
        <v>5937.1000000000022</v>
      </c>
      <c r="AD161" s="8">
        <v>0</v>
      </c>
      <c r="AE161" s="8">
        <v>0</v>
      </c>
      <c r="AF161" s="8">
        <v>0</v>
      </c>
      <c r="AG161" s="1" t="s">
        <v>61</v>
      </c>
      <c r="AH161" s="1" t="s">
        <v>74</v>
      </c>
      <c r="AI161" s="1">
        <v>2</v>
      </c>
      <c r="AJ161" s="3">
        <v>45899</v>
      </c>
      <c r="AK161" s="3">
        <v>0</v>
      </c>
      <c r="AL161" s="3">
        <v>45890</v>
      </c>
      <c r="AM161" s="3">
        <v>45897</v>
      </c>
      <c r="AN161" s="3">
        <v>45898</v>
      </c>
      <c r="AO161" s="3">
        <v>45898</v>
      </c>
      <c r="AP161" s="3">
        <v>45894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443.79822500000012</v>
      </c>
    </row>
    <row r="162" spans="1:56" ht="27.75" customHeight="1" x14ac:dyDescent="0.45">
      <c r="A162" s="3" t="s">
        <v>136</v>
      </c>
      <c r="B162" s="14" t="s">
        <v>136</v>
      </c>
      <c r="C162" s="9" t="s">
        <v>235</v>
      </c>
      <c r="D162" s="13" t="s">
        <v>61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37</v>
      </c>
      <c r="O162" s="9">
        <v>50</v>
      </c>
      <c r="P162" s="10">
        <v>821.54158271999995</v>
      </c>
      <c r="Q162" s="10">
        <v>0</v>
      </c>
      <c r="R162" s="10">
        <v>821.54158271999995</v>
      </c>
      <c r="S162" s="9" t="s">
        <v>124</v>
      </c>
      <c r="T162" s="12">
        <v>45899</v>
      </c>
      <c r="U162" s="11">
        <v>30000</v>
      </c>
      <c r="V162" s="10">
        <v>0</v>
      </c>
      <c r="W162" s="10">
        <v>30000</v>
      </c>
      <c r="X162" s="10">
        <v>0</v>
      </c>
      <c r="Y162" s="10">
        <v>31500</v>
      </c>
      <c r="Z162" s="9" t="s">
        <v>83</v>
      </c>
      <c r="AA162" s="8">
        <v>29756.100000000002</v>
      </c>
      <c r="AB162" s="8">
        <v>0</v>
      </c>
      <c r="AC162" s="8">
        <v>29756.100000000002</v>
      </c>
      <c r="AD162" s="8">
        <v>0</v>
      </c>
      <c r="AE162" s="8">
        <v>0</v>
      </c>
      <c r="AF162" s="8">
        <v>0</v>
      </c>
      <c r="AG162" s="1" t="s">
        <v>116</v>
      </c>
      <c r="AH162" s="1" t="s">
        <v>72</v>
      </c>
      <c r="AI162" s="1">
        <v>3</v>
      </c>
      <c r="AJ162" s="3">
        <v>45899</v>
      </c>
      <c r="AK162" s="3">
        <v>0</v>
      </c>
      <c r="AL162" s="3">
        <v>45889</v>
      </c>
      <c r="AM162" s="3">
        <v>45896</v>
      </c>
      <c r="AN162" s="3">
        <v>45897</v>
      </c>
      <c r="AO162" s="3">
        <v>45897</v>
      </c>
      <c r="AP162" s="3">
        <v>45894</v>
      </c>
      <c r="AQ162" s="3">
        <v>45898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2224.2684750000003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83</v>
      </c>
      <c r="AA163" s="8">
        <v>65030.350000000006</v>
      </c>
      <c r="AB163" s="8">
        <v>29337.15</v>
      </c>
      <c r="AC163" s="8">
        <v>35693.200000000004</v>
      </c>
      <c r="AD163" s="8">
        <v>1715</v>
      </c>
      <c r="AE163" s="8">
        <v>3803.1499999999996</v>
      </c>
      <c r="AF163" s="8" t="s">
        <v>58</v>
      </c>
      <c r="AG163" s="1" t="s">
        <v>61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45">
      <c r="A164" s="3" t="s">
        <v>136</v>
      </c>
      <c r="B164" s="14" t="s">
        <v>136</v>
      </c>
      <c r="C164" s="9" t="s">
        <v>229</v>
      </c>
      <c r="D164" s="13" t="s">
        <v>61</v>
      </c>
      <c r="E164" s="9">
        <v>23</v>
      </c>
      <c r="F164" s="9">
        <v>34</v>
      </c>
      <c r="G164" s="9" t="s">
        <v>179</v>
      </c>
      <c r="H164" s="9">
        <v>0</v>
      </c>
      <c r="I164" s="9">
        <v>68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181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180</v>
      </c>
      <c r="BD164" s="56">
        <v>800.41704844444439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179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181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116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180</v>
      </c>
      <c r="BD165" s="56">
        <v>0</v>
      </c>
    </row>
    <row r="166" spans="1:56" ht="27.75" customHeight="1" x14ac:dyDescent="0.45">
      <c r="A166" s="3" t="s">
        <v>136</v>
      </c>
      <c r="B166" s="14" t="s">
        <v>136</v>
      </c>
      <c r="C166" s="9" t="s">
        <v>229</v>
      </c>
      <c r="D166" s="13" t="s">
        <v>61</v>
      </c>
      <c r="E166" s="9">
        <v>23</v>
      </c>
      <c r="F166" s="9">
        <v>34</v>
      </c>
      <c r="G166" s="9" t="s">
        <v>343</v>
      </c>
      <c r="H166" s="9">
        <v>0</v>
      </c>
      <c r="I166" s="9">
        <v>68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344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119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180</v>
      </c>
      <c r="BD166" s="56">
        <v>800.41704844444439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343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344</v>
      </c>
      <c r="AA167" s="8">
        <v>9918.7000000000007</v>
      </c>
      <c r="AB167" s="8">
        <v>0</v>
      </c>
      <c r="AC167" s="8">
        <v>9918.7000000000007</v>
      </c>
      <c r="AD167" s="8">
        <v>0</v>
      </c>
      <c r="AE167" s="8">
        <v>0</v>
      </c>
      <c r="AF167" s="8" t="s">
        <v>58</v>
      </c>
      <c r="AG167" s="1" t="s">
        <v>116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180</v>
      </c>
      <c r="BD167" s="56">
        <v>0</v>
      </c>
    </row>
    <row r="168" spans="1:56" ht="27.75" customHeight="1" x14ac:dyDescent="0.45">
      <c r="A168" s="3">
        <v>45727</v>
      </c>
      <c r="B168" s="14" t="s">
        <v>260</v>
      </c>
      <c r="C168" s="9" t="s">
        <v>112</v>
      </c>
      <c r="D168" s="13" t="s">
        <v>59</v>
      </c>
      <c r="E168" s="9">
        <v>23</v>
      </c>
      <c r="F168" s="9">
        <v>40</v>
      </c>
      <c r="G168" s="9" t="s">
        <v>60</v>
      </c>
      <c r="H168" s="9" t="s">
        <v>66</v>
      </c>
      <c r="I168" s="9">
        <v>125</v>
      </c>
      <c r="J168" s="9" t="s">
        <v>57</v>
      </c>
      <c r="K168" s="9">
        <v>5</v>
      </c>
      <c r="L168" s="9" t="s">
        <v>205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1000</v>
      </c>
      <c r="V168" s="10">
        <v>0</v>
      </c>
      <c r="W168" s="10">
        <v>1000</v>
      </c>
      <c r="X168" s="10">
        <v>0</v>
      </c>
      <c r="Y168" s="10">
        <v>0</v>
      </c>
      <c r="Z168" s="9" t="s">
        <v>224</v>
      </c>
      <c r="AA168" s="8">
        <v>1159.5100000000002</v>
      </c>
      <c r="AB168" s="8">
        <v>1159.5100000000002</v>
      </c>
      <c r="AC168" s="8">
        <v>0</v>
      </c>
      <c r="AD168" s="8">
        <v>1159.5100000000002</v>
      </c>
      <c r="AE168" s="8">
        <v>0</v>
      </c>
      <c r="AF168" s="8" t="s">
        <v>226</v>
      </c>
      <c r="AG168" s="1" t="s">
        <v>116</v>
      </c>
      <c r="AH168" s="1" t="s">
        <v>149</v>
      </c>
      <c r="AI168" s="1">
        <v>2</v>
      </c>
      <c r="AJ168" s="3" t="s">
        <v>63</v>
      </c>
      <c r="AK168" s="3" t="e">
        <v>#VALUE!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146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0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37</v>
      </c>
      <c r="G169" s="9">
        <v>0</v>
      </c>
      <c r="H169" s="9">
        <v>0</v>
      </c>
      <c r="I169" s="9">
        <v>85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224</v>
      </c>
      <c r="AA169" s="8">
        <v>1159.5100000000002</v>
      </c>
      <c r="AB169" s="8">
        <v>1159.5100000000002</v>
      </c>
      <c r="AC169" s="8">
        <v>0</v>
      </c>
      <c r="AD169" s="8">
        <v>1159.5100000000002</v>
      </c>
      <c r="AE169" s="8">
        <v>0</v>
      </c>
      <c r="AF169" s="8" t="s">
        <v>58</v>
      </c>
      <c r="AG169" s="1" t="s">
        <v>116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225</v>
      </c>
      <c r="BD169" s="56">
        <v>0</v>
      </c>
    </row>
    <row r="170" spans="1:56" ht="27.75" customHeight="1" x14ac:dyDescent="0.45">
      <c r="A170" s="3">
        <v>45601</v>
      </c>
      <c r="B170" s="14" t="s">
        <v>202</v>
      </c>
      <c r="C170" s="9" t="s">
        <v>93</v>
      </c>
      <c r="D170" s="13" t="s">
        <v>145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902.91416629708795</v>
      </c>
      <c r="Q170" s="10">
        <v>0</v>
      </c>
      <c r="R170" s="10">
        <v>902.91416629708795</v>
      </c>
      <c r="S170" s="9" t="s">
        <v>385</v>
      </c>
      <c r="T170" s="12">
        <v>45883</v>
      </c>
      <c r="U170" s="11">
        <v>50000</v>
      </c>
      <c r="V170" s="10">
        <v>22274</v>
      </c>
      <c r="W170" s="10">
        <v>27726</v>
      </c>
      <c r="X170" s="10">
        <v>0</v>
      </c>
      <c r="Y170" s="10">
        <v>29112.300000000003</v>
      </c>
      <c r="Z170" s="9" t="s">
        <v>99</v>
      </c>
      <c r="AA170" s="8">
        <v>29824.58094</v>
      </c>
      <c r="AB170" s="8">
        <v>29824.58094</v>
      </c>
      <c r="AC170" s="8">
        <v>0</v>
      </c>
      <c r="AD170" s="8">
        <v>0</v>
      </c>
      <c r="AE170" s="8">
        <v>0</v>
      </c>
      <c r="AF170" s="8" t="s">
        <v>249</v>
      </c>
      <c r="AG170" s="1" t="s">
        <v>116</v>
      </c>
      <c r="AH170" s="1" t="s">
        <v>72</v>
      </c>
      <c r="AI170" s="1">
        <v>3</v>
      </c>
      <c r="AJ170" s="3">
        <v>45883</v>
      </c>
      <c r="AK170" s="3">
        <v>0</v>
      </c>
      <c r="AL170" s="3">
        <v>45873</v>
      </c>
      <c r="AM170" s="3">
        <v>45880</v>
      </c>
      <c r="AN170" s="3">
        <v>45881</v>
      </c>
      <c r="AO170" s="3">
        <v>45881</v>
      </c>
      <c r="AP170" s="3">
        <v>45878</v>
      </c>
      <c r="AQ170" s="3">
        <v>45882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478</v>
      </c>
      <c r="AZ170" s="2">
        <v>0</v>
      </c>
      <c r="BA170" s="2">
        <v>0</v>
      </c>
      <c r="BB170" s="2">
        <v>0</v>
      </c>
      <c r="BC170" s="1" t="s">
        <v>114</v>
      </c>
      <c r="BD170" s="56">
        <v>0</v>
      </c>
    </row>
    <row r="171" spans="1:56" ht="27.75" customHeight="1" x14ac:dyDescent="0.45">
      <c r="A171" s="3">
        <v>45601</v>
      </c>
      <c r="B171" s="14" t="s">
        <v>202</v>
      </c>
      <c r="C171" s="9" t="s">
        <v>93</v>
      </c>
      <c r="D171" s="13" t="s">
        <v>145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91</v>
      </c>
      <c r="M171" s="10">
        <v>24</v>
      </c>
      <c r="N171" s="9">
        <v>40</v>
      </c>
      <c r="O171" s="9">
        <v>55</v>
      </c>
      <c r="P171" s="10">
        <v>1628.2806143999999</v>
      </c>
      <c r="Q171" s="10">
        <v>0</v>
      </c>
      <c r="R171" s="10">
        <v>1628.2806143999999</v>
      </c>
      <c r="S171" s="9" t="s">
        <v>385</v>
      </c>
      <c r="T171" s="12">
        <v>45887</v>
      </c>
      <c r="U171" s="11">
        <v>50000</v>
      </c>
      <c r="V171" s="10">
        <v>0</v>
      </c>
      <c r="W171" s="10">
        <v>50000</v>
      </c>
      <c r="X171" s="10">
        <v>0</v>
      </c>
      <c r="Y171" s="10">
        <v>52500</v>
      </c>
      <c r="Z171" s="9" t="s">
        <v>99</v>
      </c>
      <c r="AA171" s="8">
        <v>53784.500000000007</v>
      </c>
      <c r="AB171" s="8">
        <v>5956</v>
      </c>
      <c r="AC171" s="8">
        <v>47828.500000000007</v>
      </c>
      <c r="AD171" s="8">
        <v>0</v>
      </c>
      <c r="AE171" s="8">
        <v>0</v>
      </c>
      <c r="AF171" s="8" t="s">
        <v>249</v>
      </c>
      <c r="AG171" s="1" t="s">
        <v>116</v>
      </c>
      <c r="AH171" s="1" t="s">
        <v>72</v>
      </c>
      <c r="AI171" s="1">
        <v>3</v>
      </c>
      <c r="AJ171" s="3">
        <v>45887</v>
      </c>
      <c r="AK171" s="3">
        <v>0</v>
      </c>
      <c r="AL171" s="3">
        <v>45877</v>
      </c>
      <c r="AM171" s="3">
        <v>45884</v>
      </c>
      <c r="AN171" s="3">
        <v>45885</v>
      </c>
      <c r="AO171" s="3">
        <v>45885</v>
      </c>
      <c r="AP171" s="3">
        <v>45882</v>
      </c>
      <c r="AQ171" s="3">
        <v>45886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479</v>
      </c>
      <c r="AZ171" s="2">
        <v>0</v>
      </c>
      <c r="BA171" s="2">
        <v>0</v>
      </c>
      <c r="BB171" s="2">
        <v>0</v>
      </c>
      <c r="BC171" s="1" t="s">
        <v>114</v>
      </c>
      <c r="BD171" s="56">
        <v>6127.0035640277792</v>
      </c>
    </row>
    <row r="172" spans="1:56" ht="27.75" customHeight="1" x14ac:dyDescent="0.45">
      <c r="A172" s="3">
        <v>45601</v>
      </c>
      <c r="B172" s="14" t="s">
        <v>202</v>
      </c>
      <c r="C172" s="9" t="s">
        <v>93</v>
      </c>
      <c r="D172" s="13" t="s">
        <v>145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91</v>
      </c>
      <c r="M172" s="10">
        <v>24</v>
      </c>
      <c r="N172" s="9">
        <v>40</v>
      </c>
      <c r="O172" s="9">
        <v>55</v>
      </c>
      <c r="P172" s="10">
        <v>14259.765177444862</v>
      </c>
      <c r="Q172" s="10">
        <v>0</v>
      </c>
      <c r="R172" s="10">
        <v>14259.765177444862</v>
      </c>
      <c r="S172" s="9" t="s">
        <v>385</v>
      </c>
      <c r="T172" s="12" t="s">
        <v>63</v>
      </c>
      <c r="U172" s="11">
        <v>437878</v>
      </c>
      <c r="V172" s="10">
        <v>0</v>
      </c>
      <c r="W172" s="10">
        <v>437878</v>
      </c>
      <c r="X172" s="10">
        <v>0</v>
      </c>
      <c r="Y172" s="10">
        <v>459771.9</v>
      </c>
      <c r="Z172" s="9" t="s">
        <v>99</v>
      </c>
      <c r="AA172" s="8">
        <v>471020.98582000006</v>
      </c>
      <c r="AB172" s="8">
        <v>0</v>
      </c>
      <c r="AC172" s="8">
        <v>471020.98582000006</v>
      </c>
      <c r="AD172" s="8">
        <v>0</v>
      </c>
      <c r="AE172" s="8">
        <v>0</v>
      </c>
      <c r="AF172" s="8" t="s">
        <v>249</v>
      </c>
      <c r="AG172" s="1" t="s">
        <v>116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114</v>
      </c>
      <c r="BD172" s="56">
        <v>60339.489192657471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99</v>
      </c>
      <c r="AA173" s="8">
        <v>554630.06676000007</v>
      </c>
      <c r="AB173" s="8">
        <v>35780.58094</v>
      </c>
      <c r="AC173" s="8">
        <v>518849.48582000006</v>
      </c>
      <c r="AD173" s="8">
        <v>0</v>
      </c>
      <c r="AE173" s="8">
        <v>0</v>
      </c>
      <c r="AF173" s="8" t="s">
        <v>58</v>
      </c>
      <c r="AG173" s="1" t="s">
        <v>116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115</v>
      </c>
      <c r="BD173" s="56">
        <v>0</v>
      </c>
    </row>
    <row r="174" spans="1:56" ht="27.75" customHeight="1" x14ac:dyDescent="0.45">
      <c r="A174" s="3" t="s">
        <v>136</v>
      </c>
      <c r="B174" s="14" t="s">
        <v>136</v>
      </c>
      <c r="C174" s="9" t="s">
        <v>186</v>
      </c>
      <c r="D174" s="13" t="s">
        <v>61</v>
      </c>
      <c r="E174" s="9">
        <v>26</v>
      </c>
      <c r="F174" s="9">
        <v>41</v>
      </c>
      <c r="G174" s="9" t="s">
        <v>60</v>
      </c>
      <c r="H174" s="9">
        <v>0</v>
      </c>
      <c r="I174" s="9">
        <v>97</v>
      </c>
      <c r="J174" s="9" t="s">
        <v>57</v>
      </c>
      <c r="K174" s="9">
        <v>5</v>
      </c>
      <c r="L174" s="9" t="s">
        <v>91</v>
      </c>
      <c r="M174" s="10">
        <v>27</v>
      </c>
      <c r="N174" s="9">
        <v>43</v>
      </c>
      <c r="O174" s="9">
        <v>40</v>
      </c>
      <c r="P174" s="10">
        <v>229.14349009919997</v>
      </c>
      <c r="Q174" s="10">
        <v>0</v>
      </c>
      <c r="R174" s="10">
        <v>229.14349009919997</v>
      </c>
      <c r="S174" s="9" t="s">
        <v>192</v>
      </c>
      <c r="T174" s="12">
        <v>45899</v>
      </c>
      <c r="U174" s="11">
        <v>8000</v>
      </c>
      <c r="V174" s="10">
        <v>0</v>
      </c>
      <c r="W174" s="10">
        <v>8000</v>
      </c>
      <c r="X174" s="10">
        <v>0</v>
      </c>
      <c r="Y174" s="10">
        <v>8400</v>
      </c>
      <c r="Z174" s="9" t="s">
        <v>84</v>
      </c>
      <c r="AA174" s="8">
        <v>9499.6</v>
      </c>
      <c r="AB174" s="8">
        <v>7790</v>
      </c>
      <c r="AC174" s="8">
        <v>1709.6000000000004</v>
      </c>
      <c r="AD174" s="8">
        <v>0</v>
      </c>
      <c r="AE174" s="8">
        <v>0</v>
      </c>
      <c r="AF174" s="8">
        <v>0</v>
      </c>
      <c r="AG174" s="1" t="s">
        <v>116</v>
      </c>
      <c r="AH174" s="1" t="s">
        <v>72</v>
      </c>
      <c r="AI174" s="1">
        <v>3</v>
      </c>
      <c r="AJ174" s="3">
        <v>45899</v>
      </c>
      <c r="AK174" s="3">
        <v>0</v>
      </c>
      <c r="AL174" s="3">
        <v>45889</v>
      </c>
      <c r="AM174" s="3">
        <v>45896</v>
      </c>
      <c r="AN174" s="3">
        <v>45897</v>
      </c>
      <c r="AO174" s="3">
        <v>45897</v>
      </c>
      <c r="AP174" s="3">
        <v>45894</v>
      </c>
      <c r="AQ174" s="3">
        <v>45898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138.04070222222222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 t="s">
        <v>60</v>
      </c>
      <c r="H175" s="9">
        <v>0</v>
      </c>
      <c r="I175" s="9">
        <v>102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84</v>
      </c>
      <c r="AA175" s="8">
        <v>9499.6</v>
      </c>
      <c r="AB175" s="8">
        <v>7790</v>
      </c>
      <c r="AC175" s="8">
        <v>1709.6000000000004</v>
      </c>
      <c r="AD175" s="8">
        <v>0</v>
      </c>
      <c r="AE175" s="8">
        <v>0</v>
      </c>
      <c r="AF175" s="8" t="s">
        <v>58</v>
      </c>
      <c r="AG175" s="1" t="s">
        <v>116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0</v>
      </c>
    </row>
    <row r="176" spans="1:56" ht="27.75" customHeight="1" x14ac:dyDescent="0.45">
      <c r="A176" s="3">
        <v>45853</v>
      </c>
      <c r="B176" s="14" t="s">
        <v>372</v>
      </c>
      <c r="C176" s="9" t="s">
        <v>140</v>
      </c>
      <c r="D176" s="13" t="s">
        <v>59</v>
      </c>
      <c r="E176" s="9">
        <v>26</v>
      </c>
      <c r="F176" s="9">
        <v>39</v>
      </c>
      <c r="G176" s="9" t="s">
        <v>60</v>
      </c>
      <c r="H176" s="9">
        <v>0</v>
      </c>
      <c r="I176" s="9">
        <v>93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124</v>
      </c>
      <c r="T176" s="12" t="s">
        <v>63</v>
      </c>
      <c r="U176" s="11">
        <v>5000</v>
      </c>
      <c r="V176" s="10">
        <v>5000</v>
      </c>
      <c r="W176" s="10">
        <v>0</v>
      </c>
      <c r="X176" s="10">
        <v>0</v>
      </c>
      <c r="Y176" s="10">
        <v>0</v>
      </c>
      <c r="Z176" s="9" t="s">
        <v>150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116</v>
      </c>
      <c r="AH176" s="1" t="s">
        <v>77</v>
      </c>
      <c r="AI176" s="1">
        <v>1</v>
      </c>
      <c r="AJ176" s="3" t="s">
        <v>63</v>
      </c>
      <c r="AK176" s="3">
        <v>0</v>
      </c>
      <c r="AL176" s="3">
        <v>0</v>
      </c>
      <c r="AM176" s="3">
        <v>0</v>
      </c>
      <c r="AN176" s="3">
        <v>0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100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150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119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7.75" customHeight="1" x14ac:dyDescent="0.45">
      <c r="A178" s="3" t="s">
        <v>136</v>
      </c>
      <c r="B178" s="14" t="s">
        <v>136</v>
      </c>
      <c r="C178" s="9" t="s">
        <v>110</v>
      </c>
      <c r="D178" s="13" t="s">
        <v>59</v>
      </c>
      <c r="E178" s="9">
        <v>26</v>
      </c>
      <c r="F178" s="9">
        <v>43</v>
      </c>
      <c r="G178" s="9" t="s">
        <v>60</v>
      </c>
      <c r="H178" s="9">
        <v>0</v>
      </c>
      <c r="I178" s="9">
        <v>116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111</v>
      </c>
      <c r="T178" s="12">
        <v>45899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206</v>
      </c>
      <c r="AA178" s="8">
        <v>12433.3</v>
      </c>
      <c r="AB178" s="8">
        <v>12433.3</v>
      </c>
      <c r="AC178" s="8">
        <v>0</v>
      </c>
      <c r="AD178" s="8">
        <v>0</v>
      </c>
      <c r="AE178" s="8">
        <v>0</v>
      </c>
      <c r="AF178" s="8">
        <v>0</v>
      </c>
      <c r="AG178" s="1" t="s">
        <v>120</v>
      </c>
      <c r="AH178" s="1" t="s">
        <v>77</v>
      </c>
      <c r="AI178" s="1">
        <v>1</v>
      </c>
      <c r="AJ178" s="3">
        <v>45899</v>
      </c>
      <c r="AK178" s="3">
        <v>0</v>
      </c>
      <c r="AL178" s="3">
        <v>0</v>
      </c>
      <c r="AM178" s="3">
        <v>0</v>
      </c>
      <c r="AN178" s="3">
        <v>0</v>
      </c>
      <c r="AO178" s="3">
        <v>45898</v>
      </c>
      <c r="AP178" s="3">
        <v>45894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102</v>
      </c>
      <c r="BD178" s="56">
        <v>0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116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206</v>
      </c>
      <c r="AA179" s="8">
        <v>12433.3</v>
      </c>
      <c r="AB179" s="8">
        <v>12433.3</v>
      </c>
      <c r="AC179" s="8">
        <v>0</v>
      </c>
      <c r="AD179" s="8">
        <v>0</v>
      </c>
      <c r="AE179" s="8">
        <v>0</v>
      </c>
      <c r="AF179" s="8" t="s">
        <v>58</v>
      </c>
      <c r="AG179" s="1" t="s">
        <v>119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207</v>
      </c>
      <c r="BD179" s="56">
        <v>0</v>
      </c>
    </row>
    <row r="180" spans="1:56" ht="27.75" customHeight="1" x14ac:dyDescent="0.45">
      <c r="A180" s="3">
        <v>45861</v>
      </c>
      <c r="B180" s="14" t="s">
        <v>423</v>
      </c>
      <c r="C180" s="9" t="s">
        <v>110</v>
      </c>
      <c r="D180" s="13" t="s">
        <v>221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111</v>
      </c>
      <c r="T180" s="12">
        <v>45875</v>
      </c>
      <c r="U180" s="11">
        <v>10000</v>
      </c>
      <c r="V180" s="10">
        <v>10000</v>
      </c>
      <c r="W180" s="10">
        <v>0</v>
      </c>
      <c r="X180" s="10">
        <v>10900</v>
      </c>
      <c r="Y180" s="10">
        <v>0</v>
      </c>
      <c r="Z180" s="9" t="s">
        <v>88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226</v>
      </c>
      <c r="AG180" s="1" t="s">
        <v>61</v>
      </c>
      <c r="AH180" s="1" t="s">
        <v>75</v>
      </c>
      <c r="AI180" s="1">
        <v>4</v>
      </c>
      <c r="AJ180" s="3">
        <v>45875</v>
      </c>
      <c r="AK180" s="3">
        <v>45871</v>
      </c>
      <c r="AL180" s="3">
        <v>45864</v>
      </c>
      <c r="AM180" s="3">
        <v>45872</v>
      </c>
      <c r="AN180" s="3">
        <v>45873</v>
      </c>
      <c r="AO180" s="3">
        <v>45874</v>
      </c>
      <c r="AP180" s="3">
        <v>45870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0</v>
      </c>
    </row>
    <row r="181" spans="1:56" ht="27.75" customHeight="1" x14ac:dyDescent="0.45">
      <c r="A181" s="3">
        <v>45832</v>
      </c>
      <c r="B181" s="14" t="s">
        <v>311</v>
      </c>
      <c r="C181" s="9" t="s">
        <v>110</v>
      </c>
      <c r="D181" s="13" t="s">
        <v>147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111</v>
      </c>
      <c r="T181" s="12">
        <v>45883</v>
      </c>
      <c r="U181" s="11">
        <v>20000</v>
      </c>
      <c r="V181" s="10">
        <v>3000</v>
      </c>
      <c r="W181" s="10">
        <v>17000</v>
      </c>
      <c r="X181" s="10">
        <v>10712</v>
      </c>
      <c r="Y181" s="10">
        <v>9752.4</v>
      </c>
      <c r="Z181" s="9" t="s">
        <v>88</v>
      </c>
      <c r="AA181" s="8">
        <v>12125.451492</v>
      </c>
      <c r="AB181" s="8">
        <v>12125.451492</v>
      </c>
      <c r="AC181" s="8">
        <v>0</v>
      </c>
      <c r="AD181" s="8">
        <v>0</v>
      </c>
      <c r="AE181" s="8">
        <v>12125.451492</v>
      </c>
      <c r="AF181" s="8" t="s">
        <v>226</v>
      </c>
      <c r="AG181" s="1" t="s">
        <v>116</v>
      </c>
      <c r="AH181" s="1" t="s">
        <v>75</v>
      </c>
      <c r="AI181" s="1">
        <v>4</v>
      </c>
      <c r="AJ181" s="3">
        <v>45883</v>
      </c>
      <c r="AK181" s="3">
        <v>45879</v>
      </c>
      <c r="AL181" s="3">
        <v>45872</v>
      </c>
      <c r="AM181" s="3">
        <v>45880</v>
      </c>
      <c r="AN181" s="3">
        <v>45881</v>
      </c>
      <c r="AO181" s="3">
        <v>45882</v>
      </c>
      <c r="AP181" s="3">
        <v>45878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0</v>
      </c>
    </row>
    <row r="182" spans="1:56" ht="27.75" customHeight="1" x14ac:dyDescent="0.45">
      <c r="A182" s="3">
        <v>45861</v>
      </c>
      <c r="B182" s="14" t="s">
        <v>424</v>
      </c>
      <c r="C182" s="9" t="s">
        <v>110</v>
      </c>
      <c r="D182" s="13" t="s">
        <v>59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111</v>
      </c>
      <c r="T182" s="12">
        <v>45887</v>
      </c>
      <c r="U182" s="11">
        <v>15000</v>
      </c>
      <c r="V182" s="10">
        <v>8828</v>
      </c>
      <c r="W182" s="10">
        <v>6172</v>
      </c>
      <c r="X182" s="10">
        <v>0</v>
      </c>
      <c r="Y182" s="10">
        <v>0</v>
      </c>
      <c r="Z182" s="9" t="s">
        <v>88</v>
      </c>
      <c r="AA182" s="8">
        <v>7673.8327599999993</v>
      </c>
      <c r="AB182" s="8">
        <v>7673.8327599999993</v>
      </c>
      <c r="AC182" s="8">
        <v>0</v>
      </c>
      <c r="AD182" s="8">
        <v>0</v>
      </c>
      <c r="AE182" s="8">
        <v>7673.8327599999993</v>
      </c>
      <c r="AF182" s="8" t="s">
        <v>226</v>
      </c>
      <c r="AG182" s="1" t="s">
        <v>116</v>
      </c>
      <c r="AH182" s="1" t="s">
        <v>149</v>
      </c>
      <c r="AI182" s="1">
        <v>2</v>
      </c>
      <c r="AJ182" s="3">
        <v>45887</v>
      </c>
      <c r="AK182" s="3">
        <v>45885</v>
      </c>
      <c r="AL182" s="3">
        <v>0</v>
      </c>
      <c r="AM182" s="3">
        <v>0</v>
      </c>
      <c r="AN182" s="3">
        <v>0</v>
      </c>
      <c r="AO182" s="3">
        <v>45886</v>
      </c>
      <c r="AP182" s="3">
        <v>45882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146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0</v>
      </c>
    </row>
    <row r="183" spans="1:56" ht="27.75" customHeight="1" x14ac:dyDescent="0.45">
      <c r="A183" s="3" t="s">
        <v>136</v>
      </c>
      <c r="B183" s="14" t="s">
        <v>136</v>
      </c>
      <c r="C183" s="9" t="s">
        <v>110</v>
      </c>
      <c r="D183" s="13" t="s">
        <v>61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111</v>
      </c>
      <c r="T183" s="12">
        <v>45899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88</v>
      </c>
      <c r="AA183" s="8">
        <v>24866.6</v>
      </c>
      <c r="AB183" s="8">
        <v>3617</v>
      </c>
      <c r="AC183" s="8">
        <v>21249.599999999999</v>
      </c>
      <c r="AD183" s="8">
        <v>0</v>
      </c>
      <c r="AE183" s="8">
        <v>24866.6</v>
      </c>
      <c r="AF183" s="8">
        <v>0</v>
      </c>
      <c r="AG183" s="1" t="s">
        <v>120</v>
      </c>
      <c r="AH183" s="1" t="s">
        <v>75</v>
      </c>
      <c r="AI183" s="1">
        <v>4</v>
      </c>
      <c r="AJ183" s="3">
        <v>45899</v>
      </c>
      <c r="AK183" s="3">
        <v>45895</v>
      </c>
      <c r="AL183" s="3">
        <v>45888</v>
      </c>
      <c r="AM183" s="3">
        <v>45896</v>
      </c>
      <c r="AN183" s="3">
        <v>45897</v>
      </c>
      <c r="AO183" s="3">
        <v>45898</v>
      </c>
      <c r="AP183" s="3">
        <v>45894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2191.5420800000002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120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88</v>
      </c>
      <c r="AA184" s="8">
        <v>44665.884251999996</v>
      </c>
      <c r="AB184" s="8">
        <v>23416.284251999998</v>
      </c>
      <c r="AC184" s="8">
        <v>21249.599999999999</v>
      </c>
      <c r="AD184" s="8">
        <v>0</v>
      </c>
      <c r="AE184" s="8">
        <v>44665.884251999996</v>
      </c>
      <c r="AF184" s="8" t="s">
        <v>58</v>
      </c>
      <c r="AG184" s="1" t="s">
        <v>119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107</v>
      </c>
      <c r="BD184" s="56">
        <v>0</v>
      </c>
    </row>
    <row r="185" spans="1:56" ht="27.75" customHeight="1" x14ac:dyDescent="0.45">
      <c r="A185" s="3">
        <v>45857</v>
      </c>
      <c r="B185" s="14" t="s">
        <v>391</v>
      </c>
      <c r="C185" s="9" t="s">
        <v>151</v>
      </c>
      <c r="D185" s="13" t="s">
        <v>152</v>
      </c>
      <c r="E185" s="9">
        <v>28</v>
      </c>
      <c r="F185" s="9">
        <v>41</v>
      </c>
      <c r="G185" s="9" t="s">
        <v>60</v>
      </c>
      <c r="H185" s="9">
        <v>0</v>
      </c>
      <c r="I185" s="9">
        <v>120</v>
      </c>
      <c r="J185" s="9" t="s">
        <v>78</v>
      </c>
      <c r="K185" s="9">
        <v>3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45883</v>
      </c>
      <c r="U185" s="11">
        <v>34000</v>
      </c>
      <c r="V185" s="10">
        <v>3000</v>
      </c>
      <c r="W185" s="10">
        <v>31000</v>
      </c>
      <c r="X185" s="10">
        <v>13920</v>
      </c>
      <c r="Y185" s="10">
        <v>21084</v>
      </c>
      <c r="Z185" s="9" t="s">
        <v>128</v>
      </c>
      <c r="AA185" s="8">
        <v>25036.195799999998</v>
      </c>
      <c r="AB185" s="8">
        <v>0</v>
      </c>
      <c r="AC185" s="8">
        <v>25036.195799999998</v>
      </c>
      <c r="AD185" s="8">
        <v>0</v>
      </c>
      <c r="AE185" s="8">
        <v>0</v>
      </c>
      <c r="AF185" s="8">
        <v>0</v>
      </c>
      <c r="AG185" s="1" t="s">
        <v>116</v>
      </c>
      <c r="AH185" s="1" t="s">
        <v>74</v>
      </c>
      <c r="AI185" s="1">
        <v>2</v>
      </c>
      <c r="AJ185" s="3">
        <v>45883</v>
      </c>
      <c r="AK185" s="3">
        <v>0</v>
      </c>
      <c r="AL185" s="3">
        <v>45874</v>
      </c>
      <c r="AM185" s="3">
        <v>45881</v>
      </c>
      <c r="AN185" s="3">
        <v>45882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2813.7902279666669</v>
      </c>
    </row>
    <row r="186" spans="1:56" ht="27.75" customHeight="1" x14ac:dyDescent="0.45">
      <c r="A186" s="3" t="s">
        <v>136</v>
      </c>
      <c r="B186" s="14" t="s">
        <v>136</v>
      </c>
      <c r="C186" s="9" t="s">
        <v>110</v>
      </c>
      <c r="D186" s="13" t="s">
        <v>59</v>
      </c>
      <c r="E186" s="9">
        <v>28</v>
      </c>
      <c r="F186" s="9">
        <v>47</v>
      </c>
      <c r="G186" s="9" t="s">
        <v>60</v>
      </c>
      <c r="H186" s="9" t="s">
        <v>66</v>
      </c>
      <c r="I186" s="9">
        <v>180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111</v>
      </c>
      <c r="T186" s="12">
        <v>45899</v>
      </c>
      <c r="U186" s="11">
        <v>5000</v>
      </c>
      <c r="V186" s="10">
        <v>0</v>
      </c>
      <c r="W186" s="10">
        <v>5000</v>
      </c>
      <c r="X186" s="10">
        <v>0</v>
      </c>
      <c r="Y186" s="10">
        <v>0</v>
      </c>
      <c r="Z186" s="9" t="s">
        <v>128</v>
      </c>
      <c r="AA186" s="8">
        <v>6775.4500000000007</v>
      </c>
      <c r="AB186" s="8">
        <v>0</v>
      </c>
      <c r="AC186" s="8">
        <v>6775.4500000000007</v>
      </c>
      <c r="AD186" s="8">
        <v>0</v>
      </c>
      <c r="AE186" s="8">
        <v>6775.4500000000007</v>
      </c>
      <c r="AF186" s="8">
        <v>0</v>
      </c>
      <c r="AG186" s="1">
        <v>0</v>
      </c>
      <c r="AH186" s="1" t="s">
        <v>149</v>
      </c>
      <c r="AI186" s="1">
        <v>2</v>
      </c>
      <c r="AJ186" s="3">
        <v>45899</v>
      </c>
      <c r="AK186" s="3">
        <v>45897</v>
      </c>
      <c r="AL186" s="3">
        <v>0</v>
      </c>
      <c r="AM186" s="3">
        <v>0</v>
      </c>
      <c r="AN186" s="3">
        <v>0</v>
      </c>
      <c r="AO186" s="3">
        <v>45898</v>
      </c>
      <c r="AP186" s="3">
        <v>45894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146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761.48529722222236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28</v>
      </c>
      <c r="F187" s="9">
        <v>43</v>
      </c>
      <c r="G187" s="9">
        <v>0</v>
      </c>
      <c r="H187" s="9">
        <v>0</v>
      </c>
      <c r="I187" s="9">
        <v>130</v>
      </c>
      <c r="J187" s="9" t="s">
        <v>57</v>
      </c>
      <c r="K187" s="9">
        <v>3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128</v>
      </c>
      <c r="AA187" s="8">
        <v>31811.645799999998</v>
      </c>
      <c r="AB187" s="8">
        <v>0</v>
      </c>
      <c r="AC187" s="8">
        <v>31811.645799999998</v>
      </c>
      <c r="AD187" s="8">
        <v>0</v>
      </c>
      <c r="AE187" s="8">
        <v>6775.4500000000007</v>
      </c>
      <c r="AF187" s="8" t="s">
        <v>58</v>
      </c>
      <c r="AG187" s="1">
        <v>0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153</v>
      </c>
      <c r="BD187" s="56">
        <v>0</v>
      </c>
    </row>
  </sheetData>
  <autoFilter ref="A5:BD18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7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D3CE-FC0D-431C-B5C7-92EAF29D1037}">
  <sheetPr>
    <tabColor rgb="FFFFFF00"/>
  </sheetPr>
  <dimension ref="A1:BD191"/>
  <sheetViews>
    <sheetView zoomScale="80" zoomScaleNormal="80" workbookViewId="0">
      <selection activeCell="O9" sqref="O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45871</v>
      </c>
      <c r="E3" s="82" t="s">
        <v>52</v>
      </c>
      <c r="F3" s="82"/>
      <c r="G3" s="83">
        <v>9.1999999999999993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2553</v>
      </c>
      <c r="AC6" s="8">
        <v>2699.7200000000003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151.18432000000004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9118.9000000000015</v>
      </c>
      <c r="AC8" s="8">
        <v>2699.7200000000003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 t="s">
        <v>136</v>
      </c>
      <c r="B12" s="14" t="s">
        <v>136</v>
      </c>
      <c r="C12" s="9" t="s">
        <v>222</v>
      </c>
      <c r="D12" s="13" t="s">
        <v>256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211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406</v>
      </c>
      <c r="C14" s="9" t="s">
        <v>407</v>
      </c>
      <c r="D14" s="13" t="s">
        <v>408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7641</v>
      </c>
      <c r="AC14" s="8">
        <v>1160.1000000000004</v>
      </c>
      <c r="AD14" s="8">
        <v>2648</v>
      </c>
      <c r="AE14" s="8">
        <v>6153.1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74.246400000000037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7641</v>
      </c>
      <c r="AC15" s="8">
        <v>1160.1000000000004</v>
      </c>
      <c r="AD15" s="8">
        <v>2648</v>
      </c>
      <c r="AE15" s="8">
        <v>6153.1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>
        <v>45870</v>
      </c>
      <c r="B18" s="14" t="s">
        <v>470</v>
      </c>
      <c r="C18" s="9" t="s">
        <v>316</v>
      </c>
      <c r="D18" s="13" t="s">
        <v>333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45889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45889</v>
      </c>
      <c r="AK18" s="3">
        <v>0</v>
      </c>
      <c r="AL18" s="3">
        <v>45879</v>
      </c>
      <c r="AM18" s="3">
        <v>45886</v>
      </c>
      <c r="AN18" s="3">
        <v>45887</v>
      </c>
      <c r="AO18" s="3">
        <v>45887</v>
      </c>
      <c r="AP18" s="3">
        <v>45884</v>
      </c>
      <c r="AQ18" s="3">
        <v>45888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214</v>
      </c>
      <c r="D20" s="13" t="s">
        <v>215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45857</v>
      </c>
      <c r="B22" s="14" t="s">
        <v>392</v>
      </c>
      <c r="C22" s="9" t="s">
        <v>73</v>
      </c>
      <c r="D22" s="13" t="s">
        <v>330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45873</v>
      </c>
      <c r="U22" s="11">
        <v>5000</v>
      </c>
      <c r="V22" s="10">
        <v>4922</v>
      </c>
      <c r="W22" s="10">
        <v>78</v>
      </c>
      <c r="X22" s="10">
        <v>5198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398</v>
      </c>
      <c r="AG22" s="1" t="s">
        <v>116</v>
      </c>
      <c r="AH22" s="1" t="s">
        <v>74</v>
      </c>
      <c r="AI22" s="1">
        <v>2</v>
      </c>
      <c r="AJ22" s="3">
        <v>45873</v>
      </c>
      <c r="AK22" s="3">
        <v>0</v>
      </c>
      <c r="AL22" s="3">
        <v>45864</v>
      </c>
      <c r="AM22" s="3">
        <v>45871</v>
      </c>
      <c r="AN22" s="3">
        <v>45872</v>
      </c>
      <c r="AO22" s="3">
        <v>45872</v>
      </c>
      <c r="AP22" s="3">
        <v>45868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355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45873</v>
      </c>
      <c r="U23" s="11">
        <v>5000</v>
      </c>
      <c r="V23" s="10">
        <v>5000</v>
      </c>
      <c r="W23" s="10">
        <v>0</v>
      </c>
      <c r="X23" s="10">
        <v>5250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366</v>
      </c>
      <c r="AG23" s="1" t="s">
        <v>118</v>
      </c>
      <c r="AH23" s="1" t="s">
        <v>74</v>
      </c>
      <c r="AI23" s="1">
        <v>2</v>
      </c>
      <c r="AJ23" s="3">
        <v>45873</v>
      </c>
      <c r="AK23" s="3">
        <v>0</v>
      </c>
      <c r="AL23" s="3">
        <v>45864</v>
      </c>
      <c r="AM23" s="3">
        <v>45871</v>
      </c>
      <c r="AN23" s="3">
        <v>45872</v>
      </c>
      <c r="AO23" s="3">
        <v>45872</v>
      </c>
      <c r="AP23" s="3">
        <v>45868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367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45873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366</v>
      </c>
      <c r="AG24" s="1" t="s">
        <v>116</v>
      </c>
      <c r="AH24" s="1" t="s">
        <v>74</v>
      </c>
      <c r="AI24" s="1">
        <v>2</v>
      </c>
      <c r="AJ24" s="3">
        <v>45873</v>
      </c>
      <c r="AK24" s="3">
        <v>0</v>
      </c>
      <c r="AL24" s="3">
        <v>45864</v>
      </c>
      <c r="AM24" s="3">
        <v>45871</v>
      </c>
      <c r="AN24" s="3">
        <v>45872</v>
      </c>
      <c r="AO24" s="3">
        <v>45872</v>
      </c>
      <c r="AP24" s="3">
        <v>45868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45857</v>
      </c>
      <c r="B25" s="14" t="s">
        <v>392</v>
      </c>
      <c r="C25" s="9" t="s">
        <v>73</v>
      </c>
      <c r="D25" s="13" t="s">
        <v>347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45873</v>
      </c>
      <c r="U25" s="11">
        <v>10000</v>
      </c>
      <c r="V25" s="10">
        <v>10000</v>
      </c>
      <c r="W25" s="10">
        <v>0</v>
      </c>
      <c r="X25" s="10">
        <v>10625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399</v>
      </c>
      <c r="AG25" s="1" t="s">
        <v>116</v>
      </c>
      <c r="AH25" s="1" t="s">
        <v>74</v>
      </c>
      <c r="AI25" s="1">
        <v>2</v>
      </c>
      <c r="AJ25" s="3">
        <v>45873</v>
      </c>
      <c r="AK25" s="3">
        <v>0</v>
      </c>
      <c r="AL25" s="3">
        <v>45864</v>
      </c>
      <c r="AM25" s="3">
        <v>45871</v>
      </c>
      <c r="AN25" s="3">
        <v>45872</v>
      </c>
      <c r="AO25" s="3">
        <v>45872</v>
      </c>
      <c r="AP25" s="3">
        <v>45868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346</v>
      </c>
      <c r="C26" s="9" t="s">
        <v>73</v>
      </c>
      <c r="D26" s="13" t="s">
        <v>347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45874</v>
      </c>
      <c r="U26" s="11">
        <v>10000</v>
      </c>
      <c r="V26" s="10">
        <v>0</v>
      </c>
      <c r="W26" s="10">
        <v>10000</v>
      </c>
      <c r="X26" s="10">
        <v>10300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358</v>
      </c>
      <c r="AG26" s="1" t="s">
        <v>116</v>
      </c>
      <c r="AH26" s="1" t="s">
        <v>74</v>
      </c>
      <c r="AI26" s="1">
        <v>2</v>
      </c>
      <c r="AJ26" s="3">
        <v>45874</v>
      </c>
      <c r="AK26" s="3">
        <v>0</v>
      </c>
      <c r="AL26" s="3">
        <v>45865</v>
      </c>
      <c r="AM26" s="3">
        <v>45872</v>
      </c>
      <c r="AN26" s="3">
        <v>45873</v>
      </c>
      <c r="AO26" s="3">
        <v>45873</v>
      </c>
      <c r="AP26" s="3">
        <v>45869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346</v>
      </c>
      <c r="C27" s="9" t="s">
        <v>73</v>
      </c>
      <c r="D27" s="13" t="s">
        <v>298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45874</v>
      </c>
      <c r="U27" s="11">
        <v>5000</v>
      </c>
      <c r="V27" s="10">
        <v>5000</v>
      </c>
      <c r="W27" s="10">
        <v>0</v>
      </c>
      <c r="X27" s="10">
        <v>5800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358</v>
      </c>
      <c r="AG27" s="1" t="s">
        <v>117</v>
      </c>
      <c r="AH27" s="1" t="s">
        <v>74</v>
      </c>
      <c r="AI27" s="1">
        <v>2</v>
      </c>
      <c r="AJ27" s="3">
        <v>45874</v>
      </c>
      <c r="AK27" s="3">
        <v>0</v>
      </c>
      <c r="AL27" s="3">
        <v>45865</v>
      </c>
      <c r="AM27" s="3">
        <v>45872</v>
      </c>
      <c r="AN27" s="3">
        <v>45873</v>
      </c>
      <c r="AO27" s="3">
        <v>45873</v>
      </c>
      <c r="AP27" s="3">
        <v>45869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346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45874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358</v>
      </c>
      <c r="AG28" s="1" t="s">
        <v>117</v>
      </c>
      <c r="AH28" s="1" t="s">
        <v>74</v>
      </c>
      <c r="AI28" s="1">
        <v>2</v>
      </c>
      <c r="AJ28" s="3">
        <v>45874</v>
      </c>
      <c r="AK28" s="3">
        <v>0</v>
      </c>
      <c r="AL28" s="3">
        <v>45865</v>
      </c>
      <c r="AM28" s="3">
        <v>45872</v>
      </c>
      <c r="AN28" s="3">
        <v>45873</v>
      </c>
      <c r="AO28" s="3">
        <v>45873</v>
      </c>
      <c r="AP28" s="3">
        <v>45869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346</v>
      </c>
      <c r="C29" s="9" t="s">
        <v>73</v>
      </c>
      <c r="D29" s="13" t="s">
        <v>354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45874</v>
      </c>
      <c r="U29" s="11">
        <v>5000</v>
      </c>
      <c r="V29" s="10">
        <v>5000</v>
      </c>
      <c r="W29" s="10">
        <v>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358</v>
      </c>
      <c r="AG29" s="1" t="s">
        <v>120</v>
      </c>
      <c r="AH29" s="1" t="s">
        <v>74</v>
      </c>
      <c r="AI29" s="1">
        <v>2</v>
      </c>
      <c r="AJ29" s="3">
        <v>45874</v>
      </c>
      <c r="AK29" s="3">
        <v>0</v>
      </c>
      <c r="AL29" s="3">
        <v>45865</v>
      </c>
      <c r="AM29" s="3">
        <v>45872</v>
      </c>
      <c r="AN29" s="3">
        <v>45873</v>
      </c>
      <c r="AO29" s="3">
        <v>45873</v>
      </c>
      <c r="AP29" s="3">
        <v>45869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350</v>
      </c>
      <c r="C30" s="9" t="s">
        <v>73</v>
      </c>
      <c r="D30" s="13" t="s">
        <v>359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45874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176</v>
      </c>
      <c r="AA30" s="8">
        <v>4679.9500000000007</v>
      </c>
      <c r="AB30" s="8">
        <v>4358</v>
      </c>
      <c r="AC30" s="8">
        <v>321.95000000000073</v>
      </c>
      <c r="AD30" s="8">
        <v>0</v>
      </c>
      <c r="AE30" s="8">
        <v>0</v>
      </c>
      <c r="AF30" s="8" t="s">
        <v>360</v>
      </c>
      <c r="AG30" s="1" t="s">
        <v>116</v>
      </c>
      <c r="AH30" s="1" t="s">
        <v>74</v>
      </c>
      <c r="AI30" s="1">
        <v>2</v>
      </c>
      <c r="AJ30" s="3">
        <v>45874</v>
      </c>
      <c r="AK30" s="3">
        <v>0</v>
      </c>
      <c r="AL30" s="3">
        <v>45865</v>
      </c>
      <c r="AM30" s="3">
        <v>45872</v>
      </c>
      <c r="AN30" s="3">
        <v>45873</v>
      </c>
      <c r="AO30" s="3">
        <v>45873</v>
      </c>
      <c r="AP30" s="3">
        <v>45869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24.250704888888944</v>
      </c>
    </row>
    <row r="31" spans="1:56" ht="27.75" customHeight="1" x14ac:dyDescent="0.45">
      <c r="A31" s="3">
        <v>45854</v>
      </c>
      <c r="B31" s="14" t="s">
        <v>350</v>
      </c>
      <c r="C31" s="9" t="s">
        <v>73</v>
      </c>
      <c r="D31" s="13" t="s">
        <v>272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176</v>
      </c>
      <c r="AA31" s="8">
        <v>4679.9500000000007</v>
      </c>
      <c r="AB31" s="8">
        <v>0</v>
      </c>
      <c r="AC31" s="8">
        <v>4679.9500000000007</v>
      </c>
      <c r="AD31" s="8">
        <v>0</v>
      </c>
      <c r="AE31" s="8">
        <v>0</v>
      </c>
      <c r="AF31" s="8" t="s">
        <v>360</v>
      </c>
      <c r="AG31" s="1" t="s">
        <v>116</v>
      </c>
      <c r="AH31" s="1" t="s">
        <v>74</v>
      </c>
      <c r="AI31" s="1">
        <v>2</v>
      </c>
      <c r="AJ31" s="3">
        <v>45874</v>
      </c>
      <c r="AK31" s="3">
        <v>0</v>
      </c>
      <c r="AL31" s="3">
        <v>45865</v>
      </c>
      <c r="AM31" s="3">
        <v>45872</v>
      </c>
      <c r="AN31" s="3">
        <v>45873</v>
      </c>
      <c r="AO31" s="3">
        <v>45873</v>
      </c>
      <c r="AP31" s="3">
        <v>45869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352.51463377777782</v>
      </c>
    </row>
    <row r="32" spans="1:56" ht="27.75" customHeight="1" x14ac:dyDescent="0.45">
      <c r="A32" s="3">
        <v>45854</v>
      </c>
      <c r="B32" s="14" t="s">
        <v>350</v>
      </c>
      <c r="C32" s="9" t="s">
        <v>73</v>
      </c>
      <c r="D32" s="13" t="s">
        <v>361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45874</v>
      </c>
      <c r="U32" s="11">
        <v>5000</v>
      </c>
      <c r="V32" s="10">
        <v>0</v>
      </c>
      <c r="W32" s="10">
        <v>5000</v>
      </c>
      <c r="X32" s="10">
        <v>1500</v>
      </c>
      <c r="Y32" s="10">
        <v>3675</v>
      </c>
      <c r="Z32" s="9" t="s">
        <v>176</v>
      </c>
      <c r="AA32" s="8">
        <v>3439.76325</v>
      </c>
      <c r="AB32" s="8">
        <v>3439.76325</v>
      </c>
      <c r="AC32" s="8">
        <v>0</v>
      </c>
      <c r="AD32" s="8">
        <v>0</v>
      </c>
      <c r="AE32" s="8">
        <v>0</v>
      </c>
      <c r="AF32" s="8" t="s">
        <v>360</v>
      </c>
      <c r="AG32" s="1" t="s">
        <v>117</v>
      </c>
      <c r="AH32" s="1" t="s">
        <v>74</v>
      </c>
      <c r="AI32" s="1">
        <v>2</v>
      </c>
      <c r="AJ32" s="3">
        <v>45874</v>
      </c>
      <c r="AK32" s="3">
        <v>0</v>
      </c>
      <c r="AL32" s="3">
        <v>45865</v>
      </c>
      <c r="AM32" s="3">
        <v>45872</v>
      </c>
      <c r="AN32" s="3">
        <v>45873</v>
      </c>
      <c r="AO32" s="3">
        <v>45873</v>
      </c>
      <c r="AP32" s="3">
        <v>45869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350</v>
      </c>
      <c r="C33" s="9" t="s">
        <v>73</v>
      </c>
      <c r="D33" s="13" t="s">
        <v>362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45874</v>
      </c>
      <c r="U33" s="11">
        <v>5000</v>
      </c>
      <c r="V33" s="10">
        <v>5000</v>
      </c>
      <c r="W33" s="10">
        <v>0</v>
      </c>
      <c r="X33" s="10">
        <v>5285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360</v>
      </c>
      <c r="AG33" s="1" t="s">
        <v>117</v>
      </c>
      <c r="AH33" s="1" t="s">
        <v>74</v>
      </c>
      <c r="AI33" s="1">
        <v>2</v>
      </c>
      <c r="AJ33" s="3">
        <v>45874</v>
      </c>
      <c r="AK33" s="3">
        <v>0</v>
      </c>
      <c r="AL33" s="3">
        <v>45865</v>
      </c>
      <c r="AM33" s="3">
        <v>45872</v>
      </c>
      <c r="AN33" s="3">
        <v>45873</v>
      </c>
      <c r="AO33" s="3">
        <v>45873</v>
      </c>
      <c r="AP33" s="3">
        <v>45869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45857</v>
      </c>
      <c r="B34" s="14" t="s">
        <v>392</v>
      </c>
      <c r="C34" s="9" t="s">
        <v>73</v>
      </c>
      <c r="D34" s="13" t="s">
        <v>327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45874</v>
      </c>
      <c r="U34" s="11">
        <v>5000</v>
      </c>
      <c r="V34" s="10">
        <v>5000</v>
      </c>
      <c r="W34" s="10">
        <v>0</v>
      </c>
      <c r="X34" s="10">
        <v>5200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395</v>
      </c>
      <c r="AG34" s="1" t="s">
        <v>116</v>
      </c>
      <c r="AH34" s="1" t="s">
        <v>74</v>
      </c>
      <c r="AI34" s="1">
        <v>2</v>
      </c>
      <c r="AJ34" s="3">
        <v>45874</v>
      </c>
      <c r="AK34" s="3">
        <v>0</v>
      </c>
      <c r="AL34" s="3">
        <v>45865</v>
      </c>
      <c r="AM34" s="3">
        <v>45872</v>
      </c>
      <c r="AN34" s="3">
        <v>45873</v>
      </c>
      <c r="AO34" s="3">
        <v>45873</v>
      </c>
      <c r="AP34" s="3">
        <v>45869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 t="s">
        <v>435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327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364</v>
      </c>
      <c r="AG35" s="1" t="s">
        <v>118</v>
      </c>
      <c r="AH35" s="1" t="s">
        <v>74</v>
      </c>
      <c r="AI35" s="1">
        <v>2</v>
      </c>
      <c r="AJ35" s="3">
        <v>45876</v>
      </c>
      <c r="AK35" s="3">
        <v>0</v>
      </c>
      <c r="AL35" s="3">
        <v>45867</v>
      </c>
      <c r="AM35" s="3">
        <v>45874</v>
      </c>
      <c r="AN35" s="3">
        <v>45875</v>
      </c>
      <c r="AO35" s="3">
        <v>45875</v>
      </c>
      <c r="AP35" s="3">
        <v>45871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352.51463377777782</v>
      </c>
    </row>
    <row r="36" spans="1:56" ht="27.75" customHeight="1" x14ac:dyDescent="0.45">
      <c r="A36" s="3">
        <v>45854</v>
      </c>
      <c r="B36" s="14" t="s">
        <v>346</v>
      </c>
      <c r="C36" s="9" t="s">
        <v>73</v>
      </c>
      <c r="D36" s="13" t="s">
        <v>365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364</v>
      </c>
      <c r="AG36" s="1" t="s">
        <v>117</v>
      </c>
      <c r="AH36" s="1" t="s">
        <v>74</v>
      </c>
      <c r="AI36" s="1">
        <v>2</v>
      </c>
      <c r="AJ36" s="3">
        <v>45876</v>
      </c>
      <c r="AK36" s="3">
        <v>0</v>
      </c>
      <c r="AL36" s="3">
        <v>45867</v>
      </c>
      <c r="AM36" s="3">
        <v>45874</v>
      </c>
      <c r="AN36" s="3">
        <v>45875</v>
      </c>
      <c r="AO36" s="3">
        <v>45875</v>
      </c>
      <c r="AP36" s="3">
        <v>45871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352.51463377777782</v>
      </c>
    </row>
    <row r="37" spans="1:56" ht="27.75" customHeight="1" x14ac:dyDescent="0.45">
      <c r="A37" s="3">
        <v>45854</v>
      </c>
      <c r="B37" s="14" t="s">
        <v>346</v>
      </c>
      <c r="C37" s="9" t="s">
        <v>73</v>
      </c>
      <c r="D37" s="13" t="s">
        <v>328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45876</v>
      </c>
      <c r="U37" s="11">
        <v>5000</v>
      </c>
      <c r="V37" s="10">
        <v>5000</v>
      </c>
      <c r="W37" s="10">
        <v>0</v>
      </c>
      <c r="X37" s="10">
        <v>5250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364</v>
      </c>
      <c r="AG37" s="1" t="s">
        <v>117</v>
      </c>
      <c r="AH37" s="1" t="s">
        <v>74</v>
      </c>
      <c r="AI37" s="1">
        <v>2</v>
      </c>
      <c r="AJ37" s="3">
        <v>45876</v>
      </c>
      <c r="AK37" s="3">
        <v>0</v>
      </c>
      <c r="AL37" s="3">
        <v>45867</v>
      </c>
      <c r="AM37" s="3">
        <v>45874</v>
      </c>
      <c r="AN37" s="3">
        <v>45875</v>
      </c>
      <c r="AO37" s="3">
        <v>45875</v>
      </c>
      <c r="AP37" s="3">
        <v>45871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45857</v>
      </c>
      <c r="B38" s="14" t="s">
        <v>396</v>
      </c>
      <c r="C38" s="9" t="s">
        <v>73</v>
      </c>
      <c r="D38" s="13" t="s">
        <v>197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45876</v>
      </c>
      <c r="U38" s="11">
        <v>10000</v>
      </c>
      <c r="V38" s="10">
        <v>5000</v>
      </c>
      <c r="W38" s="10">
        <v>5000</v>
      </c>
      <c r="X38" s="10">
        <v>10400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397</v>
      </c>
      <c r="AG38" s="1" t="s">
        <v>116</v>
      </c>
      <c r="AH38" s="1" t="s">
        <v>74</v>
      </c>
      <c r="AI38" s="1">
        <v>2</v>
      </c>
      <c r="AJ38" s="3">
        <v>45876</v>
      </c>
      <c r="AK38" s="3">
        <v>0</v>
      </c>
      <c r="AL38" s="3">
        <v>45867</v>
      </c>
      <c r="AM38" s="3">
        <v>45874</v>
      </c>
      <c r="AN38" s="3">
        <v>45875</v>
      </c>
      <c r="AO38" s="3">
        <v>45875</v>
      </c>
      <c r="AP38" s="3">
        <v>45871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392</v>
      </c>
      <c r="C39" s="9" t="s">
        <v>73</v>
      </c>
      <c r="D39" s="13" t="s">
        <v>349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398</v>
      </c>
      <c r="AG39" s="1" t="s">
        <v>117</v>
      </c>
      <c r="AH39" s="1" t="s">
        <v>74</v>
      </c>
      <c r="AI39" s="1">
        <v>2</v>
      </c>
      <c r="AJ39" s="3">
        <v>45876</v>
      </c>
      <c r="AK39" s="3">
        <v>0</v>
      </c>
      <c r="AL39" s="3">
        <v>45867</v>
      </c>
      <c r="AM39" s="3">
        <v>45874</v>
      </c>
      <c r="AN39" s="3">
        <v>45875</v>
      </c>
      <c r="AO39" s="3">
        <v>45875</v>
      </c>
      <c r="AP39" s="3">
        <v>45871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45857</v>
      </c>
      <c r="B40" s="14" t="s">
        <v>392</v>
      </c>
      <c r="C40" s="9" t="s">
        <v>73</v>
      </c>
      <c r="D40" s="13" t="s">
        <v>329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398</v>
      </c>
      <c r="AG40" s="1" t="s">
        <v>117</v>
      </c>
      <c r="AH40" s="1" t="s">
        <v>74</v>
      </c>
      <c r="AI40" s="1">
        <v>2</v>
      </c>
      <c r="AJ40" s="3">
        <v>45876</v>
      </c>
      <c r="AK40" s="3">
        <v>0</v>
      </c>
      <c r="AL40" s="3">
        <v>45867</v>
      </c>
      <c r="AM40" s="3">
        <v>45874</v>
      </c>
      <c r="AN40" s="3">
        <v>45875</v>
      </c>
      <c r="AO40" s="3">
        <v>45875</v>
      </c>
      <c r="AP40" s="3">
        <v>45871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352.51463377777782</v>
      </c>
    </row>
    <row r="41" spans="1:56" ht="27.75" customHeight="1" x14ac:dyDescent="0.45">
      <c r="A41" s="3">
        <v>45857</v>
      </c>
      <c r="B41" s="14" t="s">
        <v>392</v>
      </c>
      <c r="C41" s="9" t="s">
        <v>73</v>
      </c>
      <c r="D41" s="13" t="s">
        <v>355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45876</v>
      </c>
      <c r="U41" s="11">
        <v>5000</v>
      </c>
      <c r="V41" s="10">
        <v>5000</v>
      </c>
      <c r="W41" s="10">
        <v>0</v>
      </c>
      <c r="X41" s="10">
        <v>5200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398</v>
      </c>
      <c r="AG41" s="1" t="s">
        <v>119</v>
      </c>
      <c r="AH41" s="1" t="s">
        <v>74</v>
      </c>
      <c r="AI41" s="1">
        <v>2</v>
      </c>
      <c r="AJ41" s="3">
        <v>45876</v>
      </c>
      <c r="AK41" s="3">
        <v>0</v>
      </c>
      <c r="AL41" s="3">
        <v>45867</v>
      </c>
      <c r="AM41" s="3">
        <v>45874</v>
      </c>
      <c r="AN41" s="3">
        <v>45875</v>
      </c>
      <c r="AO41" s="3">
        <v>45875</v>
      </c>
      <c r="AP41" s="3">
        <v>45871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45857</v>
      </c>
      <c r="B42" s="14" t="s">
        <v>392</v>
      </c>
      <c r="C42" s="9" t="s">
        <v>73</v>
      </c>
      <c r="D42" s="13" t="s">
        <v>363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398</v>
      </c>
      <c r="AG42" s="1" t="s">
        <v>119</v>
      </c>
      <c r="AH42" s="1" t="s">
        <v>74</v>
      </c>
      <c r="AI42" s="1">
        <v>2</v>
      </c>
      <c r="AJ42" s="3">
        <v>45876</v>
      </c>
      <c r="AK42" s="3">
        <v>0</v>
      </c>
      <c r="AL42" s="3">
        <v>45867</v>
      </c>
      <c r="AM42" s="3">
        <v>45874</v>
      </c>
      <c r="AN42" s="3">
        <v>45875</v>
      </c>
      <c r="AO42" s="3">
        <v>45875</v>
      </c>
      <c r="AP42" s="3">
        <v>45871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352.51463377777782</v>
      </c>
    </row>
    <row r="43" spans="1:56" ht="27.75" customHeight="1" x14ac:dyDescent="0.45">
      <c r="A43" s="3">
        <v>45854</v>
      </c>
      <c r="B43" s="14" t="s">
        <v>346</v>
      </c>
      <c r="C43" s="9" t="s">
        <v>73</v>
      </c>
      <c r="D43" s="13" t="s">
        <v>330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366</v>
      </c>
      <c r="AG43" s="1" t="s">
        <v>116</v>
      </c>
      <c r="AH43" s="1" t="s">
        <v>74</v>
      </c>
      <c r="AI43" s="1">
        <v>2</v>
      </c>
      <c r="AJ43" s="3">
        <v>45876</v>
      </c>
      <c r="AK43" s="3">
        <v>0</v>
      </c>
      <c r="AL43" s="3">
        <v>45867</v>
      </c>
      <c r="AM43" s="3">
        <v>45874</v>
      </c>
      <c r="AN43" s="3">
        <v>45875</v>
      </c>
      <c r="AO43" s="3">
        <v>45875</v>
      </c>
      <c r="AP43" s="3">
        <v>45871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352.51463377777782</v>
      </c>
    </row>
    <row r="44" spans="1:56" ht="27.75" customHeight="1" x14ac:dyDescent="0.45">
      <c r="A44" s="3">
        <v>45870</v>
      </c>
      <c r="B44" s="14" t="s">
        <v>471</v>
      </c>
      <c r="C44" s="9" t="s">
        <v>73</v>
      </c>
      <c r="D44" s="13" t="s">
        <v>59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45877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176</v>
      </c>
      <c r="AA44" s="8">
        <v>18719.800000000003</v>
      </c>
      <c r="AB44" s="8">
        <v>0</v>
      </c>
      <c r="AC44" s="8">
        <v>18719.800000000003</v>
      </c>
      <c r="AD44" s="8">
        <v>0</v>
      </c>
      <c r="AE44" s="8">
        <v>0</v>
      </c>
      <c r="AF44" s="8">
        <v>0</v>
      </c>
      <c r="AG44" s="1" t="s">
        <v>118</v>
      </c>
      <c r="AH44" s="1" t="s">
        <v>77</v>
      </c>
      <c r="AI44" s="1">
        <v>1</v>
      </c>
      <c r="AJ44" s="3">
        <v>45877</v>
      </c>
      <c r="AK44" s="3">
        <v>0</v>
      </c>
      <c r="AL44" s="3">
        <v>0</v>
      </c>
      <c r="AM44" s="3">
        <v>0</v>
      </c>
      <c r="AN44" s="3">
        <v>0</v>
      </c>
      <c r="AO44" s="3">
        <v>45876</v>
      </c>
      <c r="AP44" s="3">
        <v>45872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1410.0585351111113</v>
      </c>
    </row>
    <row r="45" spans="1:56" ht="27.75" customHeight="1" x14ac:dyDescent="0.45">
      <c r="A45" s="3">
        <v>45870</v>
      </c>
      <c r="B45" s="14" t="s">
        <v>472</v>
      </c>
      <c r="C45" s="9" t="s">
        <v>73</v>
      </c>
      <c r="D45" s="13" t="s">
        <v>59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45877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176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>
        <v>0</v>
      </c>
      <c r="AG45" s="1" t="s">
        <v>117</v>
      </c>
      <c r="AH45" s="1" t="s">
        <v>77</v>
      </c>
      <c r="AI45" s="1">
        <v>1</v>
      </c>
      <c r="AJ45" s="3">
        <v>45877</v>
      </c>
      <c r="AK45" s="3">
        <v>0</v>
      </c>
      <c r="AL45" s="3">
        <v>0</v>
      </c>
      <c r="AM45" s="3">
        <v>0</v>
      </c>
      <c r="AN45" s="3">
        <v>0</v>
      </c>
      <c r="AO45" s="3">
        <v>45876</v>
      </c>
      <c r="AP45" s="3">
        <v>45872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1410.0585351111113</v>
      </c>
    </row>
    <row r="46" spans="1:56" ht="27.75" customHeight="1" x14ac:dyDescent="0.45">
      <c r="A46" s="3">
        <v>45857</v>
      </c>
      <c r="B46" s="14" t="s">
        <v>392</v>
      </c>
      <c r="C46" s="9" t="s">
        <v>73</v>
      </c>
      <c r="D46" s="13" t="s">
        <v>312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45878</v>
      </c>
      <c r="U46" s="11">
        <v>5000</v>
      </c>
      <c r="V46" s="10">
        <v>4923</v>
      </c>
      <c r="W46" s="10">
        <v>77</v>
      </c>
      <c r="X46" s="10">
        <v>5250</v>
      </c>
      <c r="Y46" s="10">
        <v>0</v>
      </c>
      <c r="Z46" s="9" t="s">
        <v>176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393</v>
      </c>
      <c r="AG46" s="1" t="s">
        <v>117</v>
      </c>
      <c r="AH46" s="1" t="s">
        <v>74</v>
      </c>
      <c r="AI46" s="1">
        <v>2</v>
      </c>
      <c r="AJ46" s="3">
        <v>45878</v>
      </c>
      <c r="AK46" s="3">
        <v>0</v>
      </c>
      <c r="AL46" s="3">
        <v>45869</v>
      </c>
      <c r="AM46" s="3">
        <v>45876</v>
      </c>
      <c r="AN46" s="3">
        <v>45877</v>
      </c>
      <c r="AO46" s="3">
        <v>45877</v>
      </c>
      <c r="AP46" s="3">
        <v>45873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45854</v>
      </c>
      <c r="B47" s="14" t="s">
        <v>346</v>
      </c>
      <c r="C47" s="9" t="s">
        <v>73</v>
      </c>
      <c r="D47" s="13" t="s">
        <v>347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45878</v>
      </c>
      <c r="U47" s="11">
        <v>10000</v>
      </c>
      <c r="V47" s="10">
        <v>0</v>
      </c>
      <c r="W47" s="10">
        <v>10000</v>
      </c>
      <c r="X47" s="10">
        <v>10300</v>
      </c>
      <c r="Y47" s="10">
        <v>0</v>
      </c>
      <c r="Z47" s="9" t="s">
        <v>176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366</v>
      </c>
      <c r="AG47" s="1" t="s">
        <v>119</v>
      </c>
      <c r="AH47" s="1" t="s">
        <v>74</v>
      </c>
      <c r="AI47" s="1">
        <v>2</v>
      </c>
      <c r="AJ47" s="3">
        <v>45878</v>
      </c>
      <c r="AK47" s="3">
        <v>0</v>
      </c>
      <c r="AL47" s="3">
        <v>45869</v>
      </c>
      <c r="AM47" s="3">
        <v>45876</v>
      </c>
      <c r="AN47" s="3">
        <v>45877</v>
      </c>
      <c r="AO47" s="3">
        <v>45877</v>
      </c>
      <c r="AP47" s="3">
        <v>45873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45857</v>
      </c>
      <c r="B48" s="14" t="s">
        <v>392</v>
      </c>
      <c r="C48" s="9" t="s">
        <v>73</v>
      </c>
      <c r="D48" s="13" t="s">
        <v>299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399</v>
      </c>
      <c r="AG48" s="1" t="s">
        <v>117</v>
      </c>
      <c r="AH48" s="1" t="s">
        <v>74</v>
      </c>
      <c r="AI48" s="1">
        <v>2</v>
      </c>
      <c r="AJ48" s="3">
        <v>45878</v>
      </c>
      <c r="AK48" s="3">
        <v>0</v>
      </c>
      <c r="AL48" s="3">
        <v>45869</v>
      </c>
      <c r="AM48" s="3">
        <v>45876</v>
      </c>
      <c r="AN48" s="3">
        <v>45877</v>
      </c>
      <c r="AO48" s="3">
        <v>45877</v>
      </c>
      <c r="AP48" s="3">
        <v>45873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392</v>
      </c>
      <c r="C49" s="9" t="s">
        <v>73</v>
      </c>
      <c r="D49" s="13" t="s">
        <v>197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399</v>
      </c>
      <c r="AG49" s="1" t="s">
        <v>117</v>
      </c>
      <c r="AH49" s="1" t="s">
        <v>74</v>
      </c>
      <c r="AI49" s="1">
        <v>2</v>
      </c>
      <c r="AJ49" s="3">
        <v>45878</v>
      </c>
      <c r="AK49" s="3">
        <v>0</v>
      </c>
      <c r="AL49" s="3">
        <v>45869</v>
      </c>
      <c r="AM49" s="3">
        <v>45876</v>
      </c>
      <c r="AN49" s="3">
        <v>45877</v>
      </c>
      <c r="AO49" s="3">
        <v>45877</v>
      </c>
      <c r="AP49" s="3">
        <v>45873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705.02926755555563</v>
      </c>
    </row>
    <row r="50" spans="1:56" ht="27.75" customHeight="1" x14ac:dyDescent="0.45">
      <c r="A50" s="3">
        <v>45857</v>
      </c>
      <c r="B50" s="14" t="s">
        <v>394</v>
      </c>
      <c r="C50" s="9" t="s">
        <v>73</v>
      </c>
      <c r="D50" s="13" t="s">
        <v>59</v>
      </c>
      <c r="E50" s="9">
        <v>19</v>
      </c>
      <c r="F50" s="9">
        <v>36</v>
      </c>
      <c r="G50" s="9" t="s">
        <v>60</v>
      </c>
      <c r="H50" s="9">
        <v>0</v>
      </c>
      <c r="I50" s="9">
        <v>75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45883</v>
      </c>
      <c r="U50" s="11">
        <v>10000</v>
      </c>
      <c r="V50" s="10">
        <v>0</v>
      </c>
      <c r="W50" s="10">
        <v>10000</v>
      </c>
      <c r="X50" s="10">
        <v>0</v>
      </c>
      <c r="Y50" s="10">
        <v>0</v>
      </c>
      <c r="Z50" s="9" t="s">
        <v>176</v>
      </c>
      <c r="AA50" s="8">
        <v>10477.5</v>
      </c>
      <c r="AB50" s="8">
        <v>0</v>
      </c>
      <c r="AC50" s="8">
        <v>10477.5</v>
      </c>
      <c r="AD50" s="8">
        <v>0</v>
      </c>
      <c r="AE50" s="8">
        <v>0</v>
      </c>
      <c r="AF50" s="8" t="s">
        <v>386</v>
      </c>
      <c r="AG50" s="1" t="s">
        <v>118</v>
      </c>
      <c r="AH50" s="1" t="s">
        <v>77</v>
      </c>
      <c r="AI50" s="1">
        <v>1</v>
      </c>
      <c r="AJ50" s="3">
        <v>45883</v>
      </c>
      <c r="AK50" s="3">
        <v>0</v>
      </c>
      <c r="AL50" s="3">
        <v>0</v>
      </c>
      <c r="AM50" s="3">
        <v>0</v>
      </c>
      <c r="AN50" s="3">
        <v>0</v>
      </c>
      <c r="AO50" s="3">
        <v>45882</v>
      </c>
      <c r="AP50" s="3">
        <v>45878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789.21186666666665</v>
      </c>
    </row>
    <row r="51" spans="1:56" ht="27.75" customHeight="1" x14ac:dyDescent="0.45">
      <c r="A51" s="3">
        <v>45857</v>
      </c>
      <c r="B51" s="14" t="s">
        <v>396</v>
      </c>
      <c r="C51" s="9" t="s">
        <v>73</v>
      </c>
      <c r="D51" s="13" t="s">
        <v>359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45883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386</v>
      </c>
      <c r="AG51" s="1" t="s">
        <v>117</v>
      </c>
      <c r="AH51" s="1" t="s">
        <v>74</v>
      </c>
      <c r="AI51" s="1">
        <v>2</v>
      </c>
      <c r="AJ51" s="3">
        <v>45883</v>
      </c>
      <c r="AK51" s="3">
        <v>0</v>
      </c>
      <c r="AL51" s="3">
        <v>45874</v>
      </c>
      <c r="AM51" s="3">
        <v>45881</v>
      </c>
      <c r="AN51" s="3">
        <v>45882</v>
      </c>
      <c r="AO51" s="3">
        <v>45882</v>
      </c>
      <c r="AP51" s="3">
        <v>45878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45857</v>
      </c>
      <c r="B52" s="14" t="s">
        <v>396</v>
      </c>
      <c r="C52" s="9" t="s">
        <v>73</v>
      </c>
      <c r="D52" s="13" t="s">
        <v>272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45883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386</v>
      </c>
      <c r="AG52" s="1" t="s">
        <v>116</v>
      </c>
      <c r="AH52" s="1" t="s">
        <v>74</v>
      </c>
      <c r="AI52" s="1">
        <v>2</v>
      </c>
      <c r="AJ52" s="3">
        <v>45883</v>
      </c>
      <c r="AK52" s="3">
        <v>0</v>
      </c>
      <c r="AL52" s="3">
        <v>45874</v>
      </c>
      <c r="AM52" s="3">
        <v>45881</v>
      </c>
      <c r="AN52" s="3">
        <v>45882</v>
      </c>
      <c r="AO52" s="3">
        <v>45882</v>
      </c>
      <c r="AP52" s="3">
        <v>45878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>
        <v>45857</v>
      </c>
      <c r="B53" s="14" t="s">
        <v>396</v>
      </c>
      <c r="C53" s="9" t="s">
        <v>73</v>
      </c>
      <c r="D53" s="13" t="s">
        <v>400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45883</v>
      </c>
      <c r="U53" s="11">
        <v>5000</v>
      </c>
      <c r="V53" s="10">
        <v>0</v>
      </c>
      <c r="W53" s="10">
        <v>5000</v>
      </c>
      <c r="X53" s="10">
        <v>5300</v>
      </c>
      <c r="Y53" s="10">
        <v>0</v>
      </c>
      <c r="Z53" s="9" t="s">
        <v>176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386</v>
      </c>
      <c r="AG53" s="1" t="s">
        <v>117</v>
      </c>
      <c r="AH53" s="1" t="s">
        <v>74</v>
      </c>
      <c r="AI53" s="1">
        <v>2</v>
      </c>
      <c r="AJ53" s="3">
        <v>45883</v>
      </c>
      <c r="AK53" s="3">
        <v>0</v>
      </c>
      <c r="AL53" s="3">
        <v>45874</v>
      </c>
      <c r="AM53" s="3">
        <v>45881</v>
      </c>
      <c r="AN53" s="3">
        <v>45882</v>
      </c>
      <c r="AO53" s="3">
        <v>45882</v>
      </c>
      <c r="AP53" s="3">
        <v>45878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0</v>
      </c>
    </row>
    <row r="54" spans="1:56" ht="27.75" customHeight="1" x14ac:dyDescent="0.45">
      <c r="A54" s="3">
        <v>45857</v>
      </c>
      <c r="B54" s="14" t="s">
        <v>396</v>
      </c>
      <c r="C54" s="9" t="s">
        <v>73</v>
      </c>
      <c r="D54" s="13" t="s">
        <v>197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45885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176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401</v>
      </c>
      <c r="AG54" s="1" t="s">
        <v>118</v>
      </c>
      <c r="AH54" s="1" t="s">
        <v>74</v>
      </c>
      <c r="AI54" s="1">
        <v>2</v>
      </c>
      <c r="AJ54" s="3">
        <v>45885</v>
      </c>
      <c r="AK54" s="3">
        <v>0</v>
      </c>
      <c r="AL54" s="3">
        <v>45876</v>
      </c>
      <c r="AM54" s="3">
        <v>45883</v>
      </c>
      <c r="AN54" s="3">
        <v>45884</v>
      </c>
      <c r="AO54" s="3">
        <v>45884</v>
      </c>
      <c r="AP54" s="3">
        <v>45880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705.02926755555563</v>
      </c>
    </row>
    <row r="55" spans="1:56" ht="27.75" customHeight="1" x14ac:dyDescent="0.45">
      <c r="A55" s="3">
        <v>45857</v>
      </c>
      <c r="B55" s="14" t="s">
        <v>396</v>
      </c>
      <c r="C55" s="9" t="s">
        <v>73</v>
      </c>
      <c r="D55" s="13" t="s">
        <v>328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45885</v>
      </c>
      <c r="U55" s="11">
        <v>5000</v>
      </c>
      <c r="V55" s="10">
        <v>5000</v>
      </c>
      <c r="W55" s="10">
        <v>0</v>
      </c>
      <c r="X55" s="10">
        <v>5250</v>
      </c>
      <c r="Y55" s="10">
        <v>0</v>
      </c>
      <c r="Z55" s="9" t="s">
        <v>176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401</v>
      </c>
      <c r="AG55" s="1" t="s">
        <v>117</v>
      </c>
      <c r="AH55" s="1" t="s">
        <v>74</v>
      </c>
      <c r="AI55" s="1">
        <v>2</v>
      </c>
      <c r="AJ55" s="3">
        <v>45885</v>
      </c>
      <c r="AK55" s="3">
        <v>0</v>
      </c>
      <c r="AL55" s="3">
        <v>45876</v>
      </c>
      <c r="AM55" s="3">
        <v>45883</v>
      </c>
      <c r="AN55" s="3">
        <v>45884</v>
      </c>
      <c r="AO55" s="3">
        <v>45884</v>
      </c>
      <c r="AP55" s="3">
        <v>45880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0</v>
      </c>
    </row>
    <row r="56" spans="1:56" ht="27.75" customHeight="1" x14ac:dyDescent="0.45">
      <c r="A56" s="3">
        <v>45857</v>
      </c>
      <c r="B56" s="14" t="s">
        <v>396</v>
      </c>
      <c r="C56" s="9" t="s">
        <v>73</v>
      </c>
      <c r="D56" s="13" t="s">
        <v>329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45885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401</v>
      </c>
      <c r="AG56" s="1" t="s">
        <v>117</v>
      </c>
      <c r="AH56" s="1" t="s">
        <v>74</v>
      </c>
      <c r="AI56" s="1">
        <v>2</v>
      </c>
      <c r="AJ56" s="3">
        <v>45885</v>
      </c>
      <c r="AK56" s="3">
        <v>0</v>
      </c>
      <c r="AL56" s="3">
        <v>45876</v>
      </c>
      <c r="AM56" s="3">
        <v>45883</v>
      </c>
      <c r="AN56" s="3">
        <v>45884</v>
      </c>
      <c r="AO56" s="3">
        <v>45884</v>
      </c>
      <c r="AP56" s="3">
        <v>45880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45857</v>
      </c>
      <c r="B57" s="14" t="s">
        <v>396</v>
      </c>
      <c r="C57" s="9" t="s">
        <v>73</v>
      </c>
      <c r="D57" s="13" t="s">
        <v>355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45885</v>
      </c>
      <c r="U57" s="11">
        <v>5000</v>
      </c>
      <c r="V57" s="10">
        <v>0</v>
      </c>
      <c r="W57" s="10">
        <v>5000</v>
      </c>
      <c r="X57" s="10">
        <v>5200</v>
      </c>
      <c r="Y57" s="10">
        <v>0</v>
      </c>
      <c r="Z57" s="9" t="s">
        <v>176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401</v>
      </c>
      <c r="AG57" s="1" t="s">
        <v>117</v>
      </c>
      <c r="AH57" s="1" t="s">
        <v>74</v>
      </c>
      <c r="AI57" s="1">
        <v>2</v>
      </c>
      <c r="AJ57" s="3">
        <v>45885</v>
      </c>
      <c r="AK57" s="3">
        <v>0</v>
      </c>
      <c r="AL57" s="3">
        <v>45876</v>
      </c>
      <c r="AM57" s="3">
        <v>45883</v>
      </c>
      <c r="AN57" s="3">
        <v>45884</v>
      </c>
      <c r="AO57" s="3">
        <v>45884</v>
      </c>
      <c r="AP57" s="3">
        <v>45880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0</v>
      </c>
    </row>
    <row r="58" spans="1:56" ht="27.75" customHeight="1" x14ac:dyDescent="0.45">
      <c r="A58" s="3">
        <v>45857</v>
      </c>
      <c r="B58" s="14" t="s">
        <v>396</v>
      </c>
      <c r="C58" s="9" t="s">
        <v>73</v>
      </c>
      <c r="D58" s="13" t="s">
        <v>297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45888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402</v>
      </c>
      <c r="AG58" s="1" t="s">
        <v>117</v>
      </c>
      <c r="AH58" s="1" t="s">
        <v>74</v>
      </c>
      <c r="AI58" s="1">
        <v>2</v>
      </c>
      <c r="AJ58" s="3">
        <v>45888</v>
      </c>
      <c r="AK58" s="3">
        <v>0</v>
      </c>
      <c r="AL58" s="3">
        <v>45879</v>
      </c>
      <c r="AM58" s="3">
        <v>45886</v>
      </c>
      <c r="AN58" s="3">
        <v>45887</v>
      </c>
      <c r="AO58" s="3">
        <v>45887</v>
      </c>
      <c r="AP58" s="3">
        <v>45883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45857</v>
      </c>
      <c r="B59" s="14" t="s">
        <v>396</v>
      </c>
      <c r="C59" s="9" t="s">
        <v>73</v>
      </c>
      <c r="D59" s="13" t="s">
        <v>298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402</v>
      </c>
      <c r="AG59" s="1" t="s">
        <v>117</v>
      </c>
      <c r="AH59" s="1" t="s">
        <v>74</v>
      </c>
      <c r="AI59" s="1">
        <v>2</v>
      </c>
      <c r="AJ59" s="3">
        <v>45888</v>
      </c>
      <c r="AK59" s="3">
        <v>0</v>
      </c>
      <c r="AL59" s="3">
        <v>45879</v>
      </c>
      <c r="AM59" s="3">
        <v>45886</v>
      </c>
      <c r="AN59" s="3">
        <v>45887</v>
      </c>
      <c r="AO59" s="3">
        <v>45887</v>
      </c>
      <c r="AP59" s="3">
        <v>45883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45857</v>
      </c>
      <c r="B60" s="14" t="s">
        <v>396</v>
      </c>
      <c r="C60" s="9" t="s">
        <v>73</v>
      </c>
      <c r="D60" s="13" t="s">
        <v>330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402</v>
      </c>
      <c r="AG60" s="1" t="s">
        <v>117</v>
      </c>
      <c r="AH60" s="1" t="s">
        <v>74</v>
      </c>
      <c r="AI60" s="1">
        <v>2</v>
      </c>
      <c r="AJ60" s="3">
        <v>45888</v>
      </c>
      <c r="AK60" s="3">
        <v>0</v>
      </c>
      <c r="AL60" s="3">
        <v>45879</v>
      </c>
      <c r="AM60" s="3">
        <v>45886</v>
      </c>
      <c r="AN60" s="3">
        <v>45887</v>
      </c>
      <c r="AO60" s="3">
        <v>45887</v>
      </c>
      <c r="AP60" s="3">
        <v>45883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45857</v>
      </c>
      <c r="B61" s="14" t="s">
        <v>396</v>
      </c>
      <c r="C61" s="9" t="s">
        <v>73</v>
      </c>
      <c r="D61" s="13" t="s">
        <v>347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45888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176</v>
      </c>
      <c r="AA61" s="8">
        <v>9359.9000000000015</v>
      </c>
      <c r="AB61" s="8">
        <v>0</v>
      </c>
      <c r="AC61" s="8">
        <v>9359.9000000000015</v>
      </c>
      <c r="AD61" s="8">
        <v>0</v>
      </c>
      <c r="AE61" s="8">
        <v>0</v>
      </c>
      <c r="AF61" s="8" t="s">
        <v>402</v>
      </c>
      <c r="AG61" s="1" t="s">
        <v>117</v>
      </c>
      <c r="AH61" s="1" t="s">
        <v>74</v>
      </c>
      <c r="AI61" s="1">
        <v>2</v>
      </c>
      <c r="AJ61" s="3">
        <v>45888</v>
      </c>
      <c r="AK61" s="3">
        <v>0</v>
      </c>
      <c r="AL61" s="3">
        <v>45879</v>
      </c>
      <c r="AM61" s="3">
        <v>45886</v>
      </c>
      <c r="AN61" s="3">
        <v>45887</v>
      </c>
      <c r="AO61" s="3">
        <v>45887</v>
      </c>
      <c r="AP61" s="3">
        <v>45883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705.02926755555563</v>
      </c>
    </row>
    <row r="62" spans="1:56" ht="27.75" customHeight="1" x14ac:dyDescent="0.45">
      <c r="A62" s="3">
        <v>45869</v>
      </c>
      <c r="B62" s="14" t="s">
        <v>454</v>
      </c>
      <c r="C62" s="9" t="s">
        <v>73</v>
      </c>
      <c r="D62" s="13" t="s">
        <v>299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45890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176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455</v>
      </c>
      <c r="AG62" s="1" t="s">
        <v>117</v>
      </c>
      <c r="AH62" s="1" t="s">
        <v>74</v>
      </c>
      <c r="AI62" s="1">
        <v>2</v>
      </c>
      <c r="AJ62" s="3">
        <v>45890</v>
      </c>
      <c r="AK62" s="3">
        <v>0</v>
      </c>
      <c r="AL62" s="3">
        <v>45881</v>
      </c>
      <c r="AM62" s="3">
        <v>45888</v>
      </c>
      <c r="AN62" s="3">
        <v>45889</v>
      </c>
      <c r="AO62" s="3">
        <v>45889</v>
      </c>
      <c r="AP62" s="3">
        <v>45885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352.51463377777782</v>
      </c>
    </row>
    <row r="63" spans="1:56" ht="27.75" customHeight="1" x14ac:dyDescent="0.45">
      <c r="A63" s="3">
        <v>45869</v>
      </c>
      <c r="B63" s="14" t="s">
        <v>454</v>
      </c>
      <c r="C63" s="9" t="s">
        <v>73</v>
      </c>
      <c r="D63" s="13" t="s">
        <v>272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45890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455</v>
      </c>
      <c r="AG63" s="1" t="s">
        <v>119</v>
      </c>
      <c r="AH63" s="1" t="s">
        <v>74</v>
      </c>
      <c r="AI63" s="1">
        <v>2</v>
      </c>
      <c r="AJ63" s="3">
        <v>45890</v>
      </c>
      <c r="AK63" s="3">
        <v>0</v>
      </c>
      <c r="AL63" s="3">
        <v>45881</v>
      </c>
      <c r="AM63" s="3">
        <v>45888</v>
      </c>
      <c r="AN63" s="3">
        <v>45889</v>
      </c>
      <c r="AO63" s="3">
        <v>45889</v>
      </c>
      <c r="AP63" s="3">
        <v>45885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45869</v>
      </c>
      <c r="B64" s="14" t="s">
        <v>454</v>
      </c>
      <c r="C64" s="9" t="s">
        <v>73</v>
      </c>
      <c r="D64" s="13" t="s">
        <v>456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45890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176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455</v>
      </c>
      <c r="AG64" s="1" t="s">
        <v>117</v>
      </c>
      <c r="AH64" s="1" t="s">
        <v>74</v>
      </c>
      <c r="AI64" s="1">
        <v>2</v>
      </c>
      <c r="AJ64" s="3">
        <v>45890</v>
      </c>
      <c r="AK64" s="3">
        <v>0</v>
      </c>
      <c r="AL64" s="3">
        <v>45881</v>
      </c>
      <c r="AM64" s="3">
        <v>45888</v>
      </c>
      <c r="AN64" s="3">
        <v>45889</v>
      </c>
      <c r="AO64" s="3">
        <v>45889</v>
      </c>
      <c r="AP64" s="3">
        <v>45885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352.51463377777782</v>
      </c>
    </row>
    <row r="65" spans="1:56" ht="27.75" customHeight="1" x14ac:dyDescent="0.45">
      <c r="A65" s="3">
        <v>45869</v>
      </c>
      <c r="B65" s="14" t="s">
        <v>454</v>
      </c>
      <c r="C65" s="9" t="s">
        <v>73</v>
      </c>
      <c r="D65" s="13" t="s">
        <v>367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45890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455</v>
      </c>
      <c r="AG65" s="1" t="s">
        <v>117</v>
      </c>
      <c r="AH65" s="1" t="s">
        <v>74</v>
      </c>
      <c r="AI65" s="1">
        <v>2</v>
      </c>
      <c r="AJ65" s="3">
        <v>45890</v>
      </c>
      <c r="AK65" s="3">
        <v>0</v>
      </c>
      <c r="AL65" s="3">
        <v>45881</v>
      </c>
      <c r="AM65" s="3">
        <v>45888</v>
      </c>
      <c r="AN65" s="3">
        <v>45889</v>
      </c>
      <c r="AO65" s="3">
        <v>45889</v>
      </c>
      <c r="AP65" s="3">
        <v>45885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45869</v>
      </c>
      <c r="B66" s="14" t="s">
        <v>457</v>
      </c>
      <c r="C66" s="9" t="s">
        <v>73</v>
      </c>
      <c r="D66" s="13" t="s">
        <v>59</v>
      </c>
      <c r="E66" s="9">
        <v>19</v>
      </c>
      <c r="F66" s="9">
        <v>36</v>
      </c>
      <c r="G66" s="9" t="s">
        <v>60</v>
      </c>
      <c r="H66" s="9">
        <v>0</v>
      </c>
      <c r="I66" s="9">
        <v>75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45890</v>
      </c>
      <c r="U66" s="11">
        <v>5000</v>
      </c>
      <c r="V66" s="10">
        <v>0</v>
      </c>
      <c r="W66" s="10">
        <v>5000</v>
      </c>
      <c r="X66" s="10">
        <v>0</v>
      </c>
      <c r="Y66" s="10">
        <v>0</v>
      </c>
      <c r="Z66" s="9" t="s">
        <v>176</v>
      </c>
      <c r="AA66" s="8">
        <v>5238.75</v>
      </c>
      <c r="AB66" s="8">
        <v>0</v>
      </c>
      <c r="AC66" s="8">
        <v>5238.75</v>
      </c>
      <c r="AD66" s="8">
        <v>0</v>
      </c>
      <c r="AE66" s="8">
        <v>0</v>
      </c>
      <c r="AF66" s="8" t="s">
        <v>455</v>
      </c>
      <c r="AG66" s="1" t="s">
        <v>117</v>
      </c>
      <c r="AH66" s="1" t="s">
        <v>74</v>
      </c>
      <c r="AI66" s="1">
        <v>2</v>
      </c>
      <c r="AJ66" s="3">
        <v>45890</v>
      </c>
      <c r="AK66" s="3">
        <v>0</v>
      </c>
      <c r="AL66" s="3">
        <v>45881</v>
      </c>
      <c r="AM66" s="3">
        <v>45888</v>
      </c>
      <c r="AN66" s="3">
        <v>45889</v>
      </c>
      <c r="AO66" s="3">
        <v>45889</v>
      </c>
      <c r="AP66" s="3">
        <v>45885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394.60593333333333</v>
      </c>
    </row>
    <row r="67" spans="1:56" ht="27.75" customHeight="1" x14ac:dyDescent="0.45">
      <c r="A67" s="3">
        <v>45869</v>
      </c>
      <c r="B67" s="14" t="s">
        <v>454</v>
      </c>
      <c r="C67" s="9" t="s">
        <v>73</v>
      </c>
      <c r="D67" s="13" t="s">
        <v>458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45892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459</v>
      </c>
      <c r="AG67" s="1" t="s">
        <v>117</v>
      </c>
      <c r="AH67" s="1" t="s">
        <v>74</v>
      </c>
      <c r="AI67" s="1">
        <v>2</v>
      </c>
      <c r="AJ67" s="3">
        <v>45892</v>
      </c>
      <c r="AK67" s="3">
        <v>0</v>
      </c>
      <c r="AL67" s="3">
        <v>45883</v>
      </c>
      <c r="AM67" s="3">
        <v>45890</v>
      </c>
      <c r="AN67" s="3">
        <v>45891</v>
      </c>
      <c r="AO67" s="3">
        <v>45891</v>
      </c>
      <c r="AP67" s="3">
        <v>45887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45869</v>
      </c>
      <c r="B68" s="14" t="s">
        <v>454</v>
      </c>
      <c r="C68" s="9" t="s">
        <v>73</v>
      </c>
      <c r="D68" s="13" t="s">
        <v>327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45892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459</v>
      </c>
      <c r="AG68" s="1" t="s">
        <v>117</v>
      </c>
      <c r="AH68" s="1" t="s">
        <v>74</v>
      </c>
      <c r="AI68" s="1">
        <v>2</v>
      </c>
      <c r="AJ68" s="3">
        <v>45892</v>
      </c>
      <c r="AK68" s="3">
        <v>0</v>
      </c>
      <c r="AL68" s="3">
        <v>45883</v>
      </c>
      <c r="AM68" s="3">
        <v>45890</v>
      </c>
      <c r="AN68" s="3">
        <v>45891</v>
      </c>
      <c r="AO68" s="3">
        <v>45891</v>
      </c>
      <c r="AP68" s="3">
        <v>45887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45869</v>
      </c>
      <c r="B69" s="14" t="s">
        <v>454</v>
      </c>
      <c r="C69" s="9" t="s">
        <v>73</v>
      </c>
      <c r="D69" s="13" t="s">
        <v>329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459</v>
      </c>
      <c r="AG69" s="1" t="s">
        <v>117</v>
      </c>
      <c r="AH69" s="1" t="s">
        <v>74</v>
      </c>
      <c r="AI69" s="1">
        <v>2</v>
      </c>
      <c r="AJ69" s="3">
        <v>45892</v>
      </c>
      <c r="AK69" s="3">
        <v>0</v>
      </c>
      <c r="AL69" s="3">
        <v>45883</v>
      </c>
      <c r="AM69" s="3">
        <v>45890</v>
      </c>
      <c r="AN69" s="3">
        <v>45891</v>
      </c>
      <c r="AO69" s="3">
        <v>45891</v>
      </c>
      <c r="AP69" s="3">
        <v>45887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45869</v>
      </c>
      <c r="B70" s="14" t="s">
        <v>454</v>
      </c>
      <c r="C70" s="9" t="s">
        <v>73</v>
      </c>
      <c r="D70" s="13" t="s">
        <v>460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45892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176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459</v>
      </c>
      <c r="AG70" s="1" t="s">
        <v>117</v>
      </c>
      <c r="AH70" s="1" t="s">
        <v>74</v>
      </c>
      <c r="AI70" s="1">
        <v>2</v>
      </c>
      <c r="AJ70" s="3">
        <v>45892</v>
      </c>
      <c r="AK70" s="3">
        <v>0</v>
      </c>
      <c r="AL70" s="3">
        <v>45883</v>
      </c>
      <c r="AM70" s="3">
        <v>45890</v>
      </c>
      <c r="AN70" s="3">
        <v>45891</v>
      </c>
      <c r="AO70" s="3">
        <v>45891</v>
      </c>
      <c r="AP70" s="3">
        <v>45887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352.51463377777782</v>
      </c>
    </row>
    <row r="71" spans="1:56" ht="27.75" customHeight="1" x14ac:dyDescent="0.45">
      <c r="A71" s="3">
        <v>45869</v>
      </c>
      <c r="B71" s="14" t="s">
        <v>454</v>
      </c>
      <c r="C71" s="9" t="s">
        <v>73</v>
      </c>
      <c r="D71" s="13" t="s">
        <v>355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45892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176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459</v>
      </c>
      <c r="AG71" s="1" t="s">
        <v>117</v>
      </c>
      <c r="AH71" s="1" t="s">
        <v>74</v>
      </c>
      <c r="AI71" s="1">
        <v>2</v>
      </c>
      <c r="AJ71" s="3">
        <v>45892</v>
      </c>
      <c r="AK71" s="3">
        <v>0</v>
      </c>
      <c r="AL71" s="3">
        <v>45883</v>
      </c>
      <c r="AM71" s="3">
        <v>45890</v>
      </c>
      <c r="AN71" s="3">
        <v>45891</v>
      </c>
      <c r="AO71" s="3">
        <v>45891</v>
      </c>
      <c r="AP71" s="3">
        <v>45887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352.51463377777782</v>
      </c>
    </row>
    <row r="72" spans="1:56" ht="27.75" customHeight="1" x14ac:dyDescent="0.45">
      <c r="A72" s="3">
        <v>45869</v>
      </c>
      <c r="B72" s="14" t="s">
        <v>454</v>
      </c>
      <c r="C72" s="9" t="s">
        <v>73</v>
      </c>
      <c r="D72" s="13" t="s">
        <v>297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45895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176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461</v>
      </c>
      <c r="AG72" s="1" t="s">
        <v>117</v>
      </c>
      <c r="AH72" s="1" t="s">
        <v>74</v>
      </c>
      <c r="AI72" s="1">
        <v>2</v>
      </c>
      <c r="AJ72" s="3">
        <v>45895</v>
      </c>
      <c r="AK72" s="3">
        <v>0</v>
      </c>
      <c r="AL72" s="3">
        <v>45886</v>
      </c>
      <c r="AM72" s="3">
        <v>45893</v>
      </c>
      <c r="AN72" s="3">
        <v>45894</v>
      </c>
      <c r="AO72" s="3">
        <v>45894</v>
      </c>
      <c r="AP72" s="3">
        <v>45890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352.51463377777782</v>
      </c>
    </row>
    <row r="73" spans="1:56" ht="27.75" customHeight="1" x14ac:dyDescent="0.45">
      <c r="A73" s="3">
        <v>45869</v>
      </c>
      <c r="B73" s="14" t="s">
        <v>454</v>
      </c>
      <c r="C73" s="9" t="s">
        <v>73</v>
      </c>
      <c r="D73" s="13" t="s">
        <v>298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45895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176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461</v>
      </c>
      <c r="AG73" s="1" t="s">
        <v>117</v>
      </c>
      <c r="AH73" s="1" t="s">
        <v>74</v>
      </c>
      <c r="AI73" s="1">
        <v>2</v>
      </c>
      <c r="AJ73" s="3">
        <v>45895</v>
      </c>
      <c r="AK73" s="3">
        <v>0</v>
      </c>
      <c r="AL73" s="3">
        <v>45886</v>
      </c>
      <c r="AM73" s="3">
        <v>45893</v>
      </c>
      <c r="AN73" s="3">
        <v>45894</v>
      </c>
      <c r="AO73" s="3">
        <v>45894</v>
      </c>
      <c r="AP73" s="3">
        <v>45890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352.51463377777782</v>
      </c>
    </row>
    <row r="74" spans="1:56" ht="27.75" customHeight="1" x14ac:dyDescent="0.45">
      <c r="A74" s="3">
        <v>45869</v>
      </c>
      <c r="B74" s="14" t="s">
        <v>454</v>
      </c>
      <c r="C74" s="9" t="s">
        <v>73</v>
      </c>
      <c r="D74" s="13" t="s">
        <v>328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45895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176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461</v>
      </c>
      <c r="AG74" s="1" t="s">
        <v>117</v>
      </c>
      <c r="AH74" s="1" t="s">
        <v>74</v>
      </c>
      <c r="AI74" s="1">
        <v>2</v>
      </c>
      <c r="AJ74" s="3">
        <v>45895</v>
      </c>
      <c r="AK74" s="3">
        <v>0</v>
      </c>
      <c r="AL74" s="3">
        <v>45886</v>
      </c>
      <c r="AM74" s="3">
        <v>45893</v>
      </c>
      <c r="AN74" s="3">
        <v>45894</v>
      </c>
      <c r="AO74" s="3">
        <v>45894</v>
      </c>
      <c r="AP74" s="3">
        <v>45890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352.51463377777782</v>
      </c>
    </row>
    <row r="75" spans="1:56" ht="27.75" customHeight="1" x14ac:dyDescent="0.45">
      <c r="A75" s="3">
        <v>45869</v>
      </c>
      <c r="B75" s="14" t="s">
        <v>454</v>
      </c>
      <c r="C75" s="9" t="s">
        <v>73</v>
      </c>
      <c r="D75" s="13" t="s">
        <v>330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45895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176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461</v>
      </c>
      <c r="AG75" s="1" t="s">
        <v>117</v>
      </c>
      <c r="AH75" s="1" t="s">
        <v>74</v>
      </c>
      <c r="AI75" s="1">
        <v>2</v>
      </c>
      <c r="AJ75" s="3">
        <v>45895</v>
      </c>
      <c r="AK75" s="3">
        <v>0</v>
      </c>
      <c r="AL75" s="3">
        <v>45886</v>
      </c>
      <c r="AM75" s="3">
        <v>45893</v>
      </c>
      <c r="AN75" s="3">
        <v>45894</v>
      </c>
      <c r="AO75" s="3">
        <v>45894</v>
      </c>
      <c r="AP75" s="3">
        <v>45890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352.51463377777782</v>
      </c>
    </row>
    <row r="76" spans="1:56" ht="27.75" customHeight="1" x14ac:dyDescent="0.45">
      <c r="A76" s="3">
        <v>45869</v>
      </c>
      <c r="B76" s="14" t="s">
        <v>454</v>
      </c>
      <c r="C76" s="9" t="s">
        <v>73</v>
      </c>
      <c r="D76" s="13">
        <v>997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45895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176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461</v>
      </c>
      <c r="AG76" s="1" t="s">
        <v>117</v>
      </c>
      <c r="AH76" s="1" t="s">
        <v>74</v>
      </c>
      <c r="AI76" s="1">
        <v>2</v>
      </c>
      <c r="AJ76" s="3">
        <v>45895</v>
      </c>
      <c r="AK76" s="3">
        <v>0</v>
      </c>
      <c r="AL76" s="3">
        <v>45886</v>
      </c>
      <c r="AM76" s="3">
        <v>45893</v>
      </c>
      <c r="AN76" s="3">
        <v>45894</v>
      </c>
      <c r="AO76" s="3">
        <v>45894</v>
      </c>
      <c r="AP76" s="3">
        <v>45890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352.51463377777782</v>
      </c>
    </row>
    <row r="77" spans="1:56" ht="27.75" customHeight="1" x14ac:dyDescent="0.45">
      <c r="A77" s="3">
        <v>45869</v>
      </c>
      <c r="B77" s="14" t="s">
        <v>454</v>
      </c>
      <c r="C77" s="9" t="s">
        <v>73</v>
      </c>
      <c r="D77" s="13" t="s">
        <v>197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144</v>
      </c>
      <c r="T77" s="12">
        <v>45897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176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462</v>
      </c>
      <c r="AG77" s="1" t="s">
        <v>117</v>
      </c>
      <c r="AH77" s="1" t="s">
        <v>74</v>
      </c>
      <c r="AI77" s="1">
        <v>2</v>
      </c>
      <c r="AJ77" s="3">
        <v>45897</v>
      </c>
      <c r="AK77" s="3">
        <v>0</v>
      </c>
      <c r="AL77" s="3">
        <v>45888</v>
      </c>
      <c r="AM77" s="3">
        <v>45895</v>
      </c>
      <c r="AN77" s="3">
        <v>45896</v>
      </c>
      <c r="AO77" s="3">
        <v>45896</v>
      </c>
      <c r="AP77" s="3">
        <v>45892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177</v>
      </c>
      <c r="BD77" s="56">
        <v>352.51463377777782</v>
      </c>
    </row>
    <row r="78" spans="1:56" ht="27.75" customHeight="1" x14ac:dyDescent="0.45">
      <c r="A78" s="3">
        <v>45869</v>
      </c>
      <c r="B78" s="14" t="s">
        <v>454</v>
      </c>
      <c r="C78" s="9" t="s">
        <v>73</v>
      </c>
      <c r="D78" s="13" t="s">
        <v>361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144</v>
      </c>
      <c r="T78" s="12">
        <v>45897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176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462</v>
      </c>
      <c r="AG78" s="1" t="s">
        <v>119</v>
      </c>
      <c r="AH78" s="1" t="s">
        <v>74</v>
      </c>
      <c r="AI78" s="1">
        <v>2</v>
      </c>
      <c r="AJ78" s="3">
        <v>45897</v>
      </c>
      <c r="AK78" s="3">
        <v>0</v>
      </c>
      <c r="AL78" s="3">
        <v>45888</v>
      </c>
      <c r="AM78" s="3">
        <v>45895</v>
      </c>
      <c r="AN78" s="3">
        <v>45896</v>
      </c>
      <c r="AO78" s="3">
        <v>45896</v>
      </c>
      <c r="AP78" s="3">
        <v>45892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177</v>
      </c>
      <c r="BD78" s="56">
        <v>352.51463377777782</v>
      </c>
    </row>
    <row r="79" spans="1:56" ht="27.75" customHeight="1" x14ac:dyDescent="0.45">
      <c r="A79" s="3">
        <v>45869</v>
      </c>
      <c r="B79" s="14" t="s">
        <v>454</v>
      </c>
      <c r="C79" s="9" t="s">
        <v>73</v>
      </c>
      <c r="D79" s="13" t="s">
        <v>331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144</v>
      </c>
      <c r="T79" s="12">
        <v>45897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176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462</v>
      </c>
      <c r="AG79" s="1" t="s">
        <v>119</v>
      </c>
      <c r="AH79" s="1" t="s">
        <v>74</v>
      </c>
      <c r="AI79" s="1">
        <v>2</v>
      </c>
      <c r="AJ79" s="3">
        <v>45897</v>
      </c>
      <c r="AK79" s="3">
        <v>0</v>
      </c>
      <c r="AL79" s="3">
        <v>45888</v>
      </c>
      <c r="AM79" s="3">
        <v>45895</v>
      </c>
      <c r="AN79" s="3">
        <v>45896</v>
      </c>
      <c r="AO79" s="3">
        <v>45896</v>
      </c>
      <c r="AP79" s="3">
        <v>45892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177</v>
      </c>
      <c r="BD79" s="56">
        <v>352.51463377777782</v>
      </c>
    </row>
    <row r="80" spans="1:56" ht="27.75" customHeight="1" x14ac:dyDescent="0.45">
      <c r="A80" s="3">
        <v>45869</v>
      </c>
      <c r="B80" s="14" t="s">
        <v>454</v>
      </c>
      <c r="C80" s="9" t="s">
        <v>73</v>
      </c>
      <c r="D80" s="13" t="s">
        <v>362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144</v>
      </c>
      <c r="T80" s="12">
        <v>45897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176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 t="s">
        <v>462</v>
      </c>
      <c r="AG80" s="1" t="s">
        <v>119</v>
      </c>
      <c r="AH80" s="1" t="s">
        <v>74</v>
      </c>
      <c r="AI80" s="1">
        <v>2</v>
      </c>
      <c r="AJ80" s="3">
        <v>45897</v>
      </c>
      <c r="AK80" s="3">
        <v>0</v>
      </c>
      <c r="AL80" s="3">
        <v>45888</v>
      </c>
      <c r="AM80" s="3">
        <v>45895</v>
      </c>
      <c r="AN80" s="3">
        <v>45896</v>
      </c>
      <c r="AO80" s="3">
        <v>45896</v>
      </c>
      <c r="AP80" s="3">
        <v>45892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177</v>
      </c>
      <c r="BD80" s="56">
        <v>352.51463377777782</v>
      </c>
    </row>
    <row r="81" spans="1:56" ht="27.75" customHeight="1" x14ac:dyDescent="0.45">
      <c r="A81" s="3">
        <v>45869</v>
      </c>
      <c r="B81" s="14" t="s">
        <v>457</v>
      </c>
      <c r="C81" s="9" t="s">
        <v>73</v>
      </c>
      <c r="D81" s="13" t="s">
        <v>59</v>
      </c>
      <c r="E81" s="9">
        <v>19</v>
      </c>
      <c r="F81" s="9">
        <v>36</v>
      </c>
      <c r="G81" s="9" t="s">
        <v>60</v>
      </c>
      <c r="H81" s="9">
        <v>0</v>
      </c>
      <c r="I81" s="9">
        <v>75</v>
      </c>
      <c r="J81" s="9" t="s">
        <v>78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144</v>
      </c>
      <c r="T81" s="12">
        <v>45897</v>
      </c>
      <c r="U81" s="11">
        <v>5000</v>
      </c>
      <c r="V81" s="10">
        <v>0</v>
      </c>
      <c r="W81" s="10">
        <v>5000</v>
      </c>
      <c r="X81" s="10">
        <v>0</v>
      </c>
      <c r="Y81" s="10">
        <v>0</v>
      </c>
      <c r="Z81" s="9" t="s">
        <v>176</v>
      </c>
      <c r="AA81" s="8">
        <v>5238.75</v>
      </c>
      <c r="AB81" s="8">
        <v>0</v>
      </c>
      <c r="AC81" s="8">
        <v>5238.75</v>
      </c>
      <c r="AD81" s="8">
        <v>0</v>
      </c>
      <c r="AE81" s="8">
        <v>0</v>
      </c>
      <c r="AF81" s="8" t="s">
        <v>462</v>
      </c>
      <c r="AG81" s="1" t="s">
        <v>116</v>
      </c>
      <c r="AH81" s="1" t="s">
        <v>74</v>
      </c>
      <c r="AI81" s="1">
        <v>2</v>
      </c>
      <c r="AJ81" s="3">
        <v>45897</v>
      </c>
      <c r="AK81" s="3">
        <v>0</v>
      </c>
      <c r="AL81" s="3">
        <v>45888</v>
      </c>
      <c r="AM81" s="3">
        <v>45895</v>
      </c>
      <c r="AN81" s="3">
        <v>45896</v>
      </c>
      <c r="AO81" s="3">
        <v>45896</v>
      </c>
      <c r="AP81" s="3">
        <v>45892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177</v>
      </c>
      <c r="BD81" s="56">
        <v>394.60593333333333</v>
      </c>
    </row>
    <row r="82" spans="1:56" ht="27.75" customHeight="1" x14ac:dyDescent="0.45">
      <c r="A82" s="3">
        <v>45870</v>
      </c>
      <c r="B82" s="14" t="s">
        <v>471</v>
      </c>
      <c r="C82" s="9" t="s">
        <v>73</v>
      </c>
      <c r="D82" s="13" t="s">
        <v>59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144</v>
      </c>
      <c r="T82" s="12">
        <v>45898</v>
      </c>
      <c r="U82" s="11">
        <v>20000</v>
      </c>
      <c r="V82" s="10">
        <v>0</v>
      </c>
      <c r="W82" s="10">
        <v>20000</v>
      </c>
      <c r="X82" s="10">
        <v>0</v>
      </c>
      <c r="Y82" s="10">
        <v>0</v>
      </c>
      <c r="Z82" s="9" t="s">
        <v>176</v>
      </c>
      <c r="AA82" s="8">
        <v>18719.800000000003</v>
      </c>
      <c r="AB82" s="8">
        <v>0</v>
      </c>
      <c r="AC82" s="8">
        <v>18719.800000000003</v>
      </c>
      <c r="AD82" s="8">
        <v>0</v>
      </c>
      <c r="AE82" s="8">
        <v>0</v>
      </c>
      <c r="AF82" s="8">
        <v>0</v>
      </c>
      <c r="AG82" s="1" t="s">
        <v>116</v>
      </c>
      <c r="AH82" s="1" t="s">
        <v>77</v>
      </c>
      <c r="AI82" s="1">
        <v>1</v>
      </c>
      <c r="AJ82" s="3">
        <v>45898</v>
      </c>
      <c r="AK82" s="3">
        <v>0</v>
      </c>
      <c r="AL82" s="3">
        <v>0</v>
      </c>
      <c r="AM82" s="3">
        <v>0</v>
      </c>
      <c r="AN82" s="3">
        <v>0</v>
      </c>
      <c r="AO82" s="3">
        <v>45897</v>
      </c>
      <c r="AP82" s="3">
        <v>45893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177</v>
      </c>
      <c r="BD82" s="56">
        <v>1410.0585351111113</v>
      </c>
    </row>
    <row r="83" spans="1:56" ht="27.75" customHeight="1" x14ac:dyDescent="0.45">
      <c r="A83" s="3">
        <v>45870</v>
      </c>
      <c r="B83" s="14" t="s">
        <v>472</v>
      </c>
      <c r="C83" s="9" t="s">
        <v>73</v>
      </c>
      <c r="D83" s="13" t="s">
        <v>59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144</v>
      </c>
      <c r="T83" s="12">
        <v>45898</v>
      </c>
      <c r="U83" s="11">
        <v>20000</v>
      </c>
      <c r="V83" s="10">
        <v>0</v>
      </c>
      <c r="W83" s="10">
        <v>20000</v>
      </c>
      <c r="X83" s="10">
        <v>0</v>
      </c>
      <c r="Y83" s="10">
        <v>0</v>
      </c>
      <c r="Z83" s="9" t="s">
        <v>176</v>
      </c>
      <c r="AA83" s="8">
        <v>18719.800000000003</v>
      </c>
      <c r="AB83" s="8">
        <v>0</v>
      </c>
      <c r="AC83" s="8">
        <v>18719.800000000003</v>
      </c>
      <c r="AD83" s="8">
        <v>0</v>
      </c>
      <c r="AE83" s="8">
        <v>0</v>
      </c>
      <c r="AF83" s="8">
        <v>0</v>
      </c>
      <c r="AG83" s="1" t="s">
        <v>116</v>
      </c>
      <c r="AH83" s="1" t="s">
        <v>77</v>
      </c>
      <c r="AI83" s="1">
        <v>1</v>
      </c>
      <c r="AJ83" s="3">
        <v>45898</v>
      </c>
      <c r="AK83" s="3">
        <v>0</v>
      </c>
      <c r="AL83" s="3">
        <v>0</v>
      </c>
      <c r="AM83" s="3">
        <v>0</v>
      </c>
      <c r="AN83" s="3">
        <v>0</v>
      </c>
      <c r="AO83" s="3">
        <v>45897</v>
      </c>
      <c r="AP83" s="3">
        <v>45893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177</v>
      </c>
      <c r="BD83" s="56">
        <v>1410.0585351111113</v>
      </c>
    </row>
    <row r="84" spans="1:56" ht="27.75" customHeight="1" x14ac:dyDescent="0.45">
      <c r="A84" s="3">
        <v>0</v>
      </c>
      <c r="B84" s="14">
        <v>0</v>
      </c>
      <c r="C84" s="9">
        <v>0</v>
      </c>
      <c r="D84" s="13">
        <v>0</v>
      </c>
      <c r="E84" s="9">
        <v>19</v>
      </c>
      <c r="F84" s="9">
        <v>30</v>
      </c>
      <c r="G84" s="9">
        <v>0</v>
      </c>
      <c r="H84" s="9">
        <v>0</v>
      </c>
      <c r="I84" s="9">
        <v>63</v>
      </c>
      <c r="J84" s="9" t="s">
        <v>78</v>
      </c>
      <c r="K84" s="9">
        <v>5</v>
      </c>
      <c r="L84" s="9">
        <v>0</v>
      </c>
      <c r="M84" s="10">
        <v>0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>
        <v>0</v>
      </c>
      <c r="T84" s="12"/>
      <c r="U84" s="11">
        <v>0</v>
      </c>
      <c r="V84" s="10">
        <v>0</v>
      </c>
      <c r="W84" s="10">
        <v>0</v>
      </c>
      <c r="X84" s="10">
        <v>0</v>
      </c>
      <c r="Y84" s="10">
        <v>0</v>
      </c>
      <c r="Z84" s="9" t="s">
        <v>176</v>
      </c>
      <c r="AA84" s="8">
        <v>281792.01325000019</v>
      </c>
      <c r="AB84" s="8">
        <v>7797.76325</v>
      </c>
      <c r="AC84" s="8">
        <v>273994.25000000017</v>
      </c>
      <c r="AD84" s="8">
        <v>0</v>
      </c>
      <c r="AE84" s="8">
        <v>0</v>
      </c>
      <c r="AF84" s="8" t="s">
        <v>58</v>
      </c>
      <c r="AG84" s="1" t="s">
        <v>116</v>
      </c>
      <c r="AH84" s="1">
        <v>0</v>
      </c>
      <c r="AI84" s="1" t="s">
        <v>15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1" t="s">
        <v>178</v>
      </c>
      <c r="BD84" s="56">
        <v>0</v>
      </c>
    </row>
    <row r="85" spans="1:56" ht="27.75" customHeight="1" x14ac:dyDescent="0.45">
      <c r="A85" s="3">
        <v>45796</v>
      </c>
      <c r="B85" s="14" t="s">
        <v>280</v>
      </c>
      <c r="C85" s="9" t="s">
        <v>142</v>
      </c>
      <c r="D85" s="13" t="s">
        <v>275</v>
      </c>
      <c r="E85" s="9">
        <v>19</v>
      </c>
      <c r="F85" s="9">
        <v>34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205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109</v>
      </c>
      <c r="T85" s="12" t="s">
        <v>63</v>
      </c>
      <c r="U85" s="11">
        <v>503</v>
      </c>
      <c r="V85" s="10">
        <v>0</v>
      </c>
      <c r="W85" s="10">
        <v>503</v>
      </c>
      <c r="X85" s="10">
        <v>5250</v>
      </c>
      <c r="Y85" s="10">
        <v>0</v>
      </c>
      <c r="Z85" s="9" t="s">
        <v>113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116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200</v>
      </c>
      <c r="BD85" s="56">
        <v>0</v>
      </c>
    </row>
    <row r="86" spans="1:56" ht="27.75" customHeight="1" x14ac:dyDescent="0.45">
      <c r="A86" s="3">
        <v>0</v>
      </c>
      <c r="B86" s="14">
        <v>0</v>
      </c>
      <c r="C86" s="9">
        <v>0</v>
      </c>
      <c r="D86" s="13">
        <v>0</v>
      </c>
      <c r="E86" s="9">
        <v>19</v>
      </c>
      <c r="F86" s="9">
        <v>34</v>
      </c>
      <c r="G86" s="9" t="s">
        <v>60</v>
      </c>
      <c r="H86" s="9">
        <v>0</v>
      </c>
      <c r="I86" s="9">
        <v>80</v>
      </c>
      <c r="J86" s="9" t="s">
        <v>57</v>
      </c>
      <c r="K86" s="9">
        <v>5</v>
      </c>
      <c r="L86" s="9">
        <v>0</v>
      </c>
      <c r="M86" s="10">
        <v>0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>
        <v>0</v>
      </c>
      <c r="T86" s="12"/>
      <c r="U86" s="11">
        <v>0</v>
      </c>
      <c r="V86" s="10">
        <v>0</v>
      </c>
      <c r="W86" s="10">
        <v>0</v>
      </c>
      <c r="X86" s="10">
        <v>0</v>
      </c>
      <c r="Y86" s="10">
        <v>0</v>
      </c>
      <c r="Z86" s="9" t="s">
        <v>113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58</v>
      </c>
      <c r="AG86" s="1" t="s">
        <v>116</v>
      </c>
      <c r="AH86" s="1">
        <v>0</v>
      </c>
      <c r="AI86" s="1" t="s">
        <v>15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201</v>
      </c>
      <c r="BD86" s="56">
        <v>0</v>
      </c>
    </row>
    <row r="87" spans="1:56" ht="27.75" customHeight="1" x14ac:dyDescent="0.45">
      <c r="A87" s="3">
        <v>45857</v>
      </c>
      <c r="B87" s="14" t="s">
        <v>381</v>
      </c>
      <c r="C87" s="9" t="s">
        <v>142</v>
      </c>
      <c r="D87" s="13" t="s">
        <v>258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109</v>
      </c>
      <c r="T87" s="12" t="s">
        <v>63</v>
      </c>
      <c r="U87" s="11">
        <v>120</v>
      </c>
      <c r="V87" s="10">
        <v>0</v>
      </c>
      <c r="W87" s="10">
        <v>120</v>
      </c>
      <c r="X87" s="10">
        <v>11000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45">
      <c r="A88" s="3">
        <v>45810</v>
      </c>
      <c r="B88" s="14" t="s">
        <v>296</v>
      </c>
      <c r="C88" s="9" t="s">
        <v>79</v>
      </c>
      <c r="D88" s="13" t="s">
        <v>234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45874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5518.15</v>
      </c>
      <c r="AE88" s="8">
        <v>0</v>
      </c>
      <c r="AF88" s="8">
        <v>0</v>
      </c>
      <c r="AG88" s="1" t="s">
        <v>117</v>
      </c>
      <c r="AH88" s="1" t="s">
        <v>75</v>
      </c>
      <c r="AI88" s="1">
        <v>4</v>
      </c>
      <c r="AJ88" s="3">
        <v>45874</v>
      </c>
      <c r="AK88" s="3">
        <v>45870</v>
      </c>
      <c r="AL88" s="3">
        <v>45863</v>
      </c>
      <c r="AM88" s="3">
        <v>45871</v>
      </c>
      <c r="AN88" s="3">
        <v>45872</v>
      </c>
      <c r="AO88" s="3">
        <v>45873</v>
      </c>
      <c r="AP88" s="3">
        <v>45869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45">
      <c r="A89" s="3">
        <v>45847</v>
      </c>
      <c r="B89" s="14" t="s">
        <v>335</v>
      </c>
      <c r="C89" s="9" t="s">
        <v>79</v>
      </c>
      <c r="D89" s="13" t="s">
        <v>334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45874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3310.89</v>
      </c>
      <c r="AC89" s="8">
        <v>0</v>
      </c>
      <c r="AD89" s="8">
        <v>3310.89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45874</v>
      </c>
      <c r="AK89" s="3">
        <v>45870</v>
      </c>
      <c r="AL89" s="3">
        <v>45863</v>
      </c>
      <c r="AM89" s="3">
        <v>45871</v>
      </c>
      <c r="AN89" s="3">
        <v>45872</v>
      </c>
      <c r="AO89" s="3">
        <v>45873</v>
      </c>
      <c r="AP89" s="3">
        <v>45869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45">
      <c r="A90" s="3">
        <v>45863</v>
      </c>
      <c r="B90" s="14" t="s">
        <v>430</v>
      </c>
      <c r="C90" s="9" t="s">
        <v>79</v>
      </c>
      <c r="D90" s="13" t="s">
        <v>242</v>
      </c>
      <c r="E90" s="9">
        <v>20</v>
      </c>
      <c r="F90" s="9">
        <v>40</v>
      </c>
      <c r="G90" s="9" t="s">
        <v>60</v>
      </c>
      <c r="H90" s="9" t="s">
        <v>76</v>
      </c>
      <c r="I90" s="9">
        <v>108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45874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3478.5300000000007</v>
      </c>
      <c r="AB90" s="8">
        <v>3478.5300000000007</v>
      </c>
      <c r="AC90" s="8">
        <v>0</v>
      </c>
      <c r="AD90" s="8">
        <v>3478.5300000000007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>
        <v>45874</v>
      </c>
      <c r="AK90" s="3">
        <v>45870</v>
      </c>
      <c r="AL90" s="3">
        <v>45863</v>
      </c>
      <c r="AM90" s="3">
        <v>45871</v>
      </c>
      <c r="AN90" s="3">
        <v>45872</v>
      </c>
      <c r="AO90" s="3">
        <v>45873</v>
      </c>
      <c r="AP90" s="3">
        <v>45869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45">
      <c r="A91" s="3">
        <v>45870</v>
      </c>
      <c r="B91" s="14" t="s">
        <v>463</v>
      </c>
      <c r="C91" s="9" t="s">
        <v>79</v>
      </c>
      <c r="D91" s="13" t="s">
        <v>464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45876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3478.5300000000007</v>
      </c>
      <c r="AB91" s="8">
        <v>3478.5300000000007</v>
      </c>
      <c r="AC91" s="8">
        <v>0</v>
      </c>
      <c r="AD91" s="8">
        <v>3478.5300000000007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45876</v>
      </c>
      <c r="AK91" s="3">
        <v>45872</v>
      </c>
      <c r="AL91" s="3">
        <v>45865</v>
      </c>
      <c r="AM91" s="3">
        <v>45873</v>
      </c>
      <c r="AN91" s="3">
        <v>45874</v>
      </c>
      <c r="AO91" s="3">
        <v>45875</v>
      </c>
      <c r="AP91" s="3">
        <v>45871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45870</v>
      </c>
      <c r="B92" s="14" t="s">
        <v>465</v>
      </c>
      <c r="C92" s="9" t="s">
        <v>79</v>
      </c>
      <c r="D92" s="13" t="s">
        <v>466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45876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3310.89</v>
      </c>
      <c r="AE92" s="8">
        <v>0</v>
      </c>
      <c r="AF92" s="8">
        <v>0</v>
      </c>
      <c r="AG92" s="1" t="s">
        <v>117</v>
      </c>
      <c r="AH92" s="1" t="s">
        <v>75</v>
      </c>
      <c r="AI92" s="1">
        <v>4</v>
      </c>
      <c r="AJ92" s="3">
        <v>45876</v>
      </c>
      <c r="AK92" s="3">
        <v>45872</v>
      </c>
      <c r="AL92" s="3">
        <v>45865</v>
      </c>
      <c r="AM92" s="3">
        <v>45873</v>
      </c>
      <c r="AN92" s="3">
        <v>45874</v>
      </c>
      <c r="AO92" s="3">
        <v>45875</v>
      </c>
      <c r="AP92" s="3">
        <v>45871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45850</v>
      </c>
      <c r="B93" s="14" t="s">
        <v>338</v>
      </c>
      <c r="C93" s="9" t="s">
        <v>108</v>
      </c>
      <c r="D93" s="13" t="s">
        <v>339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45889</v>
      </c>
      <c r="U93" s="11">
        <v>4000</v>
      </c>
      <c r="V93" s="10">
        <v>0</v>
      </c>
      <c r="W93" s="10">
        <v>4000</v>
      </c>
      <c r="X93" s="10">
        <v>0</v>
      </c>
      <c r="Y93" s="10">
        <v>4200</v>
      </c>
      <c r="Z93" s="9" t="s">
        <v>80</v>
      </c>
      <c r="AA93" s="8">
        <v>4414.5199999999995</v>
      </c>
      <c r="AB93" s="8">
        <v>4414.5199999999995</v>
      </c>
      <c r="AC93" s="8">
        <v>0</v>
      </c>
      <c r="AD93" s="8">
        <v>4414.5199999999995</v>
      </c>
      <c r="AE93" s="8">
        <v>0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45889</v>
      </c>
      <c r="AK93" s="3">
        <v>45885</v>
      </c>
      <c r="AL93" s="3">
        <v>45878</v>
      </c>
      <c r="AM93" s="3">
        <v>45886</v>
      </c>
      <c r="AN93" s="3">
        <v>45887</v>
      </c>
      <c r="AO93" s="3">
        <v>45888</v>
      </c>
      <c r="AP93" s="3">
        <v>45884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>
        <v>45868</v>
      </c>
      <c r="B94" s="14" t="s">
        <v>473</v>
      </c>
      <c r="C94" s="9" t="s">
        <v>300</v>
      </c>
      <c r="D94" s="13" t="s">
        <v>341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45894</v>
      </c>
      <c r="U94" s="11">
        <v>30000</v>
      </c>
      <c r="V94" s="10">
        <v>0</v>
      </c>
      <c r="W94" s="10">
        <v>30000</v>
      </c>
      <c r="X94" s="10">
        <v>0</v>
      </c>
      <c r="Y94" s="10">
        <v>31500</v>
      </c>
      <c r="Z94" s="9" t="s">
        <v>80</v>
      </c>
      <c r="AA94" s="8">
        <v>32270.700000000004</v>
      </c>
      <c r="AB94" s="8">
        <v>32270.700000000004</v>
      </c>
      <c r="AC94" s="8">
        <v>0</v>
      </c>
      <c r="AD94" s="8">
        <v>25900</v>
      </c>
      <c r="AE94" s="8">
        <v>6370.7000000000044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45894</v>
      </c>
      <c r="AK94" s="3">
        <v>45890</v>
      </c>
      <c r="AL94" s="3">
        <v>45883</v>
      </c>
      <c r="AM94" s="3">
        <v>45891</v>
      </c>
      <c r="AN94" s="3">
        <v>45892</v>
      </c>
      <c r="AO94" s="3">
        <v>45893</v>
      </c>
      <c r="AP94" s="3">
        <v>45889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45868</v>
      </c>
      <c r="B95" s="14" t="s">
        <v>473</v>
      </c>
      <c r="C95" s="9" t="s">
        <v>300</v>
      </c>
      <c r="D95" s="13" t="s">
        <v>342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45894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80</v>
      </c>
      <c r="AA95" s="8">
        <v>21513.800000000003</v>
      </c>
      <c r="AB95" s="8">
        <v>21513.800000000003</v>
      </c>
      <c r="AC95" s="8">
        <v>0</v>
      </c>
      <c r="AD95" s="8">
        <v>0</v>
      </c>
      <c r="AE95" s="8">
        <v>21513.800000000003</v>
      </c>
      <c r="AF95" s="8">
        <v>0</v>
      </c>
      <c r="AG95" s="1" t="s">
        <v>61</v>
      </c>
      <c r="AH95" s="1" t="s">
        <v>75</v>
      </c>
      <c r="AI95" s="1">
        <v>4</v>
      </c>
      <c r="AJ95" s="3">
        <v>45894</v>
      </c>
      <c r="AK95" s="3">
        <v>45890</v>
      </c>
      <c r="AL95" s="3">
        <v>45883</v>
      </c>
      <c r="AM95" s="3">
        <v>45891</v>
      </c>
      <c r="AN95" s="3">
        <v>45892</v>
      </c>
      <c r="AO95" s="3">
        <v>45893</v>
      </c>
      <c r="AP95" s="3">
        <v>45889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45868</v>
      </c>
      <c r="B96" s="14" t="s">
        <v>473</v>
      </c>
      <c r="C96" s="9" t="s">
        <v>300</v>
      </c>
      <c r="D96" s="13" t="s">
        <v>442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45894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5378.4500000000007</v>
      </c>
      <c r="AB96" s="8">
        <v>2881</v>
      </c>
      <c r="AC96" s="8">
        <v>2497.4500000000007</v>
      </c>
      <c r="AD96" s="8">
        <v>0</v>
      </c>
      <c r="AE96" s="8">
        <v>5378.4500000000007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45894</v>
      </c>
      <c r="AK96" s="3">
        <v>45890</v>
      </c>
      <c r="AL96" s="3">
        <v>45883</v>
      </c>
      <c r="AM96" s="3">
        <v>45891</v>
      </c>
      <c r="AN96" s="3">
        <v>45892</v>
      </c>
      <c r="AO96" s="3">
        <v>45893</v>
      </c>
      <c r="AP96" s="3">
        <v>45889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188.69622222222227</v>
      </c>
    </row>
    <row r="97" spans="1:56" ht="27.75" customHeight="1" x14ac:dyDescent="0.45">
      <c r="A97" s="3" t="s">
        <v>136</v>
      </c>
      <c r="B97" s="14" t="s">
        <v>136</v>
      </c>
      <c r="C97" s="9" t="s">
        <v>142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>
        <v>45899</v>
      </c>
      <c r="U97" s="11">
        <v>100000</v>
      </c>
      <c r="V97" s="10">
        <v>0</v>
      </c>
      <c r="W97" s="10">
        <v>100000</v>
      </c>
      <c r="X97" s="10">
        <v>0</v>
      </c>
      <c r="Y97" s="10">
        <v>105000</v>
      </c>
      <c r="Z97" s="9" t="s">
        <v>80</v>
      </c>
      <c r="AA97" s="8">
        <v>104775.00000000001</v>
      </c>
      <c r="AB97" s="8">
        <v>0</v>
      </c>
      <c r="AC97" s="8">
        <v>104775.00000000001</v>
      </c>
      <c r="AD97" s="8">
        <v>0</v>
      </c>
      <c r="AE97" s="8">
        <v>104775.00000000001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45899</v>
      </c>
      <c r="AK97" s="3">
        <v>45895</v>
      </c>
      <c r="AL97" s="3">
        <v>45888</v>
      </c>
      <c r="AM97" s="3">
        <v>45896</v>
      </c>
      <c r="AN97" s="3">
        <v>45897</v>
      </c>
      <c r="AO97" s="3">
        <v>45898</v>
      </c>
      <c r="AP97" s="3">
        <v>45894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7916.333333333333</v>
      </c>
    </row>
    <row r="98" spans="1:56" ht="27.75" customHeight="1" x14ac:dyDescent="0.45">
      <c r="A98" s="3" t="s">
        <v>136</v>
      </c>
      <c r="B98" s="14" t="s">
        <v>136</v>
      </c>
      <c r="C98" s="9" t="s">
        <v>79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45899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80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116</v>
      </c>
      <c r="AH98" s="1" t="s">
        <v>75</v>
      </c>
      <c r="AI98" s="1">
        <v>4</v>
      </c>
      <c r="AJ98" s="3">
        <v>45899</v>
      </c>
      <c r="AK98" s="3">
        <v>45895</v>
      </c>
      <c r="AL98" s="3">
        <v>45888</v>
      </c>
      <c r="AM98" s="3">
        <v>45896</v>
      </c>
      <c r="AN98" s="3">
        <v>45897</v>
      </c>
      <c r="AO98" s="3">
        <v>45898</v>
      </c>
      <c r="AP98" s="3">
        <v>45894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1667.7075555555555</v>
      </c>
    </row>
    <row r="99" spans="1:56" ht="27.75" customHeight="1" x14ac:dyDescent="0.45">
      <c r="A99" s="3" t="s">
        <v>136</v>
      </c>
      <c r="B99" s="14" t="s">
        <v>136</v>
      </c>
      <c r="C99" s="9" t="s">
        <v>97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45899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80</v>
      </c>
      <c r="AA99" s="8">
        <v>21513.800000000003</v>
      </c>
      <c r="AB99" s="8">
        <v>0</v>
      </c>
      <c r="AC99" s="8">
        <v>21513.800000000003</v>
      </c>
      <c r="AD99" s="8">
        <v>0</v>
      </c>
      <c r="AE99" s="8">
        <v>21513.800000000003</v>
      </c>
      <c r="AF99" s="8">
        <v>0</v>
      </c>
      <c r="AG99" s="1" t="s">
        <v>116</v>
      </c>
      <c r="AH99" s="1" t="s">
        <v>75</v>
      </c>
      <c r="AI99" s="1">
        <v>4</v>
      </c>
      <c r="AJ99" s="3">
        <v>45899</v>
      </c>
      <c r="AK99" s="3">
        <v>45895</v>
      </c>
      <c r="AL99" s="3">
        <v>45888</v>
      </c>
      <c r="AM99" s="3">
        <v>45896</v>
      </c>
      <c r="AN99" s="3">
        <v>45897</v>
      </c>
      <c r="AO99" s="3">
        <v>45898</v>
      </c>
      <c r="AP99" s="3">
        <v>45894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1625.4871111111113</v>
      </c>
    </row>
    <row r="100" spans="1:56" ht="27.75" customHeight="1" x14ac:dyDescent="0.45">
      <c r="A100" s="3" t="s">
        <v>136</v>
      </c>
      <c r="B100" s="14" t="s">
        <v>136</v>
      </c>
      <c r="C100" s="9" t="s">
        <v>305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 t="s">
        <v>63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80</v>
      </c>
      <c r="AA100" s="8">
        <v>110363</v>
      </c>
      <c r="AB100" s="8">
        <v>0</v>
      </c>
      <c r="AC100" s="8">
        <v>110363</v>
      </c>
      <c r="AD100" s="8">
        <v>0</v>
      </c>
      <c r="AE100" s="8">
        <v>110363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8338.5377777777776</v>
      </c>
    </row>
    <row r="101" spans="1:56" ht="27.75" customHeight="1" x14ac:dyDescent="0.45">
      <c r="A101" s="3">
        <v>45825</v>
      </c>
      <c r="B101" s="14" t="s">
        <v>303</v>
      </c>
      <c r="C101" s="9" t="s">
        <v>142</v>
      </c>
      <c r="D101" s="13" t="s">
        <v>277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205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127</v>
      </c>
      <c r="V101" s="10">
        <v>0</v>
      </c>
      <c r="W101" s="10">
        <v>127</v>
      </c>
      <c r="X101" s="10">
        <v>6000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45825</v>
      </c>
      <c r="B102" s="14" t="s">
        <v>304</v>
      </c>
      <c r="C102" s="9" t="s">
        <v>142</v>
      </c>
      <c r="D102" s="13" t="s">
        <v>259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267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109</v>
      </c>
      <c r="T102" s="12" t="s">
        <v>63</v>
      </c>
      <c r="U102" s="11">
        <v>894</v>
      </c>
      <c r="V102" s="10">
        <v>525</v>
      </c>
      <c r="W102" s="10">
        <v>369</v>
      </c>
      <c r="X102" s="10">
        <v>6000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116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135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45827</v>
      </c>
      <c r="B103" s="14" t="s">
        <v>313</v>
      </c>
      <c r="C103" s="9" t="s">
        <v>142</v>
      </c>
      <c r="D103" s="13" t="s">
        <v>188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205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109</v>
      </c>
      <c r="T103" s="12" t="s">
        <v>63</v>
      </c>
      <c r="U103" s="11">
        <v>455</v>
      </c>
      <c r="V103" s="10">
        <v>0</v>
      </c>
      <c r="W103" s="10">
        <v>455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45796</v>
      </c>
      <c r="B104" s="14" t="s">
        <v>285</v>
      </c>
      <c r="C104" s="9" t="s">
        <v>142</v>
      </c>
      <c r="D104" s="13" t="s">
        <v>148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109</v>
      </c>
      <c r="T104" s="12" t="s">
        <v>63</v>
      </c>
      <c r="U104" s="11">
        <v>3360</v>
      </c>
      <c r="V104" s="10">
        <v>0</v>
      </c>
      <c r="W104" s="10">
        <v>3360</v>
      </c>
      <c r="X104" s="10">
        <v>35200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279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45796</v>
      </c>
      <c r="B105" s="14" t="s">
        <v>286</v>
      </c>
      <c r="C105" s="9" t="s">
        <v>142</v>
      </c>
      <c r="D105" s="13" t="s">
        <v>239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 t="s">
        <v>63</v>
      </c>
      <c r="U105" s="11">
        <v>614</v>
      </c>
      <c r="V105" s="10">
        <v>0</v>
      </c>
      <c r="W105" s="10">
        <v>614</v>
      </c>
      <c r="X105" s="10">
        <v>12101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45796</v>
      </c>
      <c r="B106" s="14" t="s">
        <v>281</v>
      </c>
      <c r="C106" s="9" t="s">
        <v>142</v>
      </c>
      <c r="D106" s="13" t="s">
        <v>276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366</v>
      </c>
      <c r="V106" s="10">
        <v>0</v>
      </c>
      <c r="W106" s="10">
        <v>366</v>
      </c>
      <c r="X106" s="10">
        <v>5113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45796</v>
      </c>
      <c r="B107" s="14" t="s">
        <v>283</v>
      </c>
      <c r="C107" s="9" t="s">
        <v>142</v>
      </c>
      <c r="D107" s="13" t="s">
        <v>278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302</v>
      </c>
      <c r="V107" s="10">
        <v>0</v>
      </c>
      <c r="W107" s="10">
        <v>302</v>
      </c>
      <c r="X107" s="10">
        <v>5300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45796</v>
      </c>
      <c r="B108" s="14" t="s">
        <v>284</v>
      </c>
      <c r="C108" s="9" t="s">
        <v>142</v>
      </c>
      <c r="D108" s="13" t="s">
        <v>132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1200</v>
      </c>
      <c r="V108" s="10">
        <v>0</v>
      </c>
      <c r="W108" s="10">
        <v>1200</v>
      </c>
      <c r="X108" s="10">
        <v>10700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45850</v>
      </c>
      <c r="B109" s="14" t="s">
        <v>336</v>
      </c>
      <c r="C109" s="9" t="s">
        <v>108</v>
      </c>
      <c r="D109" s="13" t="s">
        <v>337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117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250.15613333333337</v>
      </c>
    </row>
    <row r="110" spans="1:56" ht="27.75" customHeight="1" x14ac:dyDescent="0.45">
      <c r="A110" s="3">
        <v>45782</v>
      </c>
      <c r="B110" s="14" t="s">
        <v>274</v>
      </c>
      <c r="C110" s="9" t="s">
        <v>79</v>
      </c>
      <c r="D110" s="13" t="s">
        <v>264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133</v>
      </c>
      <c r="U110" s="11">
        <v>5000</v>
      </c>
      <c r="V110" s="10">
        <v>5041</v>
      </c>
      <c r="W110" s="10">
        <v>0</v>
      </c>
      <c r="X110" s="10">
        <v>5250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133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45799</v>
      </c>
      <c r="B111" s="14" t="s">
        <v>294</v>
      </c>
      <c r="C111" s="9" t="s">
        <v>289</v>
      </c>
      <c r="D111" s="13" t="s">
        <v>290</v>
      </c>
      <c r="E111" s="9">
        <v>20</v>
      </c>
      <c r="F111" s="9">
        <v>34</v>
      </c>
      <c r="G111" s="9" t="s">
        <v>60</v>
      </c>
      <c r="H111" s="9" t="s">
        <v>66</v>
      </c>
      <c r="I111" s="9">
        <v>95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 t="s">
        <v>133</v>
      </c>
      <c r="U111" s="11">
        <v>4000</v>
      </c>
      <c r="V111" s="10">
        <v>3840</v>
      </c>
      <c r="W111" s="10">
        <v>160</v>
      </c>
      <c r="X111" s="10">
        <v>8450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220</v>
      </c>
      <c r="AG111" s="1" t="s">
        <v>117</v>
      </c>
      <c r="AH111" s="1" t="s">
        <v>75</v>
      </c>
      <c r="AI111" s="1">
        <v>4</v>
      </c>
      <c r="AJ111" s="3" t="s">
        <v>133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45850</v>
      </c>
      <c r="B112" s="14" t="s">
        <v>340</v>
      </c>
      <c r="C112" s="9" t="s">
        <v>108</v>
      </c>
      <c r="D112" s="13" t="s">
        <v>309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4000</v>
      </c>
      <c r="V112" s="10">
        <v>0</v>
      </c>
      <c r="W112" s="10">
        <v>4000</v>
      </c>
      <c r="X112" s="10">
        <v>0</v>
      </c>
      <c r="Y112" s="10">
        <v>4200</v>
      </c>
      <c r="Z112" s="9" t="s">
        <v>80</v>
      </c>
      <c r="AA112" s="8">
        <v>4414.5199999999995</v>
      </c>
      <c r="AB112" s="8">
        <v>0</v>
      </c>
      <c r="AC112" s="8">
        <v>4414.5199999999995</v>
      </c>
      <c r="AD112" s="8">
        <v>0</v>
      </c>
      <c r="AE112" s="8">
        <v>4414.5199999999995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135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333.54151111111111</v>
      </c>
    </row>
    <row r="113" spans="1:56" ht="27.75" customHeight="1" x14ac:dyDescent="0.45">
      <c r="A113" s="3">
        <v>45798</v>
      </c>
      <c r="B113" s="14" t="s">
        <v>293</v>
      </c>
      <c r="C113" s="9" t="s">
        <v>108</v>
      </c>
      <c r="D113" s="13" t="s">
        <v>291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135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416.92688888888887</v>
      </c>
    </row>
    <row r="114" spans="1:56" ht="27.75" customHeight="1" x14ac:dyDescent="0.45">
      <c r="A114" s="3">
        <v>45782</v>
      </c>
      <c r="B114" s="14" t="s">
        <v>274</v>
      </c>
      <c r="C114" s="9" t="s">
        <v>79</v>
      </c>
      <c r="D114" s="13" t="s">
        <v>264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80</v>
      </c>
      <c r="AA114" s="8">
        <v>11036.3</v>
      </c>
      <c r="AB114" s="8">
        <v>0</v>
      </c>
      <c r="AC114" s="8">
        <v>11036.3</v>
      </c>
      <c r="AD114" s="8">
        <v>0</v>
      </c>
      <c r="AE114" s="8">
        <v>11036.3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135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833.85377777777774</v>
      </c>
    </row>
    <row r="115" spans="1:56" ht="27.75" customHeight="1" x14ac:dyDescent="0.45">
      <c r="A115" s="3">
        <v>45674</v>
      </c>
      <c r="B115" s="14" t="s">
        <v>241</v>
      </c>
      <c r="C115" s="9" t="s">
        <v>142</v>
      </c>
      <c r="D115" s="13" t="s">
        <v>240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205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116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255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45611</v>
      </c>
      <c r="B116" s="14" t="s">
        <v>204</v>
      </c>
      <c r="C116" s="9" t="s">
        <v>142</v>
      </c>
      <c r="D116" s="13" t="s">
        <v>203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45523</v>
      </c>
      <c r="B117" s="14" t="s">
        <v>185</v>
      </c>
      <c r="C117" s="9" t="s">
        <v>142</v>
      </c>
      <c r="D117" s="13" t="s">
        <v>183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45523</v>
      </c>
      <c r="B118" s="14" t="s">
        <v>185</v>
      </c>
      <c r="C118" s="9" t="s">
        <v>142</v>
      </c>
      <c r="D118" s="13" t="s">
        <v>184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109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116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>
        <v>45741</v>
      </c>
      <c r="B119" s="14" t="s">
        <v>262</v>
      </c>
      <c r="C119" s="9" t="s">
        <v>108</v>
      </c>
      <c r="D119" s="13" t="s">
        <v>261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4000</v>
      </c>
      <c r="V119" s="10">
        <v>3857</v>
      </c>
      <c r="W119" s="10">
        <v>143</v>
      </c>
      <c r="X119" s="10">
        <v>4200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116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265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45">
      <c r="A120" s="3">
        <v>45720</v>
      </c>
      <c r="B120" s="14" t="s">
        <v>129</v>
      </c>
      <c r="C120" s="9" t="s">
        <v>108</v>
      </c>
      <c r="D120" s="13" t="s">
        <v>219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133</v>
      </c>
      <c r="U120" s="11">
        <v>4000</v>
      </c>
      <c r="V120" s="10">
        <v>4010</v>
      </c>
      <c r="W120" s="10">
        <v>0</v>
      </c>
      <c r="X120" s="10">
        <v>4470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45">
      <c r="A121" s="3">
        <v>45720</v>
      </c>
      <c r="B121" s="14" t="s">
        <v>129</v>
      </c>
      <c r="C121" s="9" t="s">
        <v>108</v>
      </c>
      <c r="D121" s="13" t="s">
        <v>233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133</v>
      </c>
      <c r="U121" s="11">
        <v>3000</v>
      </c>
      <c r="V121" s="10">
        <v>3065</v>
      </c>
      <c r="W121" s="10">
        <v>0</v>
      </c>
      <c r="X121" s="10">
        <v>3300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133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45">
      <c r="A122" s="3">
        <v>45541</v>
      </c>
      <c r="B122" s="14" t="s">
        <v>189</v>
      </c>
      <c r="C122" s="9" t="s">
        <v>108</v>
      </c>
      <c r="D122" s="13" t="s">
        <v>190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133</v>
      </c>
      <c r="U122" s="11">
        <v>3000</v>
      </c>
      <c r="V122" s="10">
        <v>3318</v>
      </c>
      <c r="W122" s="10">
        <v>0</v>
      </c>
      <c r="X122" s="10">
        <v>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191</v>
      </c>
      <c r="AG122" s="1" t="s">
        <v>61</v>
      </c>
      <c r="AH122" s="1" t="s">
        <v>75</v>
      </c>
      <c r="AI122" s="1">
        <v>4</v>
      </c>
      <c r="AJ122" s="3" t="s">
        <v>133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>
        <v>0</v>
      </c>
      <c r="AY122" s="2" t="s">
        <v>236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45581</v>
      </c>
      <c r="B123" s="14" t="s">
        <v>195</v>
      </c>
      <c r="C123" s="9" t="s">
        <v>108</v>
      </c>
      <c r="D123" s="13" t="s">
        <v>196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133</v>
      </c>
      <c r="U123" s="11">
        <v>3000</v>
      </c>
      <c r="V123" s="10">
        <v>3194</v>
      </c>
      <c r="W123" s="10">
        <v>0</v>
      </c>
      <c r="X123" s="10">
        <v>5632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116</v>
      </c>
      <c r="AH123" s="1" t="s">
        <v>75</v>
      </c>
      <c r="AI123" s="1">
        <v>4</v>
      </c>
      <c r="AJ123" s="3" t="s">
        <v>133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38</v>
      </c>
      <c r="G124" s="9">
        <v>0</v>
      </c>
      <c r="H124" s="9">
        <v>0</v>
      </c>
      <c r="I124" s="9">
        <v>84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80</v>
      </c>
      <c r="AA124" s="8">
        <v>365678.72000000009</v>
      </c>
      <c r="AB124" s="8">
        <v>80177.010000000009</v>
      </c>
      <c r="AC124" s="8">
        <v>285501.71000000008</v>
      </c>
      <c r="AD124" s="8">
        <v>49411.51</v>
      </c>
      <c r="AE124" s="8">
        <v>316267.21000000008</v>
      </c>
      <c r="AF124" s="8" t="s">
        <v>58</v>
      </c>
      <c r="AG124" s="1" t="s">
        <v>116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 t="s">
        <v>136</v>
      </c>
      <c r="B125" s="14" t="s">
        <v>136</v>
      </c>
      <c r="C125" s="9" t="s">
        <v>305</v>
      </c>
      <c r="D125" s="13" t="s">
        <v>61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 t="s">
        <v>63</v>
      </c>
      <c r="U125" s="11">
        <v>100000</v>
      </c>
      <c r="V125" s="10">
        <v>0</v>
      </c>
      <c r="W125" s="10">
        <v>100000</v>
      </c>
      <c r="X125" s="10">
        <v>0</v>
      </c>
      <c r="Y125" s="10">
        <v>105000</v>
      </c>
      <c r="Z125" s="9" t="s">
        <v>306</v>
      </c>
      <c r="AA125" s="8">
        <v>113157.00000000001</v>
      </c>
      <c r="AB125" s="8">
        <v>0</v>
      </c>
      <c r="AC125" s="8">
        <v>113157.00000000001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74</v>
      </c>
      <c r="AI125" s="1">
        <v>2</v>
      </c>
      <c r="AJ125" s="3" t="s">
        <v>63</v>
      </c>
      <c r="AK125" s="3">
        <v>0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307</v>
      </c>
      <c r="BD125" s="56">
        <v>8914.2570000000014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38</v>
      </c>
      <c r="G126" s="9">
        <v>0</v>
      </c>
      <c r="H126" s="9">
        <v>0</v>
      </c>
      <c r="I126" s="9">
        <v>82</v>
      </c>
      <c r="J126" s="9" t="s">
        <v>78</v>
      </c>
      <c r="K126" s="9">
        <v>2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306</v>
      </c>
      <c r="AA126" s="8">
        <v>113157.00000000001</v>
      </c>
      <c r="AB126" s="8">
        <v>0</v>
      </c>
      <c r="AC126" s="8">
        <v>113157.00000000001</v>
      </c>
      <c r="AD126" s="8">
        <v>0</v>
      </c>
      <c r="AE126" s="8">
        <v>0</v>
      </c>
      <c r="AF126" s="8" t="s">
        <v>58</v>
      </c>
      <c r="AG126" s="1" t="s">
        <v>117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308</v>
      </c>
      <c r="BD126" s="56">
        <v>0</v>
      </c>
    </row>
    <row r="127" spans="1:56" ht="27.75" customHeight="1" x14ac:dyDescent="0.45">
      <c r="A127" s="3">
        <v>45857</v>
      </c>
      <c r="B127" s="14" t="s">
        <v>384</v>
      </c>
      <c r="C127" s="9" t="s">
        <v>142</v>
      </c>
      <c r="D127" s="13" t="s">
        <v>302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205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109</v>
      </c>
      <c r="T127" s="12">
        <v>45872</v>
      </c>
      <c r="U127" s="11">
        <v>42240</v>
      </c>
      <c r="V127" s="10">
        <v>37240</v>
      </c>
      <c r="W127" s="10">
        <v>5000</v>
      </c>
      <c r="X127" s="10">
        <v>152931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220</v>
      </c>
      <c r="AG127" s="1" t="s">
        <v>117</v>
      </c>
      <c r="AH127" s="1" t="s">
        <v>74</v>
      </c>
      <c r="AI127" s="1">
        <v>2</v>
      </c>
      <c r="AJ127" s="3">
        <v>45872</v>
      </c>
      <c r="AK127" s="3">
        <v>0</v>
      </c>
      <c r="AL127" s="3">
        <v>45863</v>
      </c>
      <c r="AM127" s="3">
        <v>45870</v>
      </c>
      <c r="AN127" s="3">
        <v>45871</v>
      </c>
      <c r="AO127" s="3">
        <v>45871</v>
      </c>
      <c r="AP127" s="3">
        <v>45867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 t="s">
        <v>390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45857</v>
      </c>
      <c r="B128" s="14" t="s">
        <v>383</v>
      </c>
      <c r="C128" s="9" t="s">
        <v>142</v>
      </c>
      <c r="D128" s="13" t="s">
        <v>301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45872</v>
      </c>
      <c r="U128" s="11">
        <v>2960</v>
      </c>
      <c r="V128" s="10">
        <v>0</v>
      </c>
      <c r="W128" s="10">
        <v>2960</v>
      </c>
      <c r="X128" s="10">
        <v>0</v>
      </c>
      <c r="Y128" s="10">
        <v>3108</v>
      </c>
      <c r="Z128" s="9" t="s">
        <v>81</v>
      </c>
      <c r="AA128" s="8">
        <v>3101.34</v>
      </c>
      <c r="AB128" s="8">
        <v>3101.34</v>
      </c>
      <c r="AC128" s="8">
        <v>0</v>
      </c>
      <c r="AD128" s="8">
        <v>0</v>
      </c>
      <c r="AE128" s="8">
        <v>0</v>
      </c>
      <c r="AF128" s="8" t="s">
        <v>220</v>
      </c>
      <c r="AG128" s="1" t="s">
        <v>117</v>
      </c>
      <c r="AH128" s="1" t="s">
        <v>74</v>
      </c>
      <c r="AI128" s="1">
        <v>2</v>
      </c>
      <c r="AJ128" s="3">
        <v>45872</v>
      </c>
      <c r="AK128" s="3">
        <v>0</v>
      </c>
      <c r="AL128" s="3">
        <v>45863</v>
      </c>
      <c r="AM128" s="3">
        <v>45870</v>
      </c>
      <c r="AN128" s="3">
        <v>45871</v>
      </c>
      <c r="AO128" s="3">
        <v>45871</v>
      </c>
      <c r="AP128" s="3">
        <v>45867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389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45862</v>
      </c>
      <c r="B129" s="14" t="s">
        <v>431</v>
      </c>
      <c r="C129" s="9" t="s">
        <v>85</v>
      </c>
      <c r="D129" s="13" t="s">
        <v>417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124000</v>
      </c>
      <c r="V129" s="10">
        <v>0</v>
      </c>
      <c r="W129" s="10">
        <v>124000</v>
      </c>
      <c r="X129" s="10">
        <v>4825</v>
      </c>
      <c r="Y129" s="10">
        <v>125133.75</v>
      </c>
      <c r="Z129" s="9" t="s">
        <v>81</v>
      </c>
      <c r="AA129" s="8">
        <v>134605.12353750001</v>
      </c>
      <c r="AB129" s="8">
        <v>134605.12353750001</v>
      </c>
      <c r="AC129" s="8">
        <v>0</v>
      </c>
      <c r="AD129" s="8">
        <v>0</v>
      </c>
      <c r="AE129" s="8">
        <v>0</v>
      </c>
      <c r="AF129" s="8" t="s">
        <v>323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45862</v>
      </c>
      <c r="B130" s="14" t="s">
        <v>432</v>
      </c>
      <c r="C130" s="9" t="s">
        <v>85</v>
      </c>
      <c r="D130" s="13" t="s">
        <v>322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28000</v>
      </c>
      <c r="V130" s="10">
        <v>0</v>
      </c>
      <c r="W130" s="10">
        <v>28000</v>
      </c>
      <c r="X130" s="10">
        <v>0</v>
      </c>
      <c r="Y130" s="10">
        <v>29400</v>
      </c>
      <c r="Z130" s="9" t="s">
        <v>81</v>
      </c>
      <c r="AA130" s="8">
        <v>30119.320000000003</v>
      </c>
      <c r="AB130" s="8">
        <v>3641</v>
      </c>
      <c r="AC130" s="8">
        <v>26478.320000000003</v>
      </c>
      <c r="AD130" s="8">
        <v>0</v>
      </c>
      <c r="AE130" s="8">
        <v>0</v>
      </c>
      <c r="AF130" s="8" t="s">
        <v>323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2024.1204622222224</v>
      </c>
    </row>
    <row r="131" spans="1:56" ht="27.75" customHeight="1" x14ac:dyDescent="0.45">
      <c r="A131" s="3">
        <v>45862</v>
      </c>
      <c r="B131" s="14" t="s">
        <v>433</v>
      </c>
      <c r="C131" s="9" t="s">
        <v>85</v>
      </c>
      <c r="D131" s="13" t="s">
        <v>418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198</v>
      </c>
      <c r="T131" s="12">
        <v>45889</v>
      </c>
      <c r="U131" s="11">
        <v>7000</v>
      </c>
      <c r="V131" s="10">
        <v>0</v>
      </c>
      <c r="W131" s="10">
        <v>7000</v>
      </c>
      <c r="X131" s="10">
        <v>0</v>
      </c>
      <c r="Y131" s="10">
        <v>7350</v>
      </c>
      <c r="Z131" s="9" t="s">
        <v>81</v>
      </c>
      <c r="AA131" s="8">
        <v>7529.8300000000008</v>
      </c>
      <c r="AB131" s="8">
        <v>0</v>
      </c>
      <c r="AC131" s="8">
        <v>7529.8300000000008</v>
      </c>
      <c r="AD131" s="8">
        <v>0</v>
      </c>
      <c r="AE131" s="8">
        <v>0</v>
      </c>
      <c r="AF131" s="8" t="s">
        <v>323</v>
      </c>
      <c r="AG131" s="1" t="s">
        <v>117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575.61367111111122</v>
      </c>
    </row>
    <row r="132" spans="1:56" ht="27.75" customHeight="1" x14ac:dyDescent="0.45">
      <c r="A132" s="3">
        <v>45862</v>
      </c>
      <c r="B132" s="14" t="s">
        <v>433</v>
      </c>
      <c r="C132" s="9" t="s">
        <v>85</v>
      </c>
      <c r="D132" s="13" t="s">
        <v>421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198</v>
      </c>
      <c r="T132" s="12">
        <v>45889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0</v>
      </c>
      <c r="AF132" s="8" t="s">
        <v>323</v>
      </c>
      <c r="AG132" s="1" t="s">
        <v>117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411.15262222222225</v>
      </c>
    </row>
    <row r="133" spans="1:56" ht="27.75" customHeight="1" x14ac:dyDescent="0.45">
      <c r="A133" s="3">
        <v>45862</v>
      </c>
      <c r="B133" s="14" t="s">
        <v>434</v>
      </c>
      <c r="C133" s="9" t="s">
        <v>85</v>
      </c>
      <c r="D133" s="13" t="s">
        <v>419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198</v>
      </c>
      <c r="T133" s="12">
        <v>45889</v>
      </c>
      <c r="U133" s="11">
        <v>7000</v>
      </c>
      <c r="V133" s="10">
        <v>0</v>
      </c>
      <c r="W133" s="10">
        <v>7000</v>
      </c>
      <c r="X133" s="10">
        <v>0</v>
      </c>
      <c r="Y133" s="10">
        <v>7350</v>
      </c>
      <c r="Z133" s="9" t="s">
        <v>81</v>
      </c>
      <c r="AA133" s="8">
        <v>7529.8300000000008</v>
      </c>
      <c r="AB133" s="8">
        <v>0</v>
      </c>
      <c r="AC133" s="8">
        <v>7529.8300000000008</v>
      </c>
      <c r="AD133" s="8">
        <v>0</v>
      </c>
      <c r="AE133" s="8">
        <v>0</v>
      </c>
      <c r="AF133" s="8" t="s">
        <v>323</v>
      </c>
      <c r="AG133" s="1" t="s">
        <v>117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575.61367111111122</v>
      </c>
    </row>
    <row r="134" spans="1:56" ht="27.75" customHeight="1" x14ac:dyDescent="0.45">
      <c r="A134" s="3">
        <v>45862</v>
      </c>
      <c r="B134" s="14" t="s">
        <v>434</v>
      </c>
      <c r="C134" s="9" t="s">
        <v>85</v>
      </c>
      <c r="D134" s="13" t="s">
        <v>420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198</v>
      </c>
      <c r="T134" s="12">
        <v>45889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81</v>
      </c>
      <c r="AA134" s="8">
        <v>15059.660000000002</v>
      </c>
      <c r="AB134" s="8">
        <v>0</v>
      </c>
      <c r="AC134" s="8">
        <v>15059.660000000002</v>
      </c>
      <c r="AD134" s="8">
        <v>0</v>
      </c>
      <c r="AE134" s="8">
        <v>0</v>
      </c>
      <c r="AF134" s="8" t="s">
        <v>323</v>
      </c>
      <c r="AG134" s="1" t="s">
        <v>61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1151.2273422222224</v>
      </c>
    </row>
    <row r="135" spans="1:56" ht="27.75" customHeight="1" x14ac:dyDescent="0.45">
      <c r="A135" s="3">
        <v>45870</v>
      </c>
      <c r="B135" s="14" t="s">
        <v>467</v>
      </c>
      <c r="C135" s="9" t="s">
        <v>85</v>
      </c>
      <c r="D135" s="13" t="s">
        <v>445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198</v>
      </c>
      <c r="T135" s="12">
        <v>45894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273</v>
      </c>
      <c r="AG135" s="1" t="s">
        <v>116</v>
      </c>
      <c r="AH135" s="1" t="s">
        <v>74</v>
      </c>
      <c r="AI135" s="1">
        <v>2</v>
      </c>
      <c r="AJ135" s="3">
        <v>45894</v>
      </c>
      <c r="AK135" s="3">
        <v>0</v>
      </c>
      <c r="AL135" s="3">
        <v>45885</v>
      </c>
      <c r="AM135" s="3">
        <v>45892</v>
      </c>
      <c r="AN135" s="3">
        <v>45893</v>
      </c>
      <c r="AO135" s="3">
        <v>45893</v>
      </c>
      <c r="AP135" s="3">
        <v>45889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411.15262222222225</v>
      </c>
    </row>
    <row r="136" spans="1:56" ht="27.75" customHeight="1" x14ac:dyDescent="0.45">
      <c r="A136" s="3">
        <v>45870</v>
      </c>
      <c r="B136" s="14" t="s">
        <v>467</v>
      </c>
      <c r="C136" s="9" t="s">
        <v>85</v>
      </c>
      <c r="D136" s="13" t="s">
        <v>446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198</v>
      </c>
      <c r="T136" s="12">
        <v>45894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81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273</v>
      </c>
      <c r="AG136" s="1" t="s">
        <v>116</v>
      </c>
      <c r="AH136" s="1" t="s">
        <v>74</v>
      </c>
      <c r="AI136" s="1">
        <v>2</v>
      </c>
      <c r="AJ136" s="3">
        <v>45894</v>
      </c>
      <c r="AK136" s="3">
        <v>0</v>
      </c>
      <c r="AL136" s="3">
        <v>45885</v>
      </c>
      <c r="AM136" s="3">
        <v>45892</v>
      </c>
      <c r="AN136" s="3">
        <v>45893</v>
      </c>
      <c r="AO136" s="3">
        <v>45893</v>
      </c>
      <c r="AP136" s="3">
        <v>45889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1644.610488888889</v>
      </c>
    </row>
    <row r="137" spans="1:56" ht="27.75" customHeight="1" x14ac:dyDescent="0.45">
      <c r="A137" s="3" t="s">
        <v>136</v>
      </c>
      <c r="B137" s="14" t="s">
        <v>136</v>
      </c>
      <c r="C137" s="9" t="s">
        <v>142</v>
      </c>
      <c r="D137" s="13" t="s">
        <v>61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205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45899</v>
      </c>
      <c r="U137" s="11">
        <v>200000</v>
      </c>
      <c r="V137" s="10">
        <v>0</v>
      </c>
      <c r="W137" s="10">
        <v>200000</v>
      </c>
      <c r="X137" s="10">
        <v>0</v>
      </c>
      <c r="Y137" s="10">
        <v>210000</v>
      </c>
      <c r="Z137" s="9" t="s">
        <v>81</v>
      </c>
      <c r="AA137" s="8">
        <v>209550.00000000003</v>
      </c>
      <c r="AB137" s="8">
        <v>0</v>
      </c>
      <c r="AC137" s="8">
        <v>209550.00000000003</v>
      </c>
      <c r="AD137" s="8">
        <v>0</v>
      </c>
      <c r="AE137" s="8">
        <v>0</v>
      </c>
      <c r="AF137" s="8" t="s">
        <v>220</v>
      </c>
      <c r="AG137" s="1" t="s">
        <v>116</v>
      </c>
      <c r="AH137" s="1" t="s">
        <v>74</v>
      </c>
      <c r="AI137" s="1">
        <v>2</v>
      </c>
      <c r="AJ137" s="3">
        <v>45899</v>
      </c>
      <c r="AK137" s="3">
        <v>0</v>
      </c>
      <c r="AL137" s="3">
        <v>45890</v>
      </c>
      <c r="AM137" s="3">
        <v>45897</v>
      </c>
      <c r="AN137" s="3">
        <v>45898</v>
      </c>
      <c r="AO137" s="3">
        <v>45898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16018.933333333336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37</v>
      </c>
      <c r="G138" s="9">
        <v>0</v>
      </c>
      <c r="H138" s="9">
        <v>0</v>
      </c>
      <c r="I138" s="9">
        <v>80</v>
      </c>
      <c r="J138" s="9" t="s">
        <v>57</v>
      </c>
      <c r="K138" s="9">
        <v>3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439765.80353750009</v>
      </c>
      <c r="AB138" s="8">
        <v>141347.46353750001</v>
      </c>
      <c r="AC138" s="8">
        <v>298418.34000000003</v>
      </c>
      <c r="AD138" s="8">
        <v>0</v>
      </c>
      <c r="AE138" s="8">
        <v>0</v>
      </c>
      <c r="AF138" s="8" t="s">
        <v>58</v>
      </c>
      <c r="AG138" s="1" t="s">
        <v>116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45867</v>
      </c>
      <c r="B139" s="14" t="s">
        <v>437</v>
      </c>
      <c r="C139" s="9" t="s">
        <v>411</v>
      </c>
      <c r="D139" s="13" t="s">
        <v>438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108.55204095999999</v>
      </c>
      <c r="Q139" s="10">
        <v>0</v>
      </c>
      <c r="R139" s="10">
        <v>108.55204095999999</v>
      </c>
      <c r="S139" s="9" t="s">
        <v>71</v>
      </c>
      <c r="T139" s="12">
        <v>45874</v>
      </c>
      <c r="U139" s="11">
        <v>5000</v>
      </c>
      <c r="V139" s="10">
        <v>0</v>
      </c>
      <c r="W139" s="10">
        <v>5000</v>
      </c>
      <c r="X139" s="10">
        <v>4355</v>
      </c>
      <c r="Y139" s="10">
        <v>677.25</v>
      </c>
      <c r="Z139" s="9" t="s">
        <v>121</v>
      </c>
      <c r="AA139" s="8">
        <v>728.51105250000012</v>
      </c>
      <c r="AB139" s="8">
        <v>728.51105250000012</v>
      </c>
      <c r="AC139" s="8">
        <v>0</v>
      </c>
      <c r="AD139" s="8">
        <v>728.51105250000012</v>
      </c>
      <c r="AE139" s="8">
        <v>0</v>
      </c>
      <c r="AF139" s="8">
        <v>0</v>
      </c>
      <c r="AG139" s="1" t="s">
        <v>118</v>
      </c>
      <c r="AH139" s="1" t="s">
        <v>68</v>
      </c>
      <c r="AI139" s="1">
        <v>4</v>
      </c>
      <c r="AJ139" s="3">
        <v>45874</v>
      </c>
      <c r="AK139" s="3">
        <v>45870</v>
      </c>
      <c r="AL139" s="3">
        <v>45864</v>
      </c>
      <c r="AM139" s="3">
        <v>45871</v>
      </c>
      <c r="AN139" s="3">
        <v>45872</v>
      </c>
      <c r="AO139" s="3">
        <v>45872</v>
      </c>
      <c r="AP139" s="3">
        <v>45869</v>
      </c>
      <c r="AQ139" s="3">
        <v>45873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45867</v>
      </c>
      <c r="B140" s="14" t="s">
        <v>437</v>
      </c>
      <c r="C140" s="9" t="s">
        <v>411</v>
      </c>
      <c r="D140" s="13" t="s">
        <v>439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0</v>
      </c>
      <c r="Q140" s="10">
        <v>0</v>
      </c>
      <c r="R140" s="10">
        <v>0</v>
      </c>
      <c r="S140" s="9" t="s">
        <v>71</v>
      </c>
      <c r="T140" s="12">
        <v>45874</v>
      </c>
      <c r="U140" s="11">
        <v>10000</v>
      </c>
      <c r="V140" s="10">
        <v>10000</v>
      </c>
      <c r="W140" s="10">
        <v>0</v>
      </c>
      <c r="X140" s="10">
        <v>10500</v>
      </c>
      <c r="Y140" s="10">
        <v>0</v>
      </c>
      <c r="Z140" s="9" t="s">
        <v>121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116</v>
      </c>
      <c r="AH140" s="1" t="s">
        <v>68</v>
      </c>
      <c r="AI140" s="1">
        <v>4</v>
      </c>
      <c r="AJ140" s="3">
        <v>45874</v>
      </c>
      <c r="AK140" s="3">
        <v>45870</v>
      </c>
      <c r="AL140" s="3">
        <v>45864</v>
      </c>
      <c r="AM140" s="3">
        <v>45871</v>
      </c>
      <c r="AN140" s="3">
        <v>45872</v>
      </c>
      <c r="AO140" s="3">
        <v>45872</v>
      </c>
      <c r="AP140" s="3">
        <v>45869</v>
      </c>
      <c r="AQ140" s="3">
        <v>45873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45867</v>
      </c>
      <c r="B141" s="14" t="s">
        <v>440</v>
      </c>
      <c r="C141" s="9" t="s">
        <v>325</v>
      </c>
      <c r="D141" s="13" t="s">
        <v>441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97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0</v>
      </c>
      <c r="Q141" s="10">
        <v>0</v>
      </c>
      <c r="R141" s="10">
        <v>0</v>
      </c>
      <c r="S141" s="9" t="s">
        <v>71</v>
      </c>
      <c r="T141" s="12">
        <v>45874</v>
      </c>
      <c r="U141" s="11">
        <v>5000</v>
      </c>
      <c r="V141" s="10">
        <v>5000</v>
      </c>
      <c r="W141" s="10">
        <v>0</v>
      </c>
      <c r="X141" s="10">
        <v>5400</v>
      </c>
      <c r="Y141" s="10">
        <v>0</v>
      </c>
      <c r="Z141" s="9" t="s">
        <v>121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116</v>
      </c>
      <c r="AH141" s="1" t="s">
        <v>68</v>
      </c>
      <c r="AI141" s="1">
        <v>4</v>
      </c>
      <c r="AJ141" s="3">
        <v>45874</v>
      </c>
      <c r="AK141" s="3">
        <v>45870</v>
      </c>
      <c r="AL141" s="3">
        <v>45864</v>
      </c>
      <c r="AM141" s="3">
        <v>45871</v>
      </c>
      <c r="AN141" s="3">
        <v>45872</v>
      </c>
      <c r="AO141" s="3">
        <v>45872</v>
      </c>
      <c r="AP141" s="3">
        <v>45869</v>
      </c>
      <c r="AQ141" s="3">
        <v>45873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45860</v>
      </c>
      <c r="B142" s="14" t="s">
        <v>410</v>
      </c>
      <c r="C142" s="9" t="s">
        <v>411</v>
      </c>
      <c r="D142" s="13" t="s">
        <v>412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18.345294922239994</v>
      </c>
      <c r="Q142" s="10">
        <v>0</v>
      </c>
      <c r="R142" s="10">
        <v>18.345294922239994</v>
      </c>
      <c r="S142" s="9" t="s">
        <v>71</v>
      </c>
      <c r="T142" s="12">
        <v>45874</v>
      </c>
      <c r="U142" s="11">
        <v>7000</v>
      </c>
      <c r="V142" s="10">
        <v>6155</v>
      </c>
      <c r="W142" s="10">
        <v>845</v>
      </c>
      <c r="X142" s="10">
        <v>10500</v>
      </c>
      <c r="Y142" s="10">
        <v>0</v>
      </c>
      <c r="Z142" s="9" t="s">
        <v>121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45874</v>
      </c>
      <c r="AK142" s="3">
        <v>45870</v>
      </c>
      <c r="AL142" s="3">
        <v>45864</v>
      </c>
      <c r="AM142" s="3">
        <v>45871</v>
      </c>
      <c r="AN142" s="3">
        <v>45872</v>
      </c>
      <c r="AO142" s="3">
        <v>45872</v>
      </c>
      <c r="AP142" s="3">
        <v>45869</v>
      </c>
      <c r="AQ142" s="3">
        <v>45873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447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>
        <v>45860</v>
      </c>
      <c r="B143" s="14" t="s">
        <v>410</v>
      </c>
      <c r="C143" s="9" t="s">
        <v>411</v>
      </c>
      <c r="D143" s="13" t="s">
        <v>413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0</v>
      </c>
      <c r="Q143" s="10">
        <v>0</v>
      </c>
      <c r="R143" s="10">
        <v>0</v>
      </c>
      <c r="S143" s="9" t="s">
        <v>71</v>
      </c>
      <c r="T143" s="12">
        <v>45874</v>
      </c>
      <c r="U143" s="11">
        <v>5000</v>
      </c>
      <c r="V143" s="10">
        <v>5270</v>
      </c>
      <c r="W143" s="10">
        <v>0</v>
      </c>
      <c r="X143" s="10">
        <v>5400</v>
      </c>
      <c r="Y143" s="10">
        <v>0</v>
      </c>
      <c r="Z143" s="9" t="s">
        <v>121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45874</v>
      </c>
      <c r="AK143" s="3">
        <v>45870</v>
      </c>
      <c r="AL143" s="3">
        <v>45864</v>
      </c>
      <c r="AM143" s="3">
        <v>45871</v>
      </c>
      <c r="AN143" s="3">
        <v>45872</v>
      </c>
      <c r="AO143" s="3">
        <v>45872</v>
      </c>
      <c r="AP143" s="3">
        <v>45869</v>
      </c>
      <c r="AQ143" s="3">
        <v>45873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447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45860</v>
      </c>
      <c r="B144" s="14" t="s">
        <v>414</v>
      </c>
      <c r="C144" s="9" t="s">
        <v>411</v>
      </c>
      <c r="D144" s="13" t="s">
        <v>415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3.799321433599999</v>
      </c>
      <c r="Q144" s="10">
        <v>0</v>
      </c>
      <c r="R144" s="10">
        <v>3.799321433599999</v>
      </c>
      <c r="S144" s="9" t="s">
        <v>71</v>
      </c>
      <c r="T144" s="12">
        <v>45874</v>
      </c>
      <c r="U144" s="11">
        <v>5000</v>
      </c>
      <c r="V144" s="10">
        <v>4825</v>
      </c>
      <c r="W144" s="10">
        <v>175</v>
      </c>
      <c r="X144" s="10">
        <v>5400</v>
      </c>
      <c r="Y144" s="10">
        <v>0</v>
      </c>
      <c r="Z144" s="9" t="s">
        <v>121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68</v>
      </c>
      <c r="AI144" s="1">
        <v>4</v>
      </c>
      <c r="AJ144" s="3">
        <v>45874</v>
      </c>
      <c r="AK144" s="3">
        <v>45870</v>
      </c>
      <c r="AL144" s="3">
        <v>45864</v>
      </c>
      <c r="AM144" s="3">
        <v>45871</v>
      </c>
      <c r="AN144" s="3">
        <v>45872</v>
      </c>
      <c r="AO144" s="3">
        <v>45872</v>
      </c>
      <c r="AP144" s="3">
        <v>45869</v>
      </c>
      <c r="AQ144" s="3">
        <v>45873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447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45870</v>
      </c>
      <c r="B145" s="14" t="s">
        <v>474</v>
      </c>
      <c r="C145" s="9" t="s">
        <v>79</v>
      </c>
      <c r="D145" s="13" t="s">
        <v>475</v>
      </c>
      <c r="E145" s="9">
        <v>21</v>
      </c>
      <c r="F145" s="9">
        <v>38</v>
      </c>
      <c r="G145" s="9" t="s">
        <v>60</v>
      </c>
      <c r="H145" s="9" t="s">
        <v>76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65.13122457599998</v>
      </c>
      <c r="Q145" s="10">
        <v>0</v>
      </c>
      <c r="R145" s="10">
        <v>65.13122457599998</v>
      </c>
      <c r="S145" s="9" t="s">
        <v>67</v>
      </c>
      <c r="T145" s="12">
        <v>45880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3310.89</v>
      </c>
      <c r="AB145" s="8">
        <v>3310.89</v>
      </c>
      <c r="AC145" s="8">
        <v>0</v>
      </c>
      <c r="AD145" s="8">
        <v>0</v>
      </c>
      <c r="AE145" s="8">
        <v>3310.89</v>
      </c>
      <c r="AF145" s="8">
        <v>0</v>
      </c>
      <c r="AG145" s="1" t="s">
        <v>117</v>
      </c>
      <c r="AH145" s="1" t="s">
        <v>68</v>
      </c>
      <c r="AI145" s="1">
        <v>4</v>
      </c>
      <c r="AJ145" s="3">
        <v>45880</v>
      </c>
      <c r="AK145" s="3">
        <v>45876</v>
      </c>
      <c r="AL145" s="3">
        <v>45870</v>
      </c>
      <c r="AM145" s="3">
        <v>45877</v>
      </c>
      <c r="AN145" s="3">
        <v>45878</v>
      </c>
      <c r="AO145" s="3">
        <v>45878</v>
      </c>
      <c r="AP145" s="3">
        <v>45875</v>
      </c>
      <c r="AQ145" s="3">
        <v>45879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45870</v>
      </c>
      <c r="B146" s="14" t="s">
        <v>476</v>
      </c>
      <c r="C146" s="9" t="s">
        <v>79</v>
      </c>
      <c r="D146" s="13" t="s">
        <v>477</v>
      </c>
      <c r="E146" s="9">
        <v>21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42</v>
      </c>
      <c r="O146" s="9">
        <v>40</v>
      </c>
      <c r="P146" s="10">
        <v>68.387785804799989</v>
      </c>
      <c r="Q146" s="10">
        <v>0</v>
      </c>
      <c r="R146" s="10">
        <v>68.387785804799989</v>
      </c>
      <c r="S146" s="9" t="s">
        <v>67</v>
      </c>
      <c r="T146" s="12">
        <v>45880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121</v>
      </c>
      <c r="AA146" s="8">
        <v>3478.5300000000007</v>
      </c>
      <c r="AB146" s="8">
        <v>3478.5300000000007</v>
      </c>
      <c r="AC146" s="8">
        <v>0</v>
      </c>
      <c r="AD146" s="8">
        <v>0</v>
      </c>
      <c r="AE146" s="8">
        <v>3478.5300000000007</v>
      </c>
      <c r="AF146" s="8">
        <v>0</v>
      </c>
      <c r="AG146" s="1" t="s">
        <v>117</v>
      </c>
      <c r="AH146" s="1" t="s">
        <v>68</v>
      </c>
      <c r="AI146" s="1">
        <v>4</v>
      </c>
      <c r="AJ146" s="3">
        <v>45880</v>
      </c>
      <c r="AK146" s="3">
        <v>45876</v>
      </c>
      <c r="AL146" s="3">
        <v>45870</v>
      </c>
      <c r="AM146" s="3">
        <v>45877</v>
      </c>
      <c r="AN146" s="3">
        <v>45878</v>
      </c>
      <c r="AO146" s="3">
        <v>45878</v>
      </c>
      <c r="AP146" s="3">
        <v>45875</v>
      </c>
      <c r="AQ146" s="3">
        <v>45879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0</v>
      </c>
    </row>
    <row r="147" spans="1:56" ht="27.75" customHeight="1" x14ac:dyDescent="0.45">
      <c r="A147" s="3">
        <v>45869</v>
      </c>
      <c r="B147" s="14" t="s">
        <v>468</v>
      </c>
      <c r="C147" s="9" t="s">
        <v>112</v>
      </c>
      <c r="D147" s="13" t="s">
        <v>448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45877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121</v>
      </c>
      <c r="AA147" s="8">
        <v>10756.900000000001</v>
      </c>
      <c r="AB147" s="8">
        <v>10756.900000000001</v>
      </c>
      <c r="AC147" s="8">
        <v>0</v>
      </c>
      <c r="AD147" s="8">
        <v>0</v>
      </c>
      <c r="AE147" s="8">
        <v>10756.900000000001</v>
      </c>
      <c r="AF147" s="8">
        <v>0</v>
      </c>
      <c r="AG147" s="1" t="s">
        <v>117</v>
      </c>
      <c r="AH147" s="1" t="s">
        <v>68</v>
      </c>
      <c r="AI147" s="1">
        <v>4</v>
      </c>
      <c r="AJ147" s="3">
        <v>45877</v>
      </c>
      <c r="AK147" s="3">
        <v>45873</v>
      </c>
      <c r="AL147" s="3">
        <v>45867</v>
      </c>
      <c r="AM147" s="3">
        <v>45874</v>
      </c>
      <c r="AN147" s="3">
        <v>45875</v>
      </c>
      <c r="AO147" s="3">
        <v>45875</v>
      </c>
      <c r="AP147" s="3">
        <v>45872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449</v>
      </c>
      <c r="AZ147" s="2">
        <v>0</v>
      </c>
      <c r="BA147" s="2">
        <v>0</v>
      </c>
      <c r="BB147" s="2">
        <v>0</v>
      </c>
      <c r="BC147" s="1" t="s">
        <v>122</v>
      </c>
      <c r="BD147" s="56">
        <v>0</v>
      </c>
    </row>
    <row r="148" spans="1:56" ht="27.75" customHeight="1" x14ac:dyDescent="0.45">
      <c r="A148" s="3">
        <v>45869</v>
      </c>
      <c r="B148" s="14" t="s">
        <v>468</v>
      </c>
      <c r="C148" s="9" t="s">
        <v>112</v>
      </c>
      <c r="D148" s="13" t="s">
        <v>450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45877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121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5378.4500000000007</v>
      </c>
      <c r="AF148" s="8">
        <v>0</v>
      </c>
      <c r="AG148" s="1" t="s">
        <v>117</v>
      </c>
      <c r="AH148" s="1" t="s">
        <v>68</v>
      </c>
      <c r="AI148" s="1">
        <v>4</v>
      </c>
      <c r="AJ148" s="3">
        <v>45877</v>
      </c>
      <c r="AK148" s="3">
        <v>45873</v>
      </c>
      <c r="AL148" s="3">
        <v>45867</v>
      </c>
      <c r="AM148" s="3">
        <v>45874</v>
      </c>
      <c r="AN148" s="3">
        <v>45875</v>
      </c>
      <c r="AO148" s="3">
        <v>45875</v>
      </c>
      <c r="AP148" s="3">
        <v>45872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449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45869</v>
      </c>
      <c r="B149" s="14" t="s">
        <v>468</v>
      </c>
      <c r="C149" s="9" t="s">
        <v>112</v>
      </c>
      <c r="D149" s="13" t="s">
        <v>451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45877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121</v>
      </c>
      <c r="AA149" s="8">
        <v>5378.4500000000007</v>
      </c>
      <c r="AB149" s="8">
        <v>5378.4500000000007</v>
      </c>
      <c r="AC149" s="8">
        <v>0</v>
      </c>
      <c r="AD149" s="8">
        <v>0</v>
      </c>
      <c r="AE149" s="8">
        <v>5378.4500000000007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45877</v>
      </c>
      <c r="AK149" s="3">
        <v>45873</v>
      </c>
      <c r="AL149" s="3">
        <v>45867</v>
      </c>
      <c r="AM149" s="3">
        <v>45874</v>
      </c>
      <c r="AN149" s="3">
        <v>45875</v>
      </c>
      <c r="AO149" s="3">
        <v>45875</v>
      </c>
      <c r="AP149" s="3">
        <v>45872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449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45869</v>
      </c>
      <c r="B150" s="14" t="s">
        <v>468</v>
      </c>
      <c r="C150" s="9" t="s">
        <v>112</v>
      </c>
      <c r="D150" s="13" t="s">
        <v>452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45877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121</v>
      </c>
      <c r="AA150" s="8">
        <v>5378.4500000000007</v>
      </c>
      <c r="AB150" s="8">
        <v>5378.4500000000007</v>
      </c>
      <c r="AC150" s="8">
        <v>0</v>
      </c>
      <c r="AD150" s="8">
        <v>0</v>
      </c>
      <c r="AE150" s="8">
        <v>5378.4500000000007</v>
      </c>
      <c r="AF150" s="8">
        <v>0</v>
      </c>
      <c r="AG150" s="1" t="s">
        <v>61</v>
      </c>
      <c r="AH150" s="1" t="s">
        <v>68</v>
      </c>
      <c r="AI150" s="1">
        <v>4</v>
      </c>
      <c r="AJ150" s="3">
        <v>45877</v>
      </c>
      <c r="AK150" s="3">
        <v>45873</v>
      </c>
      <c r="AL150" s="3">
        <v>45867</v>
      </c>
      <c r="AM150" s="3">
        <v>45874</v>
      </c>
      <c r="AN150" s="3">
        <v>45875</v>
      </c>
      <c r="AO150" s="3">
        <v>45875</v>
      </c>
      <c r="AP150" s="3">
        <v>45872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449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45869</v>
      </c>
      <c r="B151" s="14" t="s">
        <v>468</v>
      </c>
      <c r="C151" s="9" t="s">
        <v>112</v>
      </c>
      <c r="D151" s="13" t="s">
        <v>453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45877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121</v>
      </c>
      <c r="AA151" s="8">
        <v>10756.900000000001</v>
      </c>
      <c r="AB151" s="8">
        <v>10756.900000000001</v>
      </c>
      <c r="AC151" s="8">
        <v>0</v>
      </c>
      <c r="AD151" s="8">
        <v>0</v>
      </c>
      <c r="AE151" s="8">
        <v>10756.900000000001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45877</v>
      </c>
      <c r="AK151" s="3">
        <v>45873</v>
      </c>
      <c r="AL151" s="3">
        <v>45867</v>
      </c>
      <c r="AM151" s="3">
        <v>45874</v>
      </c>
      <c r="AN151" s="3">
        <v>45875</v>
      </c>
      <c r="AO151" s="3">
        <v>45875</v>
      </c>
      <c r="AP151" s="3">
        <v>45872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449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 t="s">
        <v>136</v>
      </c>
      <c r="B152" s="14" t="s">
        <v>136</v>
      </c>
      <c r="C152" s="9" t="s">
        <v>411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434.20816383999994</v>
      </c>
      <c r="Q152" s="10">
        <v>0</v>
      </c>
      <c r="R152" s="10">
        <v>434.20816383999994</v>
      </c>
      <c r="S152" s="9" t="s">
        <v>71</v>
      </c>
      <c r="T152" s="12">
        <v>45899</v>
      </c>
      <c r="U152" s="11">
        <v>20000</v>
      </c>
      <c r="V152" s="10">
        <v>0</v>
      </c>
      <c r="W152" s="10">
        <v>20000</v>
      </c>
      <c r="X152" s="10">
        <v>0</v>
      </c>
      <c r="Y152" s="10">
        <v>21000</v>
      </c>
      <c r="Z152" s="9" t="s">
        <v>121</v>
      </c>
      <c r="AA152" s="8">
        <v>21513.800000000003</v>
      </c>
      <c r="AB152" s="8">
        <v>21513.800000000003</v>
      </c>
      <c r="AC152" s="8">
        <v>0</v>
      </c>
      <c r="AD152" s="8">
        <v>0</v>
      </c>
      <c r="AE152" s="8">
        <v>21513.800000000003</v>
      </c>
      <c r="AF152" s="8">
        <v>0</v>
      </c>
      <c r="AG152" s="1" t="s">
        <v>117</v>
      </c>
      <c r="AH152" s="1" t="s">
        <v>68</v>
      </c>
      <c r="AI152" s="1">
        <v>4</v>
      </c>
      <c r="AJ152" s="3">
        <v>45899</v>
      </c>
      <c r="AK152" s="3">
        <v>45895</v>
      </c>
      <c r="AL152" s="3">
        <v>45889</v>
      </c>
      <c r="AM152" s="3">
        <v>45896</v>
      </c>
      <c r="AN152" s="3">
        <v>45897</v>
      </c>
      <c r="AO152" s="3">
        <v>45897</v>
      </c>
      <c r="AP152" s="3">
        <v>45894</v>
      </c>
      <c r="AQ152" s="3">
        <v>45898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 t="s">
        <v>136</v>
      </c>
      <c r="B153" s="14" t="s">
        <v>136</v>
      </c>
      <c r="C153" s="9" t="s">
        <v>112</v>
      </c>
      <c r="D153" s="13" t="s">
        <v>61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45899</v>
      </c>
      <c r="U153" s="11">
        <v>100000</v>
      </c>
      <c r="V153" s="10">
        <v>0</v>
      </c>
      <c r="W153" s="10">
        <v>100000</v>
      </c>
      <c r="X153" s="10">
        <v>0</v>
      </c>
      <c r="Y153" s="10">
        <v>105000</v>
      </c>
      <c r="Z153" s="9" t="s">
        <v>121</v>
      </c>
      <c r="AA153" s="8">
        <v>107569.00000000001</v>
      </c>
      <c r="AB153" s="8">
        <v>107569.00000000001</v>
      </c>
      <c r="AC153" s="8">
        <v>0</v>
      </c>
      <c r="AD153" s="8">
        <v>0</v>
      </c>
      <c r="AE153" s="8">
        <v>107569.00000000001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45899</v>
      </c>
      <c r="AK153" s="3">
        <v>45895</v>
      </c>
      <c r="AL153" s="3">
        <v>45889</v>
      </c>
      <c r="AM153" s="3">
        <v>45896</v>
      </c>
      <c r="AN153" s="3">
        <v>45897</v>
      </c>
      <c r="AO153" s="3">
        <v>45897</v>
      </c>
      <c r="AP153" s="3">
        <v>45894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 t="s">
        <v>136</v>
      </c>
      <c r="B154" s="14" t="s">
        <v>136</v>
      </c>
      <c r="C154" s="9" t="s">
        <v>110</v>
      </c>
      <c r="D154" s="13" t="s">
        <v>147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111</v>
      </c>
      <c r="T154" s="12">
        <v>45899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121</v>
      </c>
      <c r="AA154" s="8">
        <v>10756.900000000001</v>
      </c>
      <c r="AB154" s="8">
        <v>10590</v>
      </c>
      <c r="AC154" s="8">
        <v>166.90000000000146</v>
      </c>
      <c r="AD154" s="8">
        <v>0</v>
      </c>
      <c r="AE154" s="8">
        <v>10756.900000000001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45899</v>
      </c>
      <c r="AK154" s="3">
        <v>45895</v>
      </c>
      <c r="AL154" s="3">
        <v>45889</v>
      </c>
      <c r="AM154" s="3">
        <v>45896</v>
      </c>
      <c r="AN154" s="3">
        <v>45897</v>
      </c>
      <c r="AO154" s="3">
        <v>45897</v>
      </c>
      <c r="AP154" s="3">
        <v>45894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122</v>
      </c>
      <c r="BD154" s="56">
        <v>12.002335333333438</v>
      </c>
    </row>
    <row r="155" spans="1:56" ht="27.75" customHeight="1" x14ac:dyDescent="0.45">
      <c r="A155" s="3">
        <v>45854</v>
      </c>
      <c r="B155" s="14" t="s">
        <v>368</v>
      </c>
      <c r="C155" s="9" t="s">
        <v>79</v>
      </c>
      <c r="D155" s="13" t="s">
        <v>369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65.13122457599998</v>
      </c>
      <c r="Q155" s="10">
        <v>0</v>
      </c>
      <c r="R155" s="10">
        <v>65.13122457599998</v>
      </c>
      <c r="S155" s="9" t="s">
        <v>67</v>
      </c>
      <c r="T155" s="12" t="s">
        <v>63</v>
      </c>
      <c r="U155" s="11">
        <v>3000</v>
      </c>
      <c r="V155" s="10">
        <v>0</v>
      </c>
      <c r="W155" s="10">
        <v>3000</v>
      </c>
      <c r="X155" s="10">
        <v>0</v>
      </c>
      <c r="Y155" s="10">
        <v>3150</v>
      </c>
      <c r="Z155" s="9" t="s">
        <v>121</v>
      </c>
      <c r="AA155" s="8">
        <v>3310.89</v>
      </c>
      <c r="AB155" s="8">
        <v>0</v>
      </c>
      <c r="AC155" s="8">
        <v>3310.89</v>
      </c>
      <c r="AD155" s="8">
        <v>0</v>
      </c>
      <c r="AE155" s="8">
        <v>3310.89</v>
      </c>
      <c r="AF155" s="8">
        <v>0</v>
      </c>
      <c r="AG155" s="1" t="s">
        <v>117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122</v>
      </c>
      <c r="BD155" s="56">
        <v>238.09713619999999</v>
      </c>
    </row>
    <row r="156" spans="1:56" ht="27.75" customHeight="1" x14ac:dyDescent="0.45">
      <c r="A156" s="3">
        <v>45854</v>
      </c>
      <c r="B156" s="14" t="s">
        <v>370</v>
      </c>
      <c r="C156" s="9" t="s">
        <v>79</v>
      </c>
      <c r="D156" s="13" t="s">
        <v>371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65.13122457599998</v>
      </c>
      <c r="Q156" s="10">
        <v>0</v>
      </c>
      <c r="R156" s="10">
        <v>65.13122457599998</v>
      </c>
      <c r="S156" s="9" t="s">
        <v>67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121</v>
      </c>
      <c r="AA156" s="8">
        <v>3310.89</v>
      </c>
      <c r="AB156" s="8">
        <v>0</v>
      </c>
      <c r="AC156" s="8">
        <v>3310.89</v>
      </c>
      <c r="AD156" s="8">
        <v>0</v>
      </c>
      <c r="AE156" s="8">
        <v>3310.89</v>
      </c>
      <c r="AF156" s="8">
        <v>0</v>
      </c>
      <c r="AG156" s="1" t="s">
        <v>117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122</v>
      </c>
      <c r="BD156" s="56">
        <v>238.09713619999999</v>
      </c>
    </row>
    <row r="157" spans="1:56" ht="27.75" customHeight="1" x14ac:dyDescent="0.45">
      <c r="A157" s="3">
        <v>45826</v>
      </c>
      <c r="B157" s="14" t="s">
        <v>310</v>
      </c>
      <c r="C157" s="9" t="s">
        <v>108</v>
      </c>
      <c r="D157" s="13" t="s">
        <v>292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163.47937368575995</v>
      </c>
      <c r="Q157" s="10">
        <v>0</v>
      </c>
      <c r="R157" s="10">
        <v>163.47937368575995</v>
      </c>
      <c r="S157" s="9" t="s">
        <v>67</v>
      </c>
      <c r="T157" s="12" t="s">
        <v>63</v>
      </c>
      <c r="U157" s="11">
        <v>8000</v>
      </c>
      <c r="V157" s="10">
        <v>470</v>
      </c>
      <c r="W157" s="10">
        <v>7530</v>
      </c>
      <c r="X157" s="10">
        <v>0</v>
      </c>
      <c r="Y157" s="10">
        <v>7906.5</v>
      </c>
      <c r="Z157" s="9" t="s">
        <v>121</v>
      </c>
      <c r="AA157" s="8">
        <v>8310.3338999999996</v>
      </c>
      <c r="AB157" s="8">
        <v>0</v>
      </c>
      <c r="AC157" s="8">
        <v>8310.3338999999996</v>
      </c>
      <c r="AD157" s="8">
        <v>0</v>
      </c>
      <c r="AE157" s="8">
        <v>8310.3338999999996</v>
      </c>
      <c r="AF157" s="8">
        <v>0</v>
      </c>
      <c r="AG157" s="1" t="s">
        <v>117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122</v>
      </c>
      <c r="BD157" s="56">
        <v>597.62381186199991</v>
      </c>
    </row>
    <row r="158" spans="1:56" ht="27.75" customHeight="1" x14ac:dyDescent="0.45">
      <c r="A158" s="3">
        <v>45628</v>
      </c>
      <c r="B158" s="14" t="s">
        <v>209</v>
      </c>
      <c r="C158" s="9" t="s">
        <v>110</v>
      </c>
      <c r="D158" s="13" t="s">
        <v>147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111</v>
      </c>
      <c r="T158" s="12" t="s">
        <v>63</v>
      </c>
      <c r="U158" s="11">
        <v>8000</v>
      </c>
      <c r="V158" s="10">
        <v>0</v>
      </c>
      <c r="W158" s="10">
        <v>8000</v>
      </c>
      <c r="X158" s="10">
        <v>0</v>
      </c>
      <c r="Y158" s="10">
        <v>8400</v>
      </c>
      <c r="Z158" s="9" t="s">
        <v>121</v>
      </c>
      <c r="AA158" s="8">
        <v>8605.52</v>
      </c>
      <c r="AB158" s="8">
        <v>0</v>
      </c>
      <c r="AC158" s="8">
        <v>8605.52</v>
      </c>
      <c r="AD158" s="8">
        <v>0</v>
      </c>
      <c r="AE158" s="8">
        <v>8605.52</v>
      </c>
      <c r="AF158" s="8">
        <v>0</v>
      </c>
      <c r="AG158" s="1" t="s">
        <v>61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230</v>
      </c>
      <c r="AZ158" s="2">
        <v>0</v>
      </c>
      <c r="BA158" s="2">
        <v>0</v>
      </c>
      <c r="BB158" s="2">
        <v>0</v>
      </c>
      <c r="BC158" s="1" t="s">
        <v>122</v>
      </c>
      <c r="BD158" s="56">
        <v>618.85162826666658</v>
      </c>
    </row>
    <row r="159" spans="1:56" ht="27.75" customHeight="1" x14ac:dyDescent="0.45">
      <c r="A159" s="3">
        <v>45631</v>
      </c>
      <c r="B159" s="14" t="s">
        <v>212</v>
      </c>
      <c r="C159" s="9" t="s">
        <v>110</v>
      </c>
      <c r="D159" s="13" t="s">
        <v>147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111</v>
      </c>
      <c r="T159" s="12" t="s">
        <v>63</v>
      </c>
      <c r="U159" s="11">
        <v>16000</v>
      </c>
      <c r="V159" s="10">
        <v>0</v>
      </c>
      <c r="W159" s="10">
        <v>16000</v>
      </c>
      <c r="X159" s="10">
        <v>0</v>
      </c>
      <c r="Y159" s="10">
        <v>16800</v>
      </c>
      <c r="Z159" s="9" t="s">
        <v>121</v>
      </c>
      <c r="AA159" s="8">
        <v>17211.04</v>
      </c>
      <c r="AB159" s="8">
        <v>0</v>
      </c>
      <c r="AC159" s="8">
        <v>17211.04</v>
      </c>
      <c r="AD159" s="8">
        <v>0</v>
      </c>
      <c r="AE159" s="8">
        <v>17211.04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231</v>
      </c>
      <c r="AZ159" s="2">
        <v>0</v>
      </c>
      <c r="BA159" s="2">
        <v>0</v>
      </c>
      <c r="BB159" s="2">
        <v>0</v>
      </c>
      <c r="BC159" s="1" t="s">
        <v>122</v>
      </c>
      <c r="BD159" s="56">
        <v>1237.7032565333332</v>
      </c>
    </row>
    <row r="160" spans="1:56" ht="27.75" customHeight="1" x14ac:dyDescent="0.45">
      <c r="A160" s="3">
        <v>45631</v>
      </c>
      <c r="B160" s="14" t="s">
        <v>213</v>
      </c>
      <c r="C160" s="9" t="s">
        <v>110</v>
      </c>
      <c r="D160" s="13" t="s">
        <v>147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111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121</v>
      </c>
      <c r="AA160" s="8">
        <v>17211.04</v>
      </c>
      <c r="AB160" s="8">
        <v>0</v>
      </c>
      <c r="AC160" s="8">
        <v>17211.04</v>
      </c>
      <c r="AD160" s="8">
        <v>0</v>
      </c>
      <c r="AE160" s="8">
        <v>17211.04</v>
      </c>
      <c r="AF160" s="8">
        <v>0</v>
      </c>
      <c r="AG160" s="1" t="s">
        <v>116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232</v>
      </c>
      <c r="AZ160" s="2">
        <v>0</v>
      </c>
      <c r="BA160" s="2">
        <v>0</v>
      </c>
      <c r="BB160" s="2">
        <v>0</v>
      </c>
      <c r="BC160" s="1" t="s">
        <v>122</v>
      </c>
      <c r="BD160" s="56">
        <v>1237.7032565333332</v>
      </c>
    </row>
    <row r="161" spans="1:56" ht="27.75" customHeight="1" x14ac:dyDescent="0.45">
      <c r="A161" s="3" t="s">
        <v>136</v>
      </c>
      <c r="B161" s="14" t="s">
        <v>136</v>
      </c>
      <c r="C161" s="9" t="s">
        <v>108</v>
      </c>
      <c r="D161" s="13" t="s">
        <v>61</v>
      </c>
      <c r="E161" s="9">
        <v>21</v>
      </c>
      <c r="F161" s="9">
        <v>40</v>
      </c>
      <c r="G161" s="9" t="s">
        <v>60</v>
      </c>
      <c r="H161" s="9" t="s">
        <v>66</v>
      </c>
      <c r="I161" s="9">
        <v>108</v>
      </c>
      <c r="J161" s="9" t="s">
        <v>57</v>
      </c>
      <c r="K161" s="9">
        <v>5</v>
      </c>
      <c r="L161" s="9" t="s">
        <v>90</v>
      </c>
      <c r="M161" s="10">
        <v>22</v>
      </c>
      <c r="N161" s="9">
        <v>42</v>
      </c>
      <c r="O161" s="9">
        <v>40</v>
      </c>
      <c r="P161" s="10">
        <v>227.95928601599996</v>
      </c>
      <c r="Q161" s="10">
        <v>0</v>
      </c>
      <c r="R161" s="10">
        <v>227.95928601599996</v>
      </c>
      <c r="S161" s="9" t="s">
        <v>67</v>
      </c>
      <c r="T161" s="12">
        <v>45899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121</v>
      </c>
      <c r="AA161" s="8">
        <v>11595.1</v>
      </c>
      <c r="AB161" s="8">
        <v>0</v>
      </c>
      <c r="AC161" s="8">
        <v>11595.1</v>
      </c>
      <c r="AD161" s="8">
        <v>0</v>
      </c>
      <c r="AE161" s="8">
        <v>11595.1</v>
      </c>
      <c r="AF161" s="8">
        <v>0</v>
      </c>
      <c r="AG161" s="1" t="s">
        <v>116</v>
      </c>
      <c r="AH161" s="1" t="s">
        <v>68</v>
      </c>
      <c r="AI161" s="1">
        <v>4</v>
      </c>
      <c r="AJ161" s="3">
        <v>45899</v>
      </c>
      <c r="AK161" s="3">
        <v>45895</v>
      </c>
      <c r="AL161" s="3">
        <v>45889</v>
      </c>
      <c r="AM161" s="3">
        <v>45896</v>
      </c>
      <c r="AN161" s="3">
        <v>45897</v>
      </c>
      <c r="AO161" s="3">
        <v>45897</v>
      </c>
      <c r="AP161" s="3">
        <v>45894</v>
      </c>
      <c r="AQ161" s="3">
        <v>45898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122</v>
      </c>
      <c r="BD161" s="56">
        <v>833.84229133333326</v>
      </c>
    </row>
    <row r="162" spans="1:56" ht="27.75" customHeight="1" x14ac:dyDescent="0.45">
      <c r="A162" s="3">
        <v>45066</v>
      </c>
      <c r="B162" s="14" t="s">
        <v>127</v>
      </c>
      <c r="C162" s="9" t="s">
        <v>79</v>
      </c>
      <c r="D162" s="13" t="s">
        <v>126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108.55204095999999</v>
      </c>
      <c r="Q162" s="10">
        <v>0</v>
      </c>
      <c r="R162" s="10">
        <v>108.55204095999999</v>
      </c>
      <c r="S162" s="9" t="s">
        <v>67</v>
      </c>
      <c r="T162" s="12" t="s">
        <v>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121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5518.15</v>
      </c>
      <c r="AF162" s="8">
        <v>0</v>
      </c>
      <c r="AG162" s="1" t="s">
        <v>117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122</v>
      </c>
      <c r="BD162" s="56">
        <v>396.82856033333326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21</v>
      </c>
      <c r="F163" s="9">
        <v>37</v>
      </c>
      <c r="G163" s="9">
        <v>0</v>
      </c>
      <c r="H163" s="9">
        <v>0</v>
      </c>
      <c r="I163" s="9">
        <v>74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 t="s">
        <v>82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121</v>
      </c>
      <c r="AA163" s="8">
        <v>260079.74495250007</v>
      </c>
      <c r="AB163" s="8">
        <v>184839.88105250004</v>
      </c>
      <c r="AC163" s="8">
        <v>75239.863899999997</v>
      </c>
      <c r="AD163" s="8">
        <v>728.51105250000012</v>
      </c>
      <c r="AE163" s="8">
        <v>259351.23390000002</v>
      </c>
      <c r="AF163" s="8" t="s">
        <v>58</v>
      </c>
      <c r="AG163" s="1" t="s">
        <v>117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123</v>
      </c>
      <c r="BD163" s="56">
        <v>0</v>
      </c>
    </row>
    <row r="164" spans="1:56" ht="27.75" customHeight="1" x14ac:dyDescent="0.45">
      <c r="A164" s="3">
        <v>45860</v>
      </c>
      <c r="B164" s="14" t="s">
        <v>406</v>
      </c>
      <c r="C164" s="9" t="s">
        <v>407</v>
      </c>
      <c r="D164" s="13" t="s">
        <v>416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45883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83</v>
      </c>
      <c r="AA164" s="8">
        <v>5518.15</v>
      </c>
      <c r="AB164" s="8">
        <v>5518.15</v>
      </c>
      <c r="AC164" s="8">
        <v>0</v>
      </c>
      <c r="AD164" s="8">
        <v>1715</v>
      </c>
      <c r="AE164" s="8">
        <v>3803.1499999999996</v>
      </c>
      <c r="AF164" s="8">
        <v>0</v>
      </c>
      <c r="AG164" s="1" t="s">
        <v>116</v>
      </c>
      <c r="AH164" s="1" t="s">
        <v>68</v>
      </c>
      <c r="AI164" s="1">
        <v>4</v>
      </c>
      <c r="AJ164" s="3">
        <v>45883</v>
      </c>
      <c r="AK164" s="3">
        <v>45879</v>
      </c>
      <c r="AL164" s="3">
        <v>45873</v>
      </c>
      <c r="AM164" s="3">
        <v>45880</v>
      </c>
      <c r="AN164" s="3">
        <v>45881</v>
      </c>
      <c r="AO164" s="3">
        <v>45881</v>
      </c>
      <c r="AP164" s="3">
        <v>45878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45">
      <c r="A165" s="3" t="s">
        <v>136</v>
      </c>
      <c r="B165" s="14" t="s">
        <v>136</v>
      </c>
      <c r="C165" s="9" t="s">
        <v>229</v>
      </c>
      <c r="D165" s="13" t="s">
        <v>229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45899</v>
      </c>
      <c r="U165" s="11">
        <v>30000</v>
      </c>
      <c r="V165" s="10">
        <v>0</v>
      </c>
      <c r="W165" s="10">
        <v>30000</v>
      </c>
      <c r="X165" s="10">
        <v>0</v>
      </c>
      <c r="Y165" s="10">
        <v>31500</v>
      </c>
      <c r="Z165" s="9" t="s">
        <v>83</v>
      </c>
      <c r="AA165" s="8">
        <v>29756.100000000002</v>
      </c>
      <c r="AB165" s="8">
        <v>18814</v>
      </c>
      <c r="AC165" s="8">
        <v>10942.100000000002</v>
      </c>
      <c r="AD165" s="8">
        <v>0</v>
      </c>
      <c r="AE165" s="8">
        <v>0</v>
      </c>
      <c r="AF165" s="8">
        <v>0</v>
      </c>
      <c r="AG165" s="1" t="s">
        <v>61</v>
      </c>
      <c r="AH165" s="1" t="s">
        <v>74</v>
      </c>
      <c r="AI165" s="1">
        <v>2</v>
      </c>
      <c r="AJ165" s="3">
        <v>45899</v>
      </c>
      <c r="AK165" s="3">
        <v>0</v>
      </c>
      <c r="AL165" s="3">
        <v>45890</v>
      </c>
      <c r="AM165" s="3">
        <v>45897</v>
      </c>
      <c r="AN165" s="3">
        <v>45898</v>
      </c>
      <c r="AO165" s="3">
        <v>45898</v>
      </c>
      <c r="AP165" s="3">
        <v>45894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817.92197499999997</v>
      </c>
    </row>
    <row r="166" spans="1:56" ht="27.75" customHeight="1" x14ac:dyDescent="0.45">
      <c r="A166" s="3" t="s">
        <v>136</v>
      </c>
      <c r="B166" s="14" t="s">
        <v>136</v>
      </c>
      <c r="C166" s="9" t="s">
        <v>235</v>
      </c>
      <c r="D166" s="13" t="s">
        <v>61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37</v>
      </c>
      <c r="O166" s="9">
        <v>50</v>
      </c>
      <c r="P166" s="10">
        <v>821.54158271999995</v>
      </c>
      <c r="Q166" s="10">
        <v>0</v>
      </c>
      <c r="R166" s="10">
        <v>821.54158271999995</v>
      </c>
      <c r="S166" s="9" t="s">
        <v>124</v>
      </c>
      <c r="T166" s="12">
        <v>45899</v>
      </c>
      <c r="U166" s="11">
        <v>30000</v>
      </c>
      <c r="V166" s="10">
        <v>0</v>
      </c>
      <c r="W166" s="10">
        <v>30000</v>
      </c>
      <c r="X166" s="10">
        <v>0</v>
      </c>
      <c r="Y166" s="10">
        <v>31500</v>
      </c>
      <c r="Z166" s="9" t="s">
        <v>83</v>
      </c>
      <c r="AA166" s="8">
        <v>29756.100000000002</v>
      </c>
      <c r="AB166" s="8">
        <v>0</v>
      </c>
      <c r="AC166" s="8">
        <v>29756.100000000002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72</v>
      </c>
      <c r="AI166" s="1">
        <v>3</v>
      </c>
      <c r="AJ166" s="3">
        <v>45899</v>
      </c>
      <c r="AK166" s="3">
        <v>0</v>
      </c>
      <c r="AL166" s="3">
        <v>45889</v>
      </c>
      <c r="AM166" s="3">
        <v>45896</v>
      </c>
      <c r="AN166" s="3">
        <v>45897</v>
      </c>
      <c r="AO166" s="3">
        <v>45897</v>
      </c>
      <c r="AP166" s="3">
        <v>45894</v>
      </c>
      <c r="AQ166" s="3">
        <v>45898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2224.2684750000003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60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83</v>
      </c>
      <c r="AA167" s="8">
        <v>65030.350000000006</v>
      </c>
      <c r="AB167" s="8">
        <v>24332.15</v>
      </c>
      <c r="AC167" s="8">
        <v>40698.200000000004</v>
      </c>
      <c r="AD167" s="8">
        <v>1715</v>
      </c>
      <c r="AE167" s="8">
        <v>3803.1499999999996</v>
      </c>
      <c r="AF167" s="8" t="s">
        <v>58</v>
      </c>
      <c r="AG167" s="1" t="s">
        <v>61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 t="s">
        <v>136</v>
      </c>
      <c r="B168" s="14" t="s">
        <v>136</v>
      </c>
      <c r="C168" s="9" t="s">
        <v>229</v>
      </c>
      <c r="D168" s="13" t="s">
        <v>61</v>
      </c>
      <c r="E168" s="9">
        <v>23</v>
      </c>
      <c r="F168" s="9">
        <v>34</v>
      </c>
      <c r="G168" s="9" t="s">
        <v>179</v>
      </c>
      <c r="H168" s="9">
        <v>0</v>
      </c>
      <c r="I168" s="9">
        <v>68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181</v>
      </c>
      <c r="AA168" s="8">
        <v>9918.7000000000007</v>
      </c>
      <c r="AB168" s="8">
        <v>0</v>
      </c>
      <c r="AC168" s="8">
        <v>9918.7000000000007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180</v>
      </c>
      <c r="BD168" s="56">
        <v>800.41704844444439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23</v>
      </c>
      <c r="F169" s="9">
        <v>34</v>
      </c>
      <c r="G169" s="9" t="s">
        <v>179</v>
      </c>
      <c r="H169" s="9">
        <v>0</v>
      </c>
      <c r="I169" s="9">
        <v>68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181</v>
      </c>
      <c r="AA169" s="8">
        <v>9918.7000000000007</v>
      </c>
      <c r="AB169" s="8">
        <v>0</v>
      </c>
      <c r="AC169" s="8">
        <v>9918.7000000000007</v>
      </c>
      <c r="AD169" s="8">
        <v>0</v>
      </c>
      <c r="AE169" s="8">
        <v>0</v>
      </c>
      <c r="AF169" s="8">
        <v>0</v>
      </c>
      <c r="AG169" s="1" t="s">
        <v>116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180</v>
      </c>
      <c r="BD169" s="56">
        <v>0</v>
      </c>
    </row>
    <row r="170" spans="1:56" ht="27.75" customHeight="1" x14ac:dyDescent="0.45">
      <c r="A170" s="3" t="s">
        <v>136</v>
      </c>
      <c r="B170" s="14" t="s">
        <v>136</v>
      </c>
      <c r="C170" s="9" t="s">
        <v>229</v>
      </c>
      <c r="D170" s="13" t="s">
        <v>61</v>
      </c>
      <c r="E170" s="9">
        <v>23</v>
      </c>
      <c r="F170" s="9">
        <v>34</v>
      </c>
      <c r="G170" s="9" t="s">
        <v>343</v>
      </c>
      <c r="H170" s="9">
        <v>0</v>
      </c>
      <c r="I170" s="9">
        <v>68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 t="s">
        <v>63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344</v>
      </c>
      <c r="AA170" s="8">
        <v>9918.7000000000007</v>
      </c>
      <c r="AB170" s="8">
        <v>0</v>
      </c>
      <c r="AC170" s="8">
        <v>9918.7000000000007</v>
      </c>
      <c r="AD170" s="8">
        <v>0</v>
      </c>
      <c r="AE170" s="8">
        <v>0</v>
      </c>
      <c r="AF170" s="8">
        <v>0</v>
      </c>
      <c r="AG170" s="1" t="s">
        <v>119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180</v>
      </c>
      <c r="BD170" s="56">
        <v>800.41704844444439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34</v>
      </c>
      <c r="G171" s="9" t="s">
        <v>343</v>
      </c>
      <c r="H171" s="9">
        <v>0</v>
      </c>
      <c r="I171" s="9">
        <v>68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344</v>
      </c>
      <c r="AA171" s="8">
        <v>9918.7000000000007</v>
      </c>
      <c r="AB171" s="8">
        <v>0</v>
      </c>
      <c r="AC171" s="8">
        <v>9918.7000000000007</v>
      </c>
      <c r="AD171" s="8">
        <v>0</v>
      </c>
      <c r="AE171" s="8">
        <v>0</v>
      </c>
      <c r="AF171" s="8" t="s">
        <v>58</v>
      </c>
      <c r="AG171" s="1" t="s">
        <v>116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180</v>
      </c>
      <c r="BD171" s="56">
        <v>0</v>
      </c>
    </row>
    <row r="172" spans="1:56" ht="27.75" customHeight="1" x14ac:dyDescent="0.45">
      <c r="A172" s="3">
        <v>45727</v>
      </c>
      <c r="B172" s="14" t="s">
        <v>260</v>
      </c>
      <c r="C172" s="9" t="s">
        <v>112</v>
      </c>
      <c r="D172" s="13" t="s">
        <v>59</v>
      </c>
      <c r="E172" s="9">
        <v>23</v>
      </c>
      <c r="F172" s="9">
        <v>40</v>
      </c>
      <c r="G172" s="9" t="s">
        <v>60</v>
      </c>
      <c r="H172" s="9" t="s">
        <v>66</v>
      </c>
      <c r="I172" s="9">
        <v>125</v>
      </c>
      <c r="J172" s="9" t="s">
        <v>57</v>
      </c>
      <c r="K172" s="9">
        <v>5</v>
      </c>
      <c r="L172" s="9" t="s">
        <v>205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1000</v>
      </c>
      <c r="V172" s="10">
        <v>0</v>
      </c>
      <c r="W172" s="10">
        <v>1000</v>
      </c>
      <c r="X172" s="10">
        <v>0</v>
      </c>
      <c r="Y172" s="10">
        <v>0</v>
      </c>
      <c r="Z172" s="9" t="s">
        <v>224</v>
      </c>
      <c r="AA172" s="8">
        <v>1159.5100000000002</v>
      </c>
      <c r="AB172" s="8">
        <v>1159.5100000000002</v>
      </c>
      <c r="AC172" s="8">
        <v>0</v>
      </c>
      <c r="AD172" s="8">
        <v>1159.5100000000002</v>
      </c>
      <c r="AE172" s="8">
        <v>0</v>
      </c>
      <c r="AF172" s="8" t="s">
        <v>226</v>
      </c>
      <c r="AG172" s="1" t="s">
        <v>116</v>
      </c>
      <c r="AH172" s="1" t="s">
        <v>149</v>
      </c>
      <c r="AI172" s="1">
        <v>2</v>
      </c>
      <c r="AJ172" s="3" t="s">
        <v>63</v>
      </c>
      <c r="AK172" s="3" t="e">
        <v>#VALUE!</v>
      </c>
      <c r="AL172" s="3">
        <v>0</v>
      </c>
      <c r="AM172" s="3">
        <v>0</v>
      </c>
      <c r="AN172" s="3">
        <v>0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146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85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224</v>
      </c>
      <c r="AA173" s="8">
        <v>1159.5100000000002</v>
      </c>
      <c r="AB173" s="8">
        <v>1159.5100000000002</v>
      </c>
      <c r="AC173" s="8">
        <v>0</v>
      </c>
      <c r="AD173" s="8">
        <v>1159.5100000000002</v>
      </c>
      <c r="AE173" s="8">
        <v>0</v>
      </c>
      <c r="AF173" s="8" t="s">
        <v>58</v>
      </c>
      <c r="AG173" s="1" t="s">
        <v>116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225</v>
      </c>
      <c r="BD173" s="56">
        <v>0</v>
      </c>
    </row>
    <row r="174" spans="1:56" ht="27.75" customHeight="1" x14ac:dyDescent="0.45">
      <c r="A174" s="3">
        <v>45601</v>
      </c>
      <c r="B174" s="14" t="s">
        <v>202</v>
      </c>
      <c r="C174" s="9" t="s">
        <v>93</v>
      </c>
      <c r="D174" s="13" t="s">
        <v>145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91</v>
      </c>
      <c r="M174" s="10">
        <v>24</v>
      </c>
      <c r="N174" s="9">
        <v>40</v>
      </c>
      <c r="O174" s="9">
        <v>55</v>
      </c>
      <c r="P174" s="10">
        <v>902.91416629708795</v>
      </c>
      <c r="Q174" s="10">
        <v>0</v>
      </c>
      <c r="R174" s="10">
        <v>902.91416629708795</v>
      </c>
      <c r="S174" s="9" t="s">
        <v>385</v>
      </c>
      <c r="T174" s="12">
        <v>45883</v>
      </c>
      <c r="U174" s="11">
        <v>50000</v>
      </c>
      <c r="V174" s="10">
        <v>22274</v>
      </c>
      <c r="W174" s="10">
        <v>27726</v>
      </c>
      <c r="X174" s="10">
        <v>0</v>
      </c>
      <c r="Y174" s="10">
        <v>29112.300000000003</v>
      </c>
      <c r="Z174" s="9" t="s">
        <v>99</v>
      </c>
      <c r="AA174" s="8">
        <v>29824.58094</v>
      </c>
      <c r="AB174" s="8">
        <v>29824.58094</v>
      </c>
      <c r="AC174" s="8">
        <v>0</v>
      </c>
      <c r="AD174" s="8">
        <v>0</v>
      </c>
      <c r="AE174" s="8">
        <v>0</v>
      </c>
      <c r="AF174" s="8" t="s">
        <v>249</v>
      </c>
      <c r="AG174" s="1" t="s">
        <v>116</v>
      </c>
      <c r="AH174" s="1" t="s">
        <v>72</v>
      </c>
      <c r="AI174" s="1">
        <v>3</v>
      </c>
      <c r="AJ174" s="3">
        <v>45883</v>
      </c>
      <c r="AK174" s="3">
        <v>0</v>
      </c>
      <c r="AL174" s="3">
        <v>45873</v>
      </c>
      <c r="AM174" s="3">
        <v>45880</v>
      </c>
      <c r="AN174" s="3">
        <v>45881</v>
      </c>
      <c r="AO174" s="3">
        <v>45881</v>
      </c>
      <c r="AP174" s="3">
        <v>45878</v>
      </c>
      <c r="AQ174" s="3">
        <v>45882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478</v>
      </c>
      <c r="AZ174" s="2">
        <v>0</v>
      </c>
      <c r="BA174" s="2">
        <v>0</v>
      </c>
      <c r="BB174" s="2">
        <v>0</v>
      </c>
      <c r="BC174" s="1" t="s">
        <v>114</v>
      </c>
      <c r="BD174" s="56">
        <v>0</v>
      </c>
    </row>
    <row r="175" spans="1:56" ht="27.75" customHeight="1" x14ac:dyDescent="0.45">
      <c r="A175" s="3">
        <v>45601</v>
      </c>
      <c r="B175" s="14" t="s">
        <v>202</v>
      </c>
      <c r="C175" s="9" t="s">
        <v>93</v>
      </c>
      <c r="D175" s="13" t="s">
        <v>145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91</v>
      </c>
      <c r="M175" s="10">
        <v>24</v>
      </c>
      <c r="N175" s="9">
        <v>40</v>
      </c>
      <c r="O175" s="9">
        <v>55</v>
      </c>
      <c r="P175" s="10">
        <v>1628.2806143999999</v>
      </c>
      <c r="Q175" s="10">
        <v>0</v>
      </c>
      <c r="R175" s="10">
        <v>1628.2806143999999</v>
      </c>
      <c r="S175" s="9" t="s">
        <v>385</v>
      </c>
      <c r="T175" s="12">
        <v>45887</v>
      </c>
      <c r="U175" s="11">
        <v>50000</v>
      </c>
      <c r="V175" s="10">
        <v>0</v>
      </c>
      <c r="W175" s="10">
        <v>50000</v>
      </c>
      <c r="X175" s="10">
        <v>0</v>
      </c>
      <c r="Y175" s="10">
        <v>52500</v>
      </c>
      <c r="Z175" s="9" t="s">
        <v>99</v>
      </c>
      <c r="AA175" s="8">
        <v>53784.500000000007</v>
      </c>
      <c r="AB175" s="8">
        <v>5956</v>
      </c>
      <c r="AC175" s="8">
        <v>47828.500000000007</v>
      </c>
      <c r="AD175" s="8">
        <v>0</v>
      </c>
      <c r="AE175" s="8">
        <v>0</v>
      </c>
      <c r="AF175" s="8" t="s">
        <v>249</v>
      </c>
      <c r="AG175" s="1" t="s">
        <v>116</v>
      </c>
      <c r="AH175" s="1" t="s">
        <v>72</v>
      </c>
      <c r="AI175" s="1">
        <v>3</v>
      </c>
      <c r="AJ175" s="3">
        <v>45887</v>
      </c>
      <c r="AK175" s="3">
        <v>0</v>
      </c>
      <c r="AL175" s="3">
        <v>45877</v>
      </c>
      <c r="AM175" s="3">
        <v>45884</v>
      </c>
      <c r="AN175" s="3">
        <v>45885</v>
      </c>
      <c r="AO175" s="3">
        <v>45885</v>
      </c>
      <c r="AP175" s="3">
        <v>45882</v>
      </c>
      <c r="AQ175" s="3">
        <v>45886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479</v>
      </c>
      <c r="AZ175" s="2">
        <v>0</v>
      </c>
      <c r="BA175" s="2">
        <v>0</v>
      </c>
      <c r="BB175" s="2">
        <v>0</v>
      </c>
      <c r="BC175" s="1" t="s">
        <v>114</v>
      </c>
      <c r="BD175" s="56">
        <v>6127.0035640277792</v>
      </c>
    </row>
    <row r="176" spans="1:56" ht="27.75" customHeight="1" x14ac:dyDescent="0.45">
      <c r="A176" s="3">
        <v>45601</v>
      </c>
      <c r="B176" s="14" t="s">
        <v>202</v>
      </c>
      <c r="C176" s="9" t="s">
        <v>93</v>
      </c>
      <c r="D176" s="13" t="s">
        <v>145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91</v>
      </c>
      <c r="M176" s="10">
        <v>24</v>
      </c>
      <c r="N176" s="9">
        <v>40</v>
      </c>
      <c r="O176" s="9">
        <v>55</v>
      </c>
      <c r="P176" s="10">
        <v>14259.765177444862</v>
      </c>
      <c r="Q176" s="10">
        <v>0</v>
      </c>
      <c r="R176" s="10">
        <v>14259.765177444862</v>
      </c>
      <c r="S176" s="9" t="s">
        <v>385</v>
      </c>
      <c r="T176" s="12" t="s">
        <v>63</v>
      </c>
      <c r="U176" s="11">
        <v>437878</v>
      </c>
      <c r="V176" s="10">
        <v>0</v>
      </c>
      <c r="W176" s="10">
        <v>437878</v>
      </c>
      <c r="X176" s="10">
        <v>0</v>
      </c>
      <c r="Y176" s="10">
        <v>459771.9</v>
      </c>
      <c r="Z176" s="9" t="s">
        <v>99</v>
      </c>
      <c r="AA176" s="8">
        <v>471020.98582000006</v>
      </c>
      <c r="AB176" s="8">
        <v>0</v>
      </c>
      <c r="AC176" s="8">
        <v>471020.98582000006</v>
      </c>
      <c r="AD176" s="8">
        <v>0</v>
      </c>
      <c r="AE176" s="8">
        <v>0</v>
      </c>
      <c r="AF176" s="8" t="s">
        <v>249</v>
      </c>
      <c r="AG176" s="1" t="s">
        <v>116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114</v>
      </c>
      <c r="BD176" s="56">
        <v>60339.489192657471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128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99</v>
      </c>
      <c r="AA177" s="8">
        <v>554630.06676000007</v>
      </c>
      <c r="AB177" s="8">
        <v>35780.58094</v>
      </c>
      <c r="AC177" s="8">
        <v>518849.48582000006</v>
      </c>
      <c r="AD177" s="8">
        <v>0</v>
      </c>
      <c r="AE177" s="8">
        <v>0</v>
      </c>
      <c r="AF177" s="8" t="s">
        <v>58</v>
      </c>
      <c r="AG177" s="1" t="s">
        <v>116</v>
      </c>
      <c r="AH177" s="1">
        <v>0</v>
      </c>
      <c r="AI177" s="1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115</v>
      </c>
      <c r="BD177" s="56">
        <v>0</v>
      </c>
    </row>
    <row r="178" spans="1:56" ht="27.75" customHeight="1" x14ac:dyDescent="0.45">
      <c r="A178" s="3" t="s">
        <v>136</v>
      </c>
      <c r="B178" s="14" t="s">
        <v>136</v>
      </c>
      <c r="C178" s="9" t="s">
        <v>186</v>
      </c>
      <c r="D178" s="13" t="s">
        <v>61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91</v>
      </c>
      <c r="M178" s="10">
        <v>27</v>
      </c>
      <c r="N178" s="9">
        <v>43</v>
      </c>
      <c r="O178" s="9">
        <v>40</v>
      </c>
      <c r="P178" s="10">
        <v>229.14349009919997</v>
      </c>
      <c r="Q178" s="10">
        <v>0</v>
      </c>
      <c r="R178" s="10">
        <v>229.14349009919997</v>
      </c>
      <c r="S178" s="9" t="s">
        <v>192</v>
      </c>
      <c r="T178" s="12">
        <v>45899</v>
      </c>
      <c r="U178" s="11">
        <v>8000</v>
      </c>
      <c r="V178" s="10">
        <v>0</v>
      </c>
      <c r="W178" s="10">
        <v>8000</v>
      </c>
      <c r="X178" s="10">
        <v>0</v>
      </c>
      <c r="Y178" s="10">
        <v>8400</v>
      </c>
      <c r="Z178" s="9" t="s">
        <v>84</v>
      </c>
      <c r="AA178" s="8">
        <v>9499.6</v>
      </c>
      <c r="AB178" s="8">
        <v>7790</v>
      </c>
      <c r="AC178" s="8">
        <v>1709.6000000000004</v>
      </c>
      <c r="AD178" s="8">
        <v>0</v>
      </c>
      <c r="AE178" s="8">
        <v>0</v>
      </c>
      <c r="AF178" s="8">
        <v>0</v>
      </c>
      <c r="AG178" s="1" t="s">
        <v>116</v>
      </c>
      <c r="AH178" s="1" t="s">
        <v>72</v>
      </c>
      <c r="AI178" s="1">
        <v>3</v>
      </c>
      <c r="AJ178" s="3">
        <v>45899</v>
      </c>
      <c r="AK178" s="3">
        <v>0</v>
      </c>
      <c r="AL178" s="3">
        <v>45889</v>
      </c>
      <c r="AM178" s="3">
        <v>45896</v>
      </c>
      <c r="AN178" s="3">
        <v>45897</v>
      </c>
      <c r="AO178" s="3">
        <v>45897</v>
      </c>
      <c r="AP178" s="3">
        <v>45894</v>
      </c>
      <c r="AQ178" s="3">
        <v>45898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138.04070222222222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 t="s">
        <v>60</v>
      </c>
      <c r="H179" s="9">
        <v>0</v>
      </c>
      <c r="I179" s="9">
        <v>102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84</v>
      </c>
      <c r="AA179" s="8">
        <v>9499.6</v>
      </c>
      <c r="AB179" s="8">
        <v>7790</v>
      </c>
      <c r="AC179" s="8">
        <v>1709.6000000000004</v>
      </c>
      <c r="AD179" s="8">
        <v>0</v>
      </c>
      <c r="AE179" s="8">
        <v>0</v>
      </c>
      <c r="AF179" s="8" t="s">
        <v>58</v>
      </c>
      <c r="AG179" s="1" t="s">
        <v>116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0</v>
      </c>
    </row>
    <row r="180" spans="1:56" ht="27.75" customHeight="1" x14ac:dyDescent="0.45">
      <c r="A180" s="3">
        <v>45853</v>
      </c>
      <c r="B180" s="14" t="s">
        <v>372</v>
      </c>
      <c r="C180" s="9" t="s">
        <v>140</v>
      </c>
      <c r="D180" s="13" t="s">
        <v>59</v>
      </c>
      <c r="E180" s="9">
        <v>26</v>
      </c>
      <c r="F180" s="9">
        <v>39</v>
      </c>
      <c r="G180" s="9" t="s">
        <v>60</v>
      </c>
      <c r="H180" s="9">
        <v>0</v>
      </c>
      <c r="I180" s="9">
        <v>93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124</v>
      </c>
      <c r="T180" s="12" t="s">
        <v>63</v>
      </c>
      <c r="U180" s="11">
        <v>5000</v>
      </c>
      <c r="V180" s="10">
        <v>5000</v>
      </c>
      <c r="W180" s="10">
        <v>0</v>
      </c>
      <c r="X180" s="10">
        <v>0</v>
      </c>
      <c r="Y180" s="10">
        <v>0</v>
      </c>
      <c r="Z180" s="9" t="s">
        <v>150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116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0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100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150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 t="s">
        <v>58</v>
      </c>
      <c r="AG181" s="1" t="s">
        <v>119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0</v>
      </c>
    </row>
    <row r="182" spans="1:56" ht="27.75" customHeight="1" x14ac:dyDescent="0.45">
      <c r="A182" s="3" t="s">
        <v>136</v>
      </c>
      <c r="B182" s="14" t="s">
        <v>136</v>
      </c>
      <c r="C182" s="9" t="s">
        <v>110</v>
      </c>
      <c r="D182" s="13" t="s">
        <v>59</v>
      </c>
      <c r="E182" s="9">
        <v>26</v>
      </c>
      <c r="F182" s="9">
        <v>43</v>
      </c>
      <c r="G182" s="9" t="s">
        <v>60</v>
      </c>
      <c r="H182" s="9">
        <v>0</v>
      </c>
      <c r="I182" s="9">
        <v>116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111</v>
      </c>
      <c r="T182" s="12">
        <v>45899</v>
      </c>
      <c r="U182" s="11">
        <v>10000</v>
      </c>
      <c r="V182" s="10">
        <v>0</v>
      </c>
      <c r="W182" s="10">
        <v>10000</v>
      </c>
      <c r="X182" s="10">
        <v>0</v>
      </c>
      <c r="Y182" s="10">
        <v>0</v>
      </c>
      <c r="Z182" s="9" t="s">
        <v>206</v>
      </c>
      <c r="AA182" s="8">
        <v>12433.3</v>
      </c>
      <c r="AB182" s="8">
        <v>12433.3</v>
      </c>
      <c r="AC182" s="8">
        <v>0</v>
      </c>
      <c r="AD182" s="8">
        <v>0</v>
      </c>
      <c r="AE182" s="8">
        <v>0</v>
      </c>
      <c r="AF182" s="8">
        <v>0</v>
      </c>
      <c r="AG182" s="1" t="s">
        <v>117</v>
      </c>
      <c r="AH182" s="1" t="s">
        <v>77</v>
      </c>
      <c r="AI182" s="1">
        <v>1</v>
      </c>
      <c r="AJ182" s="3">
        <v>45899</v>
      </c>
      <c r="AK182" s="3">
        <v>0</v>
      </c>
      <c r="AL182" s="3">
        <v>0</v>
      </c>
      <c r="AM182" s="3">
        <v>0</v>
      </c>
      <c r="AN182" s="3">
        <v>0</v>
      </c>
      <c r="AO182" s="3">
        <v>45898</v>
      </c>
      <c r="AP182" s="3">
        <v>45894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102</v>
      </c>
      <c r="BD182" s="56">
        <v>0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116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206</v>
      </c>
      <c r="AA183" s="8">
        <v>12433.3</v>
      </c>
      <c r="AB183" s="8">
        <v>12433.3</v>
      </c>
      <c r="AC183" s="8">
        <v>0</v>
      </c>
      <c r="AD183" s="8">
        <v>0</v>
      </c>
      <c r="AE183" s="8">
        <v>0</v>
      </c>
      <c r="AF183" s="8" t="s">
        <v>58</v>
      </c>
      <c r="AG183" s="1" t="s">
        <v>119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207</v>
      </c>
      <c r="BD183" s="56">
        <v>0</v>
      </c>
    </row>
    <row r="184" spans="1:56" ht="27.75" customHeight="1" x14ac:dyDescent="0.45">
      <c r="A184" s="3">
        <v>45861</v>
      </c>
      <c r="B184" s="14" t="s">
        <v>423</v>
      </c>
      <c r="C184" s="9" t="s">
        <v>110</v>
      </c>
      <c r="D184" s="13" t="s">
        <v>221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150</v>
      </c>
      <c r="J184" s="9" t="s">
        <v>57</v>
      </c>
      <c r="K184" s="9">
        <v>5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111</v>
      </c>
      <c r="T184" s="12">
        <v>45875</v>
      </c>
      <c r="U184" s="11">
        <v>10000</v>
      </c>
      <c r="V184" s="10">
        <v>5291</v>
      </c>
      <c r="W184" s="10">
        <v>4709</v>
      </c>
      <c r="X184" s="10">
        <v>10900</v>
      </c>
      <c r="Y184" s="10">
        <v>0</v>
      </c>
      <c r="Z184" s="9" t="s">
        <v>88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226</v>
      </c>
      <c r="AG184" s="1" t="s">
        <v>61</v>
      </c>
      <c r="AH184" s="1" t="s">
        <v>75</v>
      </c>
      <c r="AI184" s="1">
        <v>4</v>
      </c>
      <c r="AJ184" s="3">
        <v>45875</v>
      </c>
      <c r="AK184" s="3">
        <v>45871</v>
      </c>
      <c r="AL184" s="3">
        <v>45864</v>
      </c>
      <c r="AM184" s="3">
        <v>45872</v>
      </c>
      <c r="AN184" s="3">
        <v>45873</v>
      </c>
      <c r="AO184" s="3">
        <v>45874</v>
      </c>
      <c r="AP184" s="3">
        <v>45870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7.75" customHeight="1" x14ac:dyDescent="0.45">
      <c r="A185" s="3">
        <v>45832</v>
      </c>
      <c r="B185" s="14" t="s">
        <v>311</v>
      </c>
      <c r="C185" s="9" t="s">
        <v>110</v>
      </c>
      <c r="D185" s="13" t="s">
        <v>147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150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111</v>
      </c>
      <c r="T185" s="12">
        <v>45883</v>
      </c>
      <c r="U185" s="11">
        <v>20000</v>
      </c>
      <c r="V185" s="10">
        <v>3000</v>
      </c>
      <c r="W185" s="10">
        <v>17000</v>
      </c>
      <c r="X185" s="10">
        <v>0</v>
      </c>
      <c r="Y185" s="10">
        <v>17850</v>
      </c>
      <c r="Z185" s="9" t="s">
        <v>88</v>
      </c>
      <c r="AA185" s="8">
        <v>21136.61</v>
      </c>
      <c r="AB185" s="8">
        <v>21136.61</v>
      </c>
      <c r="AC185" s="8">
        <v>0</v>
      </c>
      <c r="AD185" s="8">
        <v>15412</v>
      </c>
      <c r="AE185" s="8">
        <v>5724.6100000000006</v>
      </c>
      <c r="AF185" s="8" t="s">
        <v>226</v>
      </c>
      <c r="AG185" s="1" t="s">
        <v>116</v>
      </c>
      <c r="AH185" s="1" t="s">
        <v>75</v>
      </c>
      <c r="AI185" s="1">
        <v>4</v>
      </c>
      <c r="AJ185" s="3">
        <v>45883</v>
      </c>
      <c r="AK185" s="3">
        <v>45879</v>
      </c>
      <c r="AL185" s="3">
        <v>45872</v>
      </c>
      <c r="AM185" s="3">
        <v>45880</v>
      </c>
      <c r="AN185" s="3">
        <v>45881</v>
      </c>
      <c r="AO185" s="3">
        <v>45882</v>
      </c>
      <c r="AP185" s="3">
        <v>45878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7.75" customHeight="1" x14ac:dyDescent="0.45">
      <c r="A186" s="3">
        <v>45861</v>
      </c>
      <c r="B186" s="14" t="s">
        <v>424</v>
      </c>
      <c r="C186" s="9" t="s">
        <v>110</v>
      </c>
      <c r="D186" s="13" t="s">
        <v>59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150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111</v>
      </c>
      <c r="T186" s="12">
        <v>45887</v>
      </c>
      <c r="U186" s="11">
        <v>15000</v>
      </c>
      <c r="V186" s="10">
        <v>0</v>
      </c>
      <c r="W186" s="10">
        <v>15000</v>
      </c>
      <c r="X186" s="10">
        <v>0</v>
      </c>
      <c r="Y186" s="10">
        <v>0</v>
      </c>
      <c r="Z186" s="9" t="s">
        <v>88</v>
      </c>
      <c r="AA186" s="8">
        <v>18649.949999999997</v>
      </c>
      <c r="AB186" s="8">
        <v>14630</v>
      </c>
      <c r="AC186" s="8">
        <v>4019.9499999999971</v>
      </c>
      <c r="AD186" s="8">
        <v>7833</v>
      </c>
      <c r="AE186" s="8">
        <v>10816.949999999997</v>
      </c>
      <c r="AF186" s="8" t="s">
        <v>226</v>
      </c>
      <c r="AG186" s="1" t="s">
        <v>116</v>
      </c>
      <c r="AH186" s="1" t="s">
        <v>149</v>
      </c>
      <c r="AI186" s="1">
        <v>2</v>
      </c>
      <c r="AJ186" s="3">
        <v>45887</v>
      </c>
      <c r="AK186" s="3">
        <v>45885</v>
      </c>
      <c r="AL186" s="3">
        <v>0</v>
      </c>
      <c r="AM186" s="3">
        <v>0</v>
      </c>
      <c r="AN186" s="3">
        <v>0</v>
      </c>
      <c r="AO186" s="3">
        <v>45886</v>
      </c>
      <c r="AP186" s="3">
        <v>45882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146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414.59084333333311</v>
      </c>
    </row>
    <row r="187" spans="1:56" ht="27.75" customHeight="1" x14ac:dyDescent="0.45">
      <c r="A187" s="3" t="s">
        <v>136</v>
      </c>
      <c r="B187" s="14" t="s">
        <v>136</v>
      </c>
      <c r="C187" s="9" t="s">
        <v>110</v>
      </c>
      <c r="D187" s="13" t="s">
        <v>61</v>
      </c>
      <c r="E187" s="9">
        <v>26</v>
      </c>
      <c r="F187" s="9">
        <v>43</v>
      </c>
      <c r="G187" s="9" t="s">
        <v>60</v>
      </c>
      <c r="H187" s="9" t="s">
        <v>66</v>
      </c>
      <c r="I187" s="9">
        <v>150</v>
      </c>
      <c r="J187" s="9" t="s">
        <v>57</v>
      </c>
      <c r="K187" s="9">
        <v>5</v>
      </c>
      <c r="L187" s="9" t="s">
        <v>91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111</v>
      </c>
      <c r="T187" s="12">
        <v>45899</v>
      </c>
      <c r="U187" s="11">
        <v>20000</v>
      </c>
      <c r="V187" s="10">
        <v>0</v>
      </c>
      <c r="W187" s="10">
        <v>20000</v>
      </c>
      <c r="X187" s="10">
        <v>0</v>
      </c>
      <c r="Y187" s="10">
        <v>21000</v>
      </c>
      <c r="Z187" s="9" t="s">
        <v>88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24866.6</v>
      </c>
      <c r="AF187" s="8">
        <v>0</v>
      </c>
      <c r="AG187" s="1" t="s">
        <v>120</v>
      </c>
      <c r="AH187" s="1" t="s">
        <v>75</v>
      </c>
      <c r="AI187" s="1">
        <v>4</v>
      </c>
      <c r="AJ187" s="3">
        <v>45899</v>
      </c>
      <c r="AK187" s="3">
        <v>45895</v>
      </c>
      <c r="AL187" s="3">
        <v>45888</v>
      </c>
      <c r="AM187" s="3">
        <v>45896</v>
      </c>
      <c r="AN187" s="3">
        <v>45897</v>
      </c>
      <c r="AO187" s="3">
        <v>45898</v>
      </c>
      <c r="AP187" s="3">
        <v>45894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2564.5753466666665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120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88</v>
      </c>
      <c r="AA188" s="8">
        <v>64653.159999999996</v>
      </c>
      <c r="AB188" s="8">
        <v>35766.61</v>
      </c>
      <c r="AC188" s="8">
        <v>28886.549999999996</v>
      </c>
      <c r="AD188" s="8">
        <v>23245</v>
      </c>
      <c r="AE188" s="8">
        <v>41408.159999999996</v>
      </c>
      <c r="AF188" s="8" t="s">
        <v>58</v>
      </c>
      <c r="AG188" s="1" t="s">
        <v>119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0</v>
      </c>
    </row>
    <row r="189" spans="1:56" ht="27.75" customHeight="1" x14ac:dyDescent="0.45">
      <c r="A189" s="3">
        <v>45857</v>
      </c>
      <c r="B189" s="14" t="s">
        <v>391</v>
      </c>
      <c r="C189" s="9" t="s">
        <v>151</v>
      </c>
      <c r="D189" s="13" t="s">
        <v>152</v>
      </c>
      <c r="E189" s="9">
        <v>28</v>
      </c>
      <c r="F189" s="9">
        <v>41</v>
      </c>
      <c r="G189" s="9" t="s">
        <v>60</v>
      </c>
      <c r="H189" s="9">
        <v>0</v>
      </c>
      <c r="I189" s="9">
        <v>120</v>
      </c>
      <c r="J189" s="9" t="s">
        <v>78</v>
      </c>
      <c r="K189" s="9">
        <v>3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45883</v>
      </c>
      <c r="U189" s="11">
        <v>50000</v>
      </c>
      <c r="V189" s="10">
        <v>0</v>
      </c>
      <c r="W189" s="10">
        <v>50000</v>
      </c>
      <c r="X189" s="10">
        <v>26570</v>
      </c>
      <c r="Y189" s="10">
        <v>24601.5</v>
      </c>
      <c r="Z189" s="9" t="s">
        <v>128</v>
      </c>
      <c r="AA189" s="8">
        <v>29213.051175000001</v>
      </c>
      <c r="AB189" s="8">
        <v>7834</v>
      </c>
      <c r="AC189" s="8">
        <v>21379.051175000001</v>
      </c>
      <c r="AD189" s="8">
        <v>0</v>
      </c>
      <c r="AE189" s="8">
        <v>0</v>
      </c>
      <c r="AF189" s="8">
        <v>0</v>
      </c>
      <c r="AG189" s="1" t="s">
        <v>116</v>
      </c>
      <c r="AH189" s="1" t="s">
        <v>74</v>
      </c>
      <c r="AI189" s="1">
        <v>2</v>
      </c>
      <c r="AJ189" s="3">
        <v>45883</v>
      </c>
      <c r="AK189" s="3">
        <v>0</v>
      </c>
      <c r="AL189" s="3">
        <v>45874</v>
      </c>
      <c r="AM189" s="3">
        <v>45881</v>
      </c>
      <c r="AN189" s="3">
        <v>45882</v>
      </c>
      <c r="AO189" s="3">
        <v>45882</v>
      </c>
      <c r="AP189" s="3">
        <v>45878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105</v>
      </c>
      <c r="BD189" s="56">
        <v>2402.7678070569445</v>
      </c>
    </row>
    <row r="190" spans="1:56" ht="27.75" customHeight="1" x14ac:dyDescent="0.45">
      <c r="A190" s="3" t="s">
        <v>136</v>
      </c>
      <c r="B190" s="14" t="s">
        <v>136</v>
      </c>
      <c r="C190" s="9" t="s">
        <v>110</v>
      </c>
      <c r="D190" s="13" t="s">
        <v>59</v>
      </c>
      <c r="E190" s="9">
        <v>28</v>
      </c>
      <c r="F190" s="9">
        <v>47</v>
      </c>
      <c r="G190" s="9" t="s">
        <v>60</v>
      </c>
      <c r="H190" s="9" t="s">
        <v>66</v>
      </c>
      <c r="I190" s="9">
        <v>180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45899</v>
      </c>
      <c r="U190" s="11">
        <v>5000</v>
      </c>
      <c r="V190" s="10">
        <v>0</v>
      </c>
      <c r="W190" s="10">
        <v>5000</v>
      </c>
      <c r="X190" s="10">
        <v>0</v>
      </c>
      <c r="Y190" s="10">
        <v>0</v>
      </c>
      <c r="Z190" s="9" t="s">
        <v>128</v>
      </c>
      <c r="AA190" s="8">
        <v>6775.4500000000007</v>
      </c>
      <c r="AB190" s="8">
        <v>0</v>
      </c>
      <c r="AC190" s="8">
        <v>6775.4500000000007</v>
      </c>
      <c r="AD190" s="8">
        <v>0</v>
      </c>
      <c r="AE190" s="8">
        <v>6775.4500000000007</v>
      </c>
      <c r="AF190" s="8">
        <v>0</v>
      </c>
      <c r="AG190" s="1">
        <v>0</v>
      </c>
      <c r="AH190" s="1" t="s">
        <v>149</v>
      </c>
      <c r="AI190" s="1">
        <v>2</v>
      </c>
      <c r="AJ190" s="3">
        <v>45899</v>
      </c>
      <c r="AK190" s="3">
        <v>45897</v>
      </c>
      <c r="AL190" s="3">
        <v>0</v>
      </c>
      <c r="AM190" s="3">
        <v>0</v>
      </c>
      <c r="AN190" s="3">
        <v>0</v>
      </c>
      <c r="AO190" s="3">
        <v>45898</v>
      </c>
      <c r="AP190" s="3">
        <v>45894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146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761.48529722222236</v>
      </c>
    </row>
    <row r="191" spans="1:56" ht="27.7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28</v>
      </c>
      <c r="F191" s="9">
        <v>43</v>
      </c>
      <c r="G191" s="9">
        <v>0</v>
      </c>
      <c r="H191" s="9">
        <v>0</v>
      </c>
      <c r="I191" s="9">
        <v>130</v>
      </c>
      <c r="J191" s="9" t="s">
        <v>57</v>
      </c>
      <c r="K191" s="9">
        <v>3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128</v>
      </c>
      <c r="AA191" s="8">
        <v>35988.501174999998</v>
      </c>
      <c r="AB191" s="8">
        <v>7834</v>
      </c>
      <c r="AC191" s="8">
        <v>28154.501175000001</v>
      </c>
      <c r="AD191" s="8">
        <v>0</v>
      </c>
      <c r="AE191" s="8">
        <v>6775.4500000000007</v>
      </c>
      <c r="AF191" s="8" t="s">
        <v>58</v>
      </c>
      <c r="AG191" s="1">
        <v>0</v>
      </c>
      <c r="AH191" s="1">
        <v>0</v>
      </c>
      <c r="AI191" s="1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153</v>
      </c>
      <c r="BD191" s="56">
        <v>0</v>
      </c>
    </row>
  </sheetData>
  <autoFilter ref="A5:BD19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1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9E03-398B-4B20-9F1B-B53ABB0984AE}">
  <sheetPr filterMode="1">
    <tabColor rgb="FFFFFF00"/>
  </sheetPr>
  <dimension ref="A1:BD197"/>
  <sheetViews>
    <sheetView zoomScale="80" zoomScaleNormal="80" workbookViewId="0">
      <selection activeCell="M20" sqref="M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45870</v>
      </c>
      <c r="E3" s="82" t="s">
        <v>52</v>
      </c>
      <c r="F3" s="82"/>
      <c r="G3" s="83">
        <v>8.35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0</v>
      </c>
      <c r="AC6" s="8">
        <v>5252.72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294.15232000000003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hidden="1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6565.9000000000005</v>
      </c>
      <c r="AC8" s="8">
        <v>5252.72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hidden="1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hidden="1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hidden="1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hidden="1" customHeight="1" x14ac:dyDescent="0.45">
      <c r="A12" s="3" t="s">
        <v>136</v>
      </c>
      <c r="B12" s="14" t="s">
        <v>136</v>
      </c>
      <c r="C12" s="9" t="s">
        <v>222</v>
      </c>
      <c r="D12" s="13" t="s">
        <v>256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hidden="1" customHeight="1" x14ac:dyDescent="0.45">
      <c r="A13" s="3">
        <v>0</v>
      </c>
      <c r="B13" s="14">
        <v>0</v>
      </c>
      <c r="C13" s="9" t="s">
        <v>211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406</v>
      </c>
      <c r="C14" s="9" t="s">
        <v>407</v>
      </c>
      <c r="D14" s="13" t="s">
        <v>408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7641</v>
      </c>
      <c r="AC14" s="8">
        <v>1160.1000000000004</v>
      </c>
      <c r="AD14" s="8">
        <v>2648</v>
      </c>
      <c r="AE14" s="8">
        <v>6153.1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74.246400000000037</v>
      </c>
    </row>
    <row r="15" spans="1:56" ht="27.75" hidden="1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7641</v>
      </c>
      <c r="AC15" s="8">
        <v>1160.1000000000004</v>
      </c>
      <c r="AD15" s="8">
        <v>2648</v>
      </c>
      <c r="AE15" s="8">
        <v>6153.1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 t="s">
        <v>136</v>
      </c>
      <c r="B18" s="14" t="s">
        <v>136</v>
      </c>
      <c r="C18" s="9" t="s">
        <v>316</v>
      </c>
      <c r="D18" s="13" t="s">
        <v>333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45894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45894</v>
      </c>
      <c r="AK18" s="3">
        <v>0</v>
      </c>
      <c r="AL18" s="3">
        <v>45884</v>
      </c>
      <c r="AM18" s="3">
        <v>45891</v>
      </c>
      <c r="AN18" s="3">
        <v>45892</v>
      </c>
      <c r="AO18" s="3">
        <v>45892</v>
      </c>
      <c r="AP18" s="3">
        <v>45889</v>
      </c>
      <c r="AQ18" s="3">
        <v>45893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214</v>
      </c>
      <c r="D20" s="13" t="s">
        <v>215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hidden="1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45854</v>
      </c>
      <c r="B22" s="14" t="s">
        <v>346</v>
      </c>
      <c r="C22" s="9" t="s">
        <v>73</v>
      </c>
      <c r="D22" s="13" t="s">
        <v>327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45871</v>
      </c>
      <c r="U22" s="11">
        <v>5000</v>
      </c>
      <c r="V22" s="10">
        <v>5000</v>
      </c>
      <c r="W22" s="10">
        <v>0</v>
      </c>
      <c r="X22" s="10">
        <v>5200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352</v>
      </c>
      <c r="AG22" s="1" t="s">
        <v>116</v>
      </c>
      <c r="AH22" s="1" t="s">
        <v>74</v>
      </c>
      <c r="AI22" s="1">
        <v>2</v>
      </c>
      <c r="AJ22" s="3">
        <v>45871</v>
      </c>
      <c r="AK22" s="3">
        <v>0</v>
      </c>
      <c r="AL22" s="3">
        <v>45862</v>
      </c>
      <c r="AM22" s="3">
        <v>45869</v>
      </c>
      <c r="AN22" s="3">
        <v>45870</v>
      </c>
      <c r="AO22" s="3">
        <v>45870</v>
      </c>
      <c r="AP22" s="3">
        <v>45866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347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45871</v>
      </c>
      <c r="U23" s="11">
        <v>10000</v>
      </c>
      <c r="V23" s="10">
        <v>10000</v>
      </c>
      <c r="W23" s="10">
        <v>0</v>
      </c>
      <c r="X23" s="10">
        <v>11110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352</v>
      </c>
      <c r="AG23" s="1" t="s">
        <v>116</v>
      </c>
      <c r="AH23" s="1" t="s">
        <v>74</v>
      </c>
      <c r="AI23" s="1">
        <v>2</v>
      </c>
      <c r="AJ23" s="3">
        <v>45871</v>
      </c>
      <c r="AK23" s="3">
        <v>0</v>
      </c>
      <c r="AL23" s="3">
        <v>45862</v>
      </c>
      <c r="AM23" s="3">
        <v>45869</v>
      </c>
      <c r="AN23" s="3">
        <v>45870</v>
      </c>
      <c r="AO23" s="3">
        <v>45870</v>
      </c>
      <c r="AP23" s="3">
        <v>45866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197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45871</v>
      </c>
      <c r="U24" s="11">
        <v>5000</v>
      </c>
      <c r="V24" s="10">
        <v>5000</v>
      </c>
      <c r="W24" s="10">
        <v>0</v>
      </c>
      <c r="X24" s="10">
        <v>5500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352</v>
      </c>
      <c r="AG24" s="1" t="s">
        <v>118</v>
      </c>
      <c r="AH24" s="1" t="s">
        <v>74</v>
      </c>
      <c r="AI24" s="1">
        <v>2</v>
      </c>
      <c r="AJ24" s="3">
        <v>45871</v>
      </c>
      <c r="AK24" s="3">
        <v>0</v>
      </c>
      <c r="AL24" s="3">
        <v>45862</v>
      </c>
      <c r="AM24" s="3">
        <v>45869</v>
      </c>
      <c r="AN24" s="3">
        <v>45870</v>
      </c>
      <c r="AO24" s="3">
        <v>45870</v>
      </c>
      <c r="AP24" s="3">
        <v>45866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409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328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45871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352</v>
      </c>
      <c r="AG25" s="1" t="s">
        <v>116</v>
      </c>
      <c r="AH25" s="1" t="s">
        <v>74</v>
      </c>
      <c r="AI25" s="1">
        <v>2</v>
      </c>
      <c r="AJ25" s="3">
        <v>45871</v>
      </c>
      <c r="AK25" s="3">
        <v>0</v>
      </c>
      <c r="AL25" s="3">
        <v>45862</v>
      </c>
      <c r="AM25" s="3">
        <v>45869</v>
      </c>
      <c r="AN25" s="3">
        <v>45870</v>
      </c>
      <c r="AO25" s="3">
        <v>45870</v>
      </c>
      <c r="AP25" s="3">
        <v>45866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350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45871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353</v>
      </c>
      <c r="AG26" s="1" t="s">
        <v>116</v>
      </c>
      <c r="AH26" s="1" t="s">
        <v>74</v>
      </c>
      <c r="AI26" s="1">
        <v>2</v>
      </c>
      <c r="AJ26" s="3">
        <v>45871</v>
      </c>
      <c r="AK26" s="3">
        <v>0</v>
      </c>
      <c r="AL26" s="3">
        <v>45862</v>
      </c>
      <c r="AM26" s="3">
        <v>45869</v>
      </c>
      <c r="AN26" s="3">
        <v>45870</v>
      </c>
      <c r="AO26" s="3">
        <v>45870</v>
      </c>
      <c r="AP26" s="3">
        <v>45866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350</v>
      </c>
      <c r="C27" s="9" t="s">
        <v>73</v>
      </c>
      <c r="D27" s="13" t="s">
        <v>354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353</v>
      </c>
      <c r="AG27" s="1" t="s">
        <v>118</v>
      </c>
      <c r="AH27" s="1" t="s">
        <v>74</v>
      </c>
      <c r="AI27" s="1">
        <v>2</v>
      </c>
      <c r="AJ27" s="3">
        <v>45871</v>
      </c>
      <c r="AK27" s="3">
        <v>0</v>
      </c>
      <c r="AL27" s="3">
        <v>45862</v>
      </c>
      <c r="AM27" s="3">
        <v>45869</v>
      </c>
      <c r="AN27" s="3">
        <v>45870</v>
      </c>
      <c r="AO27" s="3">
        <v>45870</v>
      </c>
      <c r="AP27" s="3">
        <v>45866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350</v>
      </c>
      <c r="C28" s="9" t="s">
        <v>73</v>
      </c>
      <c r="D28" s="13" t="s">
        <v>355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45871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116</v>
      </c>
      <c r="AH28" s="1" t="s">
        <v>74</v>
      </c>
      <c r="AI28" s="1">
        <v>2</v>
      </c>
      <c r="AJ28" s="3">
        <v>45871</v>
      </c>
      <c r="AK28" s="3">
        <v>0</v>
      </c>
      <c r="AL28" s="3">
        <v>45862</v>
      </c>
      <c r="AM28" s="3">
        <v>45869</v>
      </c>
      <c r="AN28" s="3">
        <v>45870</v>
      </c>
      <c r="AO28" s="3">
        <v>45870</v>
      </c>
      <c r="AP28" s="3">
        <v>45866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350</v>
      </c>
      <c r="C29" s="9" t="s">
        <v>73</v>
      </c>
      <c r="D29" s="13" t="s">
        <v>356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45871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353</v>
      </c>
      <c r="AG29" s="1" t="s">
        <v>118</v>
      </c>
      <c r="AH29" s="1" t="s">
        <v>74</v>
      </c>
      <c r="AI29" s="1">
        <v>2</v>
      </c>
      <c r="AJ29" s="3">
        <v>45871</v>
      </c>
      <c r="AK29" s="3">
        <v>0</v>
      </c>
      <c r="AL29" s="3">
        <v>45862</v>
      </c>
      <c r="AM29" s="3">
        <v>45869</v>
      </c>
      <c r="AN29" s="3">
        <v>45870</v>
      </c>
      <c r="AO29" s="3">
        <v>45870</v>
      </c>
      <c r="AP29" s="3">
        <v>45866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350</v>
      </c>
      <c r="C30" s="9" t="s">
        <v>73</v>
      </c>
      <c r="D30" s="13" t="s">
        <v>357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45871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353</v>
      </c>
      <c r="AG30" s="1" t="s">
        <v>117</v>
      </c>
      <c r="AH30" s="1" t="s">
        <v>74</v>
      </c>
      <c r="AI30" s="1">
        <v>2</v>
      </c>
      <c r="AJ30" s="3">
        <v>45871</v>
      </c>
      <c r="AK30" s="3">
        <v>0</v>
      </c>
      <c r="AL30" s="3">
        <v>45862</v>
      </c>
      <c r="AM30" s="3">
        <v>45869</v>
      </c>
      <c r="AN30" s="3">
        <v>45870</v>
      </c>
      <c r="AO30" s="3">
        <v>45870</v>
      </c>
      <c r="AP30" s="3">
        <v>45866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45857</v>
      </c>
      <c r="B31" s="14" t="s">
        <v>392</v>
      </c>
      <c r="C31" s="9" t="s">
        <v>73</v>
      </c>
      <c r="D31" s="13" t="s">
        <v>330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45873</v>
      </c>
      <c r="U31" s="11">
        <v>5000</v>
      </c>
      <c r="V31" s="10">
        <v>4922</v>
      </c>
      <c r="W31" s="10">
        <v>78</v>
      </c>
      <c r="X31" s="10">
        <v>5198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398</v>
      </c>
      <c r="AG31" s="1" t="s">
        <v>120</v>
      </c>
      <c r="AH31" s="1" t="s">
        <v>74</v>
      </c>
      <c r="AI31" s="1">
        <v>2</v>
      </c>
      <c r="AJ31" s="3">
        <v>45873</v>
      </c>
      <c r="AK31" s="3">
        <v>0</v>
      </c>
      <c r="AL31" s="3">
        <v>45864</v>
      </c>
      <c r="AM31" s="3">
        <v>45871</v>
      </c>
      <c r="AN31" s="3">
        <v>45872</v>
      </c>
      <c r="AO31" s="3">
        <v>45872</v>
      </c>
      <c r="AP31" s="3">
        <v>45868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346</v>
      </c>
      <c r="C32" s="9" t="s">
        <v>73</v>
      </c>
      <c r="D32" s="13" t="s">
        <v>355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45873</v>
      </c>
      <c r="U32" s="11">
        <v>5000</v>
      </c>
      <c r="V32" s="10">
        <v>0</v>
      </c>
      <c r="W32" s="10">
        <v>5000</v>
      </c>
      <c r="X32" s="10">
        <v>5250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366</v>
      </c>
      <c r="AG32" s="1" t="s">
        <v>118</v>
      </c>
      <c r="AH32" s="1" t="s">
        <v>74</v>
      </c>
      <c r="AI32" s="1">
        <v>2</v>
      </c>
      <c r="AJ32" s="3">
        <v>45873</v>
      </c>
      <c r="AK32" s="3">
        <v>0</v>
      </c>
      <c r="AL32" s="3">
        <v>45864</v>
      </c>
      <c r="AM32" s="3">
        <v>45871</v>
      </c>
      <c r="AN32" s="3">
        <v>45872</v>
      </c>
      <c r="AO32" s="3">
        <v>45872</v>
      </c>
      <c r="AP32" s="3">
        <v>45868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346</v>
      </c>
      <c r="C33" s="9" t="s">
        <v>73</v>
      </c>
      <c r="D33" s="13" t="s">
        <v>367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45873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176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366</v>
      </c>
      <c r="AG33" s="1" t="s">
        <v>116</v>
      </c>
      <c r="AH33" s="1" t="s">
        <v>74</v>
      </c>
      <c r="AI33" s="1">
        <v>2</v>
      </c>
      <c r="AJ33" s="3">
        <v>45873</v>
      </c>
      <c r="AK33" s="3">
        <v>0</v>
      </c>
      <c r="AL33" s="3">
        <v>45864</v>
      </c>
      <c r="AM33" s="3">
        <v>45871</v>
      </c>
      <c r="AN33" s="3">
        <v>45872</v>
      </c>
      <c r="AO33" s="3">
        <v>45872</v>
      </c>
      <c r="AP33" s="3">
        <v>45868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352.51463377777782</v>
      </c>
    </row>
    <row r="34" spans="1:56" ht="27.75" customHeight="1" x14ac:dyDescent="0.45">
      <c r="A34" s="3">
        <v>45857</v>
      </c>
      <c r="B34" s="14" t="s">
        <v>392</v>
      </c>
      <c r="C34" s="9" t="s">
        <v>73</v>
      </c>
      <c r="D34" s="13" t="s">
        <v>347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45873</v>
      </c>
      <c r="U34" s="11">
        <v>10000</v>
      </c>
      <c r="V34" s="10">
        <v>0</v>
      </c>
      <c r="W34" s="10">
        <v>10000</v>
      </c>
      <c r="X34" s="10">
        <v>8960</v>
      </c>
      <c r="Y34" s="10">
        <v>1092</v>
      </c>
      <c r="Z34" s="9" t="s">
        <v>176</v>
      </c>
      <c r="AA34" s="8">
        <v>1022.1010800000001</v>
      </c>
      <c r="AB34" s="8">
        <v>0</v>
      </c>
      <c r="AC34" s="8">
        <v>1022.1010800000001</v>
      </c>
      <c r="AD34" s="8">
        <v>0</v>
      </c>
      <c r="AE34" s="8">
        <v>0</v>
      </c>
      <c r="AF34" s="8" t="s">
        <v>399</v>
      </c>
      <c r="AG34" s="1" t="s">
        <v>118</v>
      </c>
      <c r="AH34" s="1" t="s">
        <v>74</v>
      </c>
      <c r="AI34" s="1">
        <v>2</v>
      </c>
      <c r="AJ34" s="3">
        <v>45873</v>
      </c>
      <c r="AK34" s="3">
        <v>0</v>
      </c>
      <c r="AL34" s="3">
        <v>45864</v>
      </c>
      <c r="AM34" s="3">
        <v>45871</v>
      </c>
      <c r="AN34" s="3">
        <v>45872</v>
      </c>
      <c r="AO34" s="3">
        <v>45872</v>
      </c>
      <c r="AP34" s="3">
        <v>45868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76.989196017066675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347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45874</v>
      </c>
      <c r="U35" s="11">
        <v>10000</v>
      </c>
      <c r="V35" s="10">
        <v>0</v>
      </c>
      <c r="W35" s="10">
        <v>10000</v>
      </c>
      <c r="X35" s="10">
        <v>10300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358</v>
      </c>
      <c r="AG35" s="1" t="s">
        <v>118</v>
      </c>
      <c r="AH35" s="1" t="s">
        <v>74</v>
      </c>
      <c r="AI35" s="1">
        <v>2</v>
      </c>
      <c r="AJ35" s="3">
        <v>45874</v>
      </c>
      <c r="AK35" s="3">
        <v>0</v>
      </c>
      <c r="AL35" s="3">
        <v>45865</v>
      </c>
      <c r="AM35" s="3">
        <v>45872</v>
      </c>
      <c r="AN35" s="3">
        <v>45873</v>
      </c>
      <c r="AO35" s="3">
        <v>45873</v>
      </c>
      <c r="AP35" s="3">
        <v>45869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45854</v>
      </c>
      <c r="B36" s="14" t="s">
        <v>346</v>
      </c>
      <c r="C36" s="9" t="s">
        <v>73</v>
      </c>
      <c r="D36" s="13" t="s">
        <v>298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45874</v>
      </c>
      <c r="U36" s="11">
        <v>5000</v>
      </c>
      <c r="V36" s="10">
        <v>5000</v>
      </c>
      <c r="W36" s="10">
        <v>0</v>
      </c>
      <c r="X36" s="10">
        <v>5800</v>
      </c>
      <c r="Y36" s="10">
        <v>0</v>
      </c>
      <c r="Z36" s="9" t="s">
        <v>176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358</v>
      </c>
      <c r="AG36" s="1" t="s">
        <v>117</v>
      </c>
      <c r="AH36" s="1" t="s">
        <v>74</v>
      </c>
      <c r="AI36" s="1">
        <v>2</v>
      </c>
      <c r="AJ36" s="3">
        <v>45874</v>
      </c>
      <c r="AK36" s="3">
        <v>0</v>
      </c>
      <c r="AL36" s="3">
        <v>45865</v>
      </c>
      <c r="AM36" s="3">
        <v>45872</v>
      </c>
      <c r="AN36" s="3">
        <v>45873</v>
      </c>
      <c r="AO36" s="3">
        <v>45873</v>
      </c>
      <c r="AP36" s="3">
        <v>45869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45854</v>
      </c>
      <c r="B37" s="14" t="s">
        <v>346</v>
      </c>
      <c r="C37" s="9" t="s">
        <v>73</v>
      </c>
      <c r="D37" s="13" t="s">
        <v>329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45874</v>
      </c>
      <c r="U37" s="11">
        <v>5000</v>
      </c>
      <c r="V37" s="10">
        <v>0</v>
      </c>
      <c r="W37" s="10">
        <v>5000</v>
      </c>
      <c r="X37" s="10">
        <v>5250</v>
      </c>
      <c r="Y37" s="10">
        <v>0</v>
      </c>
      <c r="Z37" s="9" t="s">
        <v>176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358</v>
      </c>
      <c r="AG37" s="1" t="s">
        <v>117</v>
      </c>
      <c r="AH37" s="1" t="s">
        <v>74</v>
      </c>
      <c r="AI37" s="1">
        <v>2</v>
      </c>
      <c r="AJ37" s="3">
        <v>45874</v>
      </c>
      <c r="AK37" s="3">
        <v>0</v>
      </c>
      <c r="AL37" s="3">
        <v>45865</v>
      </c>
      <c r="AM37" s="3">
        <v>45872</v>
      </c>
      <c r="AN37" s="3">
        <v>45873</v>
      </c>
      <c r="AO37" s="3">
        <v>45873</v>
      </c>
      <c r="AP37" s="3">
        <v>45869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45854</v>
      </c>
      <c r="B38" s="14" t="s">
        <v>346</v>
      </c>
      <c r="C38" s="9" t="s">
        <v>73</v>
      </c>
      <c r="D38" s="13" t="s">
        <v>354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45874</v>
      </c>
      <c r="U38" s="11">
        <v>5000</v>
      </c>
      <c r="V38" s="10">
        <v>0</v>
      </c>
      <c r="W38" s="10">
        <v>5000</v>
      </c>
      <c r="X38" s="10">
        <v>5200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358</v>
      </c>
      <c r="AG38" s="1" t="s">
        <v>117</v>
      </c>
      <c r="AH38" s="1" t="s">
        <v>74</v>
      </c>
      <c r="AI38" s="1">
        <v>2</v>
      </c>
      <c r="AJ38" s="3">
        <v>45874</v>
      </c>
      <c r="AK38" s="3">
        <v>0</v>
      </c>
      <c r="AL38" s="3">
        <v>45865</v>
      </c>
      <c r="AM38" s="3">
        <v>45872</v>
      </c>
      <c r="AN38" s="3">
        <v>45873</v>
      </c>
      <c r="AO38" s="3">
        <v>45873</v>
      </c>
      <c r="AP38" s="3">
        <v>45869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45854</v>
      </c>
      <c r="B39" s="14" t="s">
        <v>350</v>
      </c>
      <c r="C39" s="9" t="s">
        <v>73</v>
      </c>
      <c r="D39" s="13" t="s">
        <v>359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360</v>
      </c>
      <c r="AG39" s="1" t="s">
        <v>118</v>
      </c>
      <c r="AH39" s="1" t="s">
        <v>74</v>
      </c>
      <c r="AI39" s="1">
        <v>2</v>
      </c>
      <c r="AJ39" s="3">
        <v>45874</v>
      </c>
      <c r="AK39" s="3">
        <v>0</v>
      </c>
      <c r="AL39" s="3">
        <v>45865</v>
      </c>
      <c r="AM39" s="3">
        <v>45872</v>
      </c>
      <c r="AN39" s="3">
        <v>45873</v>
      </c>
      <c r="AO39" s="3">
        <v>45873</v>
      </c>
      <c r="AP39" s="3">
        <v>45869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45854</v>
      </c>
      <c r="B40" s="14" t="s">
        <v>350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45874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360</v>
      </c>
      <c r="AG40" s="1" t="s">
        <v>116</v>
      </c>
      <c r="AH40" s="1" t="s">
        <v>74</v>
      </c>
      <c r="AI40" s="1">
        <v>2</v>
      </c>
      <c r="AJ40" s="3">
        <v>45874</v>
      </c>
      <c r="AK40" s="3">
        <v>0</v>
      </c>
      <c r="AL40" s="3">
        <v>45865</v>
      </c>
      <c r="AM40" s="3">
        <v>45872</v>
      </c>
      <c r="AN40" s="3">
        <v>45873</v>
      </c>
      <c r="AO40" s="3">
        <v>45873</v>
      </c>
      <c r="AP40" s="3">
        <v>45869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352.51463377777782</v>
      </c>
    </row>
    <row r="41" spans="1:56" ht="27.75" customHeight="1" x14ac:dyDescent="0.45">
      <c r="A41" s="3">
        <v>45854</v>
      </c>
      <c r="B41" s="14" t="s">
        <v>350</v>
      </c>
      <c r="C41" s="9" t="s">
        <v>73</v>
      </c>
      <c r="D41" s="13" t="s">
        <v>361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360</v>
      </c>
      <c r="AG41" s="1" t="s">
        <v>117</v>
      </c>
      <c r="AH41" s="1" t="s">
        <v>74</v>
      </c>
      <c r="AI41" s="1">
        <v>2</v>
      </c>
      <c r="AJ41" s="3">
        <v>45874</v>
      </c>
      <c r="AK41" s="3">
        <v>0</v>
      </c>
      <c r="AL41" s="3">
        <v>45865</v>
      </c>
      <c r="AM41" s="3">
        <v>45872</v>
      </c>
      <c r="AN41" s="3">
        <v>45873</v>
      </c>
      <c r="AO41" s="3">
        <v>45873</v>
      </c>
      <c r="AP41" s="3">
        <v>45869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352.51463377777782</v>
      </c>
    </row>
    <row r="42" spans="1:56" ht="27.75" customHeight="1" x14ac:dyDescent="0.45">
      <c r="A42" s="3">
        <v>45854</v>
      </c>
      <c r="B42" s="14" t="s">
        <v>350</v>
      </c>
      <c r="C42" s="9" t="s">
        <v>73</v>
      </c>
      <c r="D42" s="13" t="s">
        <v>362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45874</v>
      </c>
      <c r="U42" s="11">
        <v>5000</v>
      </c>
      <c r="V42" s="10">
        <v>0</v>
      </c>
      <c r="W42" s="10">
        <v>5000</v>
      </c>
      <c r="X42" s="10">
        <v>5285</v>
      </c>
      <c r="Y42" s="10">
        <v>0</v>
      </c>
      <c r="Z42" s="9" t="s">
        <v>176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360</v>
      </c>
      <c r="AG42" s="1" t="s">
        <v>117</v>
      </c>
      <c r="AH42" s="1" t="s">
        <v>74</v>
      </c>
      <c r="AI42" s="1">
        <v>2</v>
      </c>
      <c r="AJ42" s="3">
        <v>45874</v>
      </c>
      <c r="AK42" s="3">
        <v>0</v>
      </c>
      <c r="AL42" s="3">
        <v>45865</v>
      </c>
      <c r="AM42" s="3">
        <v>45872</v>
      </c>
      <c r="AN42" s="3">
        <v>45873</v>
      </c>
      <c r="AO42" s="3">
        <v>45873</v>
      </c>
      <c r="AP42" s="3">
        <v>45869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45857</v>
      </c>
      <c r="B43" s="14" t="s">
        <v>392</v>
      </c>
      <c r="C43" s="9" t="s">
        <v>73</v>
      </c>
      <c r="D43" s="13" t="s">
        <v>327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45874</v>
      </c>
      <c r="U43" s="11">
        <v>5000</v>
      </c>
      <c r="V43" s="10">
        <v>5000</v>
      </c>
      <c r="W43" s="10">
        <v>0</v>
      </c>
      <c r="X43" s="10">
        <v>5200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395</v>
      </c>
      <c r="AG43" s="1" t="s">
        <v>116</v>
      </c>
      <c r="AH43" s="1" t="s">
        <v>74</v>
      </c>
      <c r="AI43" s="1">
        <v>2</v>
      </c>
      <c r="AJ43" s="3">
        <v>45874</v>
      </c>
      <c r="AK43" s="3">
        <v>0</v>
      </c>
      <c r="AL43" s="3">
        <v>45865</v>
      </c>
      <c r="AM43" s="3">
        <v>45872</v>
      </c>
      <c r="AN43" s="3">
        <v>45873</v>
      </c>
      <c r="AO43" s="3">
        <v>45873</v>
      </c>
      <c r="AP43" s="3">
        <v>45869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 t="s">
        <v>435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45854</v>
      </c>
      <c r="B44" s="14" t="s">
        <v>346</v>
      </c>
      <c r="C44" s="9" t="s">
        <v>73</v>
      </c>
      <c r="D44" s="13" t="s">
        <v>327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364</v>
      </c>
      <c r="AG44" s="1" t="s">
        <v>118</v>
      </c>
      <c r="AH44" s="1" t="s">
        <v>74</v>
      </c>
      <c r="AI44" s="1">
        <v>2</v>
      </c>
      <c r="AJ44" s="3">
        <v>45876</v>
      </c>
      <c r="AK44" s="3">
        <v>0</v>
      </c>
      <c r="AL44" s="3">
        <v>45867</v>
      </c>
      <c r="AM44" s="3">
        <v>45874</v>
      </c>
      <c r="AN44" s="3">
        <v>45875</v>
      </c>
      <c r="AO44" s="3">
        <v>45875</v>
      </c>
      <c r="AP44" s="3">
        <v>45871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45854</v>
      </c>
      <c r="B45" s="14" t="s">
        <v>346</v>
      </c>
      <c r="C45" s="9" t="s">
        <v>73</v>
      </c>
      <c r="D45" s="13" t="s">
        <v>365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364</v>
      </c>
      <c r="AG45" s="1" t="s">
        <v>117</v>
      </c>
      <c r="AH45" s="1" t="s">
        <v>74</v>
      </c>
      <c r="AI45" s="1">
        <v>2</v>
      </c>
      <c r="AJ45" s="3">
        <v>45876</v>
      </c>
      <c r="AK45" s="3">
        <v>0</v>
      </c>
      <c r="AL45" s="3">
        <v>45867</v>
      </c>
      <c r="AM45" s="3">
        <v>45874</v>
      </c>
      <c r="AN45" s="3">
        <v>45875</v>
      </c>
      <c r="AO45" s="3">
        <v>45875</v>
      </c>
      <c r="AP45" s="3">
        <v>45871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352.51463377777782</v>
      </c>
    </row>
    <row r="46" spans="1:56" ht="27.75" customHeight="1" x14ac:dyDescent="0.45">
      <c r="A46" s="3">
        <v>45854</v>
      </c>
      <c r="B46" s="14" t="s">
        <v>346</v>
      </c>
      <c r="C46" s="9" t="s">
        <v>73</v>
      </c>
      <c r="D46" s="13" t="s">
        <v>328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45876</v>
      </c>
      <c r="U46" s="11">
        <v>5000</v>
      </c>
      <c r="V46" s="10">
        <v>5000</v>
      </c>
      <c r="W46" s="10">
        <v>0</v>
      </c>
      <c r="X46" s="10">
        <v>5250</v>
      </c>
      <c r="Y46" s="10">
        <v>0</v>
      </c>
      <c r="Z46" s="9" t="s">
        <v>176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364</v>
      </c>
      <c r="AG46" s="1" t="s">
        <v>117</v>
      </c>
      <c r="AH46" s="1" t="s">
        <v>74</v>
      </c>
      <c r="AI46" s="1">
        <v>2</v>
      </c>
      <c r="AJ46" s="3">
        <v>45876</v>
      </c>
      <c r="AK46" s="3">
        <v>0</v>
      </c>
      <c r="AL46" s="3">
        <v>45867</v>
      </c>
      <c r="AM46" s="3">
        <v>45874</v>
      </c>
      <c r="AN46" s="3">
        <v>45875</v>
      </c>
      <c r="AO46" s="3">
        <v>45875</v>
      </c>
      <c r="AP46" s="3">
        <v>45871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45857</v>
      </c>
      <c r="B47" s="14" t="s">
        <v>396</v>
      </c>
      <c r="C47" s="9" t="s">
        <v>73</v>
      </c>
      <c r="D47" s="13" t="s">
        <v>197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45876</v>
      </c>
      <c r="U47" s="11">
        <v>10000</v>
      </c>
      <c r="V47" s="10">
        <v>5000</v>
      </c>
      <c r="W47" s="10">
        <v>5000</v>
      </c>
      <c r="X47" s="10">
        <v>10400</v>
      </c>
      <c r="Y47" s="10">
        <v>0</v>
      </c>
      <c r="Z47" s="9" t="s">
        <v>176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397</v>
      </c>
      <c r="AG47" s="1" t="s">
        <v>116</v>
      </c>
      <c r="AH47" s="1" t="s">
        <v>74</v>
      </c>
      <c r="AI47" s="1">
        <v>2</v>
      </c>
      <c r="AJ47" s="3">
        <v>45876</v>
      </c>
      <c r="AK47" s="3">
        <v>0</v>
      </c>
      <c r="AL47" s="3">
        <v>45867</v>
      </c>
      <c r="AM47" s="3">
        <v>45874</v>
      </c>
      <c r="AN47" s="3">
        <v>45875</v>
      </c>
      <c r="AO47" s="3">
        <v>45875</v>
      </c>
      <c r="AP47" s="3">
        <v>45871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45857</v>
      </c>
      <c r="B48" s="14" t="s">
        <v>392</v>
      </c>
      <c r="C48" s="9" t="s">
        <v>73</v>
      </c>
      <c r="D48" s="13" t="s">
        <v>349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398</v>
      </c>
      <c r="AG48" s="1" t="s">
        <v>117</v>
      </c>
      <c r="AH48" s="1" t="s">
        <v>74</v>
      </c>
      <c r="AI48" s="1">
        <v>2</v>
      </c>
      <c r="AJ48" s="3">
        <v>45876</v>
      </c>
      <c r="AK48" s="3">
        <v>0</v>
      </c>
      <c r="AL48" s="3">
        <v>45867</v>
      </c>
      <c r="AM48" s="3">
        <v>45874</v>
      </c>
      <c r="AN48" s="3">
        <v>45875</v>
      </c>
      <c r="AO48" s="3">
        <v>45875</v>
      </c>
      <c r="AP48" s="3">
        <v>45871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392</v>
      </c>
      <c r="C49" s="9" t="s">
        <v>73</v>
      </c>
      <c r="D49" s="13" t="s">
        <v>329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45876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176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398</v>
      </c>
      <c r="AG49" s="1" t="s">
        <v>117</v>
      </c>
      <c r="AH49" s="1" t="s">
        <v>74</v>
      </c>
      <c r="AI49" s="1">
        <v>2</v>
      </c>
      <c r="AJ49" s="3">
        <v>45876</v>
      </c>
      <c r="AK49" s="3">
        <v>0</v>
      </c>
      <c r="AL49" s="3">
        <v>45867</v>
      </c>
      <c r="AM49" s="3">
        <v>45874</v>
      </c>
      <c r="AN49" s="3">
        <v>45875</v>
      </c>
      <c r="AO49" s="3">
        <v>45875</v>
      </c>
      <c r="AP49" s="3">
        <v>45871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352.51463377777782</v>
      </c>
    </row>
    <row r="50" spans="1:56" ht="27.75" customHeight="1" x14ac:dyDescent="0.45">
      <c r="A50" s="3">
        <v>45857</v>
      </c>
      <c r="B50" s="14" t="s">
        <v>392</v>
      </c>
      <c r="C50" s="9" t="s">
        <v>73</v>
      </c>
      <c r="D50" s="13" t="s">
        <v>355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45876</v>
      </c>
      <c r="U50" s="11">
        <v>5000</v>
      </c>
      <c r="V50" s="10">
        <v>5000</v>
      </c>
      <c r="W50" s="10">
        <v>0</v>
      </c>
      <c r="X50" s="10">
        <v>5200</v>
      </c>
      <c r="Y50" s="10">
        <v>0</v>
      </c>
      <c r="Z50" s="9" t="s">
        <v>176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398</v>
      </c>
      <c r="AG50" s="1" t="s">
        <v>119</v>
      </c>
      <c r="AH50" s="1" t="s">
        <v>74</v>
      </c>
      <c r="AI50" s="1">
        <v>2</v>
      </c>
      <c r="AJ50" s="3">
        <v>45876</v>
      </c>
      <c r="AK50" s="3">
        <v>0</v>
      </c>
      <c r="AL50" s="3">
        <v>45867</v>
      </c>
      <c r="AM50" s="3">
        <v>45874</v>
      </c>
      <c r="AN50" s="3">
        <v>45875</v>
      </c>
      <c r="AO50" s="3">
        <v>45875</v>
      </c>
      <c r="AP50" s="3">
        <v>45871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0</v>
      </c>
    </row>
    <row r="51" spans="1:56" ht="27.75" customHeight="1" x14ac:dyDescent="0.45">
      <c r="A51" s="3">
        <v>45857</v>
      </c>
      <c r="B51" s="14" t="s">
        <v>392</v>
      </c>
      <c r="C51" s="9" t="s">
        <v>73</v>
      </c>
      <c r="D51" s="13" t="s">
        <v>363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398</v>
      </c>
      <c r="AG51" s="1" t="s">
        <v>119</v>
      </c>
      <c r="AH51" s="1" t="s">
        <v>74</v>
      </c>
      <c r="AI51" s="1">
        <v>2</v>
      </c>
      <c r="AJ51" s="3">
        <v>45876</v>
      </c>
      <c r="AK51" s="3">
        <v>0</v>
      </c>
      <c r="AL51" s="3">
        <v>45867</v>
      </c>
      <c r="AM51" s="3">
        <v>45874</v>
      </c>
      <c r="AN51" s="3">
        <v>45875</v>
      </c>
      <c r="AO51" s="3">
        <v>45875</v>
      </c>
      <c r="AP51" s="3">
        <v>45871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45854</v>
      </c>
      <c r="B52" s="14" t="s">
        <v>346</v>
      </c>
      <c r="C52" s="9" t="s">
        <v>73</v>
      </c>
      <c r="D52" s="13" t="s">
        <v>330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45876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366</v>
      </c>
      <c r="AG52" s="1" t="s">
        <v>116</v>
      </c>
      <c r="AH52" s="1" t="s">
        <v>74</v>
      </c>
      <c r="AI52" s="1">
        <v>2</v>
      </c>
      <c r="AJ52" s="3">
        <v>45876</v>
      </c>
      <c r="AK52" s="3">
        <v>0</v>
      </c>
      <c r="AL52" s="3">
        <v>45867</v>
      </c>
      <c r="AM52" s="3">
        <v>45874</v>
      </c>
      <c r="AN52" s="3">
        <v>45875</v>
      </c>
      <c r="AO52" s="3">
        <v>45875</v>
      </c>
      <c r="AP52" s="3">
        <v>45871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352.51463377777782</v>
      </c>
    </row>
    <row r="53" spans="1:56" ht="27.75" customHeight="1" x14ac:dyDescent="0.45">
      <c r="A53" s="3" t="s">
        <v>136</v>
      </c>
      <c r="B53" s="77" t="s">
        <v>469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45877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176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>
        <v>0</v>
      </c>
      <c r="AG53" s="1" t="s">
        <v>118</v>
      </c>
      <c r="AH53" s="1" t="s">
        <v>77</v>
      </c>
      <c r="AI53" s="1">
        <v>1</v>
      </c>
      <c r="AJ53" s="3">
        <v>45877</v>
      </c>
      <c r="AK53" s="3">
        <v>0</v>
      </c>
      <c r="AL53" s="3">
        <v>0</v>
      </c>
      <c r="AM53" s="3">
        <v>0</v>
      </c>
      <c r="AN53" s="3">
        <v>0</v>
      </c>
      <c r="AO53" s="3">
        <v>45876</v>
      </c>
      <c r="AP53" s="3">
        <v>45872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1410.0585351111113</v>
      </c>
    </row>
    <row r="54" spans="1:56" ht="27.75" customHeight="1" x14ac:dyDescent="0.45">
      <c r="A54" s="3" t="s">
        <v>136</v>
      </c>
      <c r="B54" s="77" t="s">
        <v>469</v>
      </c>
      <c r="C54" s="9" t="s">
        <v>73</v>
      </c>
      <c r="D54" s="13" t="s">
        <v>59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45877</v>
      </c>
      <c r="U54" s="11">
        <v>20000</v>
      </c>
      <c r="V54" s="10">
        <v>0</v>
      </c>
      <c r="W54" s="10">
        <v>20000</v>
      </c>
      <c r="X54" s="10">
        <v>0</v>
      </c>
      <c r="Y54" s="10">
        <v>0</v>
      </c>
      <c r="Z54" s="9" t="s">
        <v>176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>
        <v>0</v>
      </c>
      <c r="AG54" s="1" t="s">
        <v>117</v>
      </c>
      <c r="AH54" s="1" t="s">
        <v>77</v>
      </c>
      <c r="AI54" s="1">
        <v>1</v>
      </c>
      <c r="AJ54" s="3">
        <v>45877</v>
      </c>
      <c r="AK54" s="3">
        <v>0</v>
      </c>
      <c r="AL54" s="3">
        <v>0</v>
      </c>
      <c r="AM54" s="3">
        <v>0</v>
      </c>
      <c r="AN54" s="3">
        <v>0</v>
      </c>
      <c r="AO54" s="3">
        <v>45876</v>
      </c>
      <c r="AP54" s="3">
        <v>45872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1410.0585351111113</v>
      </c>
    </row>
    <row r="55" spans="1:56" ht="27.75" customHeight="1" x14ac:dyDescent="0.45">
      <c r="A55" s="3">
        <v>45857</v>
      </c>
      <c r="B55" s="14" t="s">
        <v>392</v>
      </c>
      <c r="C55" s="9" t="s">
        <v>73</v>
      </c>
      <c r="D55" s="13" t="s">
        <v>312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45878</v>
      </c>
      <c r="U55" s="11">
        <v>5000</v>
      </c>
      <c r="V55" s="10">
        <v>4923</v>
      </c>
      <c r="W55" s="10">
        <v>77</v>
      </c>
      <c r="X55" s="10">
        <v>5250</v>
      </c>
      <c r="Y55" s="10">
        <v>0</v>
      </c>
      <c r="Z55" s="9" t="s">
        <v>176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393</v>
      </c>
      <c r="AG55" s="1" t="s">
        <v>117</v>
      </c>
      <c r="AH55" s="1" t="s">
        <v>74</v>
      </c>
      <c r="AI55" s="1">
        <v>2</v>
      </c>
      <c r="AJ55" s="3">
        <v>45878</v>
      </c>
      <c r="AK55" s="3">
        <v>0</v>
      </c>
      <c r="AL55" s="3">
        <v>45869</v>
      </c>
      <c r="AM55" s="3">
        <v>45876</v>
      </c>
      <c r="AN55" s="3">
        <v>45877</v>
      </c>
      <c r="AO55" s="3">
        <v>45877</v>
      </c>
      <c r="AP55" s="3">
        <v>45873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0</v>
      </c>
    </row>
    <row r="56" spans="1:56" ht="27.75" customHeight="1" x14ac:dyDescent="0.45">
      <c r="A56" s="3">
        <v>45854</v>
      </c>
      <c r="B56" s="14" t="s">
        <v>346</v>
      </c>
      <c r="C56" s="9" t="s">
        <v>73</v>
      </c>
      <c r="D56" s="13" t="s">
        <v>347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45878</v>
      </c>
      <c r="U56" s="11">
        <v>10000</v>
      </c>
      <c r="V56" s="10">
        <v>0</v>
      </c>
      <c r="W56" s="10">
        <v>10000</v>
      </c>
      <c r="X56" s="10">
        <v>10300</v>
      </c>
      <c r="Y56" s="10">
        <v>0</v>
      </c>
      <c r="Z56" s="9" t="s">
        <v>176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366</v>
      </c>
      <c r="AG56" s="1" t="s">
        <v>119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0</v>
      </c>
    </row>
    <row r="57" spans="1:56" ht="27.75" customHeight="1" x14ac:dyDescent="0.45">
      <c r="A57" s="3">
        <v>45857</v>
      </c>
      <c r="B57" s="14" t="s">
        <v>392</v>
      </c>
      <c r="C57" s="9" t="s">
        <v>73</v>
      </c>
      <c r="D57" s="13" t="s">
        <v>299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399</v>
      </c>
      <c r="AG57" s="1" t="s">
        <v>117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352.51463377777782</v>
      </c>
    </row>
    <row r="58" spans="1:56" ht="27.75" customHeight="1" x14ac:dyDescent="0.45">
      <c r="A58" s="3">
        <v>45857</v>
      </c>
      <c r="B58" s="14" t="s">
        <v>392</v>
      </c>
      <c r="C58" s="9" t="s">
        <v>73</v>
      </c>
      <c r="D58" s="13" t="s">
        <v>197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176</v>
      </c>
      <c r="AA58" s="8">
        <v>9359.9000000000015</v>
      </c>
      <c r="AB58" s="8">
        <v>0</v>
      </c>
      <c r="AC58" s="8">
        <v>9359.9000000000015</v>
      </c>
      <c r="AD58" s="8">
        <v>0</v>
      </c>
      <c r="AE58" s="8">
        <v>0</v>
      </c>
      <c r="AF58" s="8" t="s">
        <v>399</v>
      </c>
      <c r="AG58" s="1" t="s">
        <v>117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705.02926755555563</v>
      </c>
    </row>
    <row r="59" spans="1:56" ht="27.75" customHeight="1" x14ac:dyDescent="0.45">
      <c r="A59" s="3">
        <v>45857</v>
      </c>
      <c r="B59" s="14" t="s">
        <v>394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45883</v>
      </c>
      <c r="U59" s="11">
        <v>10000</v>
      </c>
      <c r="V59" s="10">
        <v>0</v>
      </c>
      <c r="W59" s="10">
        <v>10000</v>
      </c>
      <c r="X59" s="10">
        <v>0</v>
      </c>
      <c r="Y59" s="10">
        <v>0</v>
      </c>
      <c r="Z59" s="9" t="s">
        <v>176</v>
      </c>
      <c r="AA59" s="8">
        <v>10477.5</v>
      </c>
      <c r="AB59" s="8">
        <v>0</v>
      </c>
      <c r="AC59" s="8">
        <v>10477.5</v>
      </c>
      <c r="AD59" s="8">
        <v>0</v>
      </c>
      <c r="AE59" s="8">
        <v>0</v>
      </c>
      <c r="AF59" s="8" t="s">
        <v>386</v>
      </c>
      <c r="AG59" s="1" t="s">
        <v>118</v>
      </c>
      <c r="AH59" s="1" t="s">
        <v>77</v>
      </c>
      <c r="AI59" s="1">
        <v>1</v>
      </c>
      <c r="AJ59" s="3">
        <v>45883</v>
      </c>
      <c r="AK59" s="3">
        <v>0</v>
      </c>
      <c r="AL59" s="3">
        <v>0</v>
      </c>
      <c r="AM59" s="3">
        <v>0</v>
      </c>
      <c r="AN59" s="3">
        <v>0</v>
      </c>
      <c r="AO59" s="3">
        <v>45882</v>
      </c>
      <c r="AP59" s="3">
        <v>45878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789.21186666666665</v>
      </c>
    </row>
    <row r="60" spans="1:56" ht="27.75" customHeight="1" x14ac:dyDescent="0.45">
      <c r="A60" s="3">
        <v>45857</v>
      </c>
      <c r="B60" s="14" t="s">
        <v>396</v>
      </c>
      <c r="C60" s="9" t="s">
        <v>73</v>
      </c>
      <c r="D60" s="13" t="s">
        <v>359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386</v>
      </c>
      <c r="AG60" s="1" t="s">
        <v>117</v>
      </c>
      <c r="AH60" s="1" t="s">
        <v>74</v>
      </c>
      <c r="AI60" s="1">
        <v>2</v>
      </c>
      <c r="AJ60" s="3">
        <v>45883</v>
      </c>
      <c r="AK60" s="3">
        <v>0</v>
      </c>
      <c r="AL60" s="3">
        <v>45874</v>
      </c>
      <c r="AM60" s="3">
        <v>45881</v>
      </c>
      <c r="AN60" s="3">
        <v>45882</v>
      </c>
      <c r="AO60" s="3">
        <v>45882</v>
      </c>
      <c r="AP60" s="3">
        <v>45878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45857</v>
      </c>
      <c r="B61" s="14" t="s">
        <v>396</v>
      </c>
      <c r="C61" s="9" t="s">
        <v>73</v>
      </c>
      <c r="D61" s="13" t="s">
        <v>272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386</v>
      </c>
      <c r="AG61" s="1" t="s">
        <v>116</v>
      </c>
      <c r="AH61" s="1" t="s">
        <v>74</v>
      </c>
      <c r="AI61" s="1">
        <v>2</v>
      </c>
      <c r="AJ61" s="3">
        <v>45883</v>
      </c>
      <c r="AK61" s="3">
        <v>0</v>
      </c>
      <c r="AL61" s="3">
        <v>45874</v>
      </c>
      <c r="AM61" s="3">
        <v>45881</v>
      </c>
      <c r="AN61" s="3">
        <v>45882</v>
      </c>
      <c r="AO61" s="3">
        <v>45882</v>
      </c>
      <c r="AP61" s="3">
        <v>45878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45857</v>
      </c>
      <c r="B62" s="14" t="s">
        <v>396</v>
      </c>
      <c r="C62" s="9" t="s">
        <v>73</v>
      </c>
      <c r="D62" s="13" t="s">
        <v>400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45883</v>
      </c>
      <c r="U62" s="11">
        <v>5000</v>
      </c>
      <c r="V62" s="10">
        <v>0</v>
      </c>
      <c r="W62" s="10">
        <v>5000</v>
      </c>
      <c r="X62" s="10">
        <v>5300</v>
      </c>
      <c r="Y62" s="10">
        <v>0</v>
      </c>
      <c r="Z62" s="9" t="s">
        <v>176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386</v>
      </c>
      <c r="AG62" s="1" t="s">
        <v>117</v>
      </c>
      <c r="AH62" s="1" t="s">
        <v>74</v>
      </c>
      <c r="AI62" s="1">
        <v>2</v>
      </c>
      <c r="AJ62" s="3">
        <v>45883</v>
      </c>
      <c r="AK62" s="3">
        <v>0</v>
      </c>
      <c r="AL62" s="3">
        <v>45874</v>
      </c>
      <c r="AM62" s="3">
        <v>45881</v>
      </c>
      <c r="AN62" s="3">
        <v>45882</v>
      </c>
      <c r="AO62" s="3">
        <v>45882</v>
      </c>
      <c r="AP62" s="3">
        <v>45878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0</v>
      </c>
    </row>
    <row r="63" spans="1:56" ht="27.75" customHeight="1" x14ac:dyDescent="0.45">
      <c r="A63" s="3">
        <v>45857</v>
      </c>
      <c r="B63" s="14" t="s">
        <v>396</v>
      </c>
      <c r="C63" s="9" t="s">
        <v>73</v>
      </c>
      <c r="D63" s="13" t="s">
        <v>197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45885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176</v>
      </c>
      <c r="AA63" s="8">
        <v>9359.9000000000015</v>
      </c>
      <c r="AB63" s="8">
        <v>0</v>
      </c>
      <c r="AC63" s="8">
        <v>9359.9000000000015</v>
      </c>
      <c r="AD63" s="8">
        <v>0</v>
      </c>
      <c r="AE63" s="8">
        <v>0</v>
      </c>
      <c r="AF63" s="8" t="s">
        <v>401</v>
      </c>
      <c r="AG63" s="1" t="s">
        <v>118</v>
      </c>
      <c r="AH63" s="1" t="s">
        <v>74</v>
      </c>
      <c r="AI63" s="1">
        <v>2</v>
      </c>
      <c r="AJ63" s="3">
        <v>45885</v>
      </c>
      <c r="AK63" s="3">
        <v>0</v>
      </c>
      <c r="AL63" s="3">
        <v>45876</v>
      </c>
      <c r="AM63" s="3">
        <v>45883</v>
      </c>
      <c r="AN63" s="3">
        <v>45884</v>
      </c>
      <c r="AO63" s="3">
        <v>45884</v>
      </c>
      <c r="AP63" s="3">
        <v>45880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705.02926755555563</v>
      </c>
    </row>
    <row r="64" spans="1:56" ht="27.75" customHeight="1" x14ac:dyDescent="0.45">
      <c r="A64" s="3">
        <v>45857</v>
      </c>
      <c r="B64" s="14" t="s">
        <v>396</v>
      </c>
      <c r="C64" s="9" t="s">
        <v>73</v>
      </c>
      <c r="D64" s="13" t="s">
        <v>328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45885</v>
      </c>
      <c r="U64" s="11">
        <v>5000</v>
      </c>
      <c r="V64" s="10">
        <v>5000</v>
      </c>
      <c r="W64" s="10">
        <v>0</v>
      </c>
      <c r="X64" s="10">
        <v>5250</v>
      </c>
      <c r="Y64" s="10">
        <v>0</v>
      </c>
      <c r="Z64" s="9" t="s">
        <v>176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401</v>
      </c>
      <c r="AG64" s="1" t="s">
        <v>117</v>
      </c>
      <c r="AH64" s="1" t="s">
        <v>74</v>
      </c>
      <c r="AI64" s="1">
        <v>2</v>
      </c>
      <c r="AJ64" s="3">
        <v>45885</v>
      </c>
      <c r="AK64" s="3">
        <v>0</v>
      </c>
      <c r="AL64" s="3">
        <v>45876</v>
      </c>
      <c r="AM64" s="3">
        <v>45883</v>
      </c>
      <c r="AN64" s="3">
        <v>45884</v>
      </c>
      <c r="AO64" s="3">
        <v>45884</v>
      </c>
      <c r="AP64" s="3">
        <v>45880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0</v>
      </c>
    </row>
    <row r="65" spans="1:56" ht="27.75" customHeight="1" x14ac:dyDescent="0.45">
      <c r="A65" s="3">
        <v>45857</v>
      </c>
      <c r="B65" s="14" t="s">
        <v>396</v>
      </c>
      <c r="C65" s="9" t="s">
        <v>73</v>
      </c>
      <c r="D65" s="13" t="s">
        <v>329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45885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401</v>
      </c>
      <c r="AG65" s="1" t="s">
        <v>117</v>
      </c>
      <c r="AH65" s="1" t="s">
        <v>74</v>
      </c>
      <c r="AI65" s="1">
        <v>2</v>
      </c>
      <c r="AJ65" s="3">
        <v>45885</v>
      </c>
      <c r="AK65" s="3">
        <v>0</v>
      </c>
      <c r="AL65" s="3">
        <v>45876</v>
      </c>
      <c r="AM65" s="3">
        <v>45883</v>
      </c>
      <c r="AN65" s="3">
        <v>45884</v>
      </c>
      <c r="AO65" s="3">
        <v>45884</v>
      </c>
      <c r="AP65" s="3">
        <v>45880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45857</v>
      </c>
      <c r="B66" s="14" t="s">
        <v>396</v>
      </c>
      <c r="C66" s="9" t="s">
        <v>73</v>
      </c>
      <c r="D66" s="13" t="s">
        <v>355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45885</v>
      </c>
      <c r="U66" s="11">
        <v>5000</v>
      </c>
      <c r="V66" s="10">
        <v>0</v>
      </c>
      <c r="W66" s="10">
        <v>5000</v>
      </c>
      <c r="X66" s="10">
        <v>5200</v>
      </c>
      <c r="Y66" s="10">
        <v>0</v>
      </c>
      <c r="Z66" s="9" t="s">
        <v>176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401</v>
      </c>
      <c r="AG66" s="1" t="s">
        <v>117</v>
      </c>
      <c r="AH66" s="1" t="s">
        <v>74</v>
      </c>
      <c r="AI66" s="1">
        <v>2</v>
      </c>
      <c r="AJ66" s="3">
        <v>45885</v>
      </c>
      <c r="AK66" s="3">
        <v>0</v>
      </c>
      <c r="AL66" s="3">
        <v>45876</v>
      </c>
      <c r="AM66" s="3">
        <v>45883</v>
      </c>
      <c r="AN66" s="3">
        <v>45884</v>
      </c>
      <c r="AO66" s="3">
        <v>45884</v>
      </c>
      <c r="AP66" s="3">
        <v>45880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0</v>
      </c>
    </row>
    <row r="67" spans="1:56" ht="27.75" customHeight="1" x14ac:dyDescent="0.45">
      <c r="A67" s="3">
        <v>45857</v>
      </c>
      <c r="B67" s="14" t="s">
        <v>396</v>
      </c>
      <c r="C67" s="9" t="s">
        <v>73</v>
      </c>
      <c r="D67" s="13" t="s">
        <v>297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45888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402</v>
      </c>
      <c r="AG67" s="1" t="s">
        <v>117</v>
      </c>
      <c r="AH67" s="1" t="s">
        <v>74</v>
      </c>
      <c r="AI67" s="1">
        <v>2</v>
      </c>
      <c r="AJ67" s="3">
        <v>45888</v>
      </c>
      <c r="AK67" s="3">
        <v>0</v>
      </c>
      <c r="AL67" s="3">
        <v>45879</v>
      </c>
      <c r="AM67" s="3">
        <v>45886</v>
      </c>
      <c r="AN67" s="3">
        <v>45887</v>
      </c>
      <c r="AO67" s="3">
        <v>45887</v>
      </c>
      <c r="AP67" s="3">
        <v>45883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45857</v>
      </c>
      <c r="B68" s="14" t="s">
        <v>396</v>
      </c>
      <c r="C68" s="9" t="s">
        <v>73</v>
      </c>
      <c r="D68" s="13" t="s">
        <v>298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45888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402</v>
      </c>
      <c r="AG68" s="1" t="s">
        <v>117</v>
      </c>
      <c r="AH68" s="1" t="s">
        <v>74</v>
      </c>
      <c r="AI68" s="1">
        <v>2</v>
      </c>
      <c r="AJ68" s="3">
        <v>45888</v>
      </c>
      <c r="AK68" s="3">
        <v>0</v>
      </c>
      <c r="AL68" s="3">
        <v>45879</v>
      </c>
      <c r="AM68" s="3">
        <v>45886</v>
      </c>
      <c r="AN68" s="3">
        <v>45887</v>
      </c>
      <c r="AO68" s="3">
        <v>45887</v>
      </c>
      <c r="AP68" s="3">
        <v>45883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45857</v>
      </c>
      <c r="B69" s="14" t="s">
        <v>396</v>
      </c>
      <c r="C69" s="9" t="s">
        <v>73</v>
      </c>
      <c r="D69" s="13" t="s">
        <v>330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45888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402</v>
      </c>
      <c r="AG69" s="1" t="s">
        <v>117</v>
      </c>
      <c r="AH69" s="1" t="s">
        <v>74</v>
      </c>
      <c r="AI69" s="1">
        <v>2</v>
      </c>
      <c r="AJ69" s="3">
        <v>45888</v>
      </c>
      <c r="AK69" s="3">
        <v>0</v>
      </c>
      <c r="AL69" s="3">
        <v>45879</v>
      </c>
      <c r="AM69" s="3">
        <v>45886</v>
      </c>
      <c r="AN69" s="3">
        <v>45887</v>
      </c>
      <c r="AO69" s="3">
        <v>45887</v>
      </c>
      <c r="AP69" s="3">
        <v>45883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45857</v>
      </c>
      <c r="B70" s="14" t="s">
        <v>396</v>
      </c>
      <c r="C70" s="9" t="s">
        <v>73</v>
      </c>
      <c r="D70" s="13" t="s">
        <v>347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45888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176</v>
      </c>
      <c r="AA70" s="8">
        <v>9359.9000000000015</v>
      </c>
      <c r="AB70" s="8">
        <v>0</v>
      </c>
      <c r="AC70" s="8">
        <v>9359.9000000000015</v>
      </c>
      <c r="AD70" s="8">
        <v>0</v>
      </c>
      <c r="AE70" s="8">
        <v>0</v>
      </c>
      <c r="AF70" s="8" t="s">
        <v>402</v>
      </c>
      <c r="AG70" s="1" t="s">
        <v>117</v>
      </c>
      <c r="AH70" s="1" t="s">
        <v>74</v>
      </c>
      <c r="AI70" s="1">
        <v>2</v>
      </c>
      <c r="AJ70" s="3">
        <v>45888</v>
      </c>
      <c r="AK70" s="3">
        <v>0</v>
      </c>
      <c r="AL70" s="3">
        <v>45879</v>
      </c>
      <c r="AM70" s="3">
        <v>45886</v>
      </c>
      <c r="AN70" s="3">
        <v>45887</v>
      </c>
      <c r="AO70" s="3">
        <v>45887</v>
      </c>
      <c r="AP70" s="3">
        <v>45883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705.02926755555563</v>
      </c>
    </row>
    <row r="71" spans="1:56" ht="27.75" customHeight="1" x14ac:dyDescent="0.45">
      <c r="A71" s="3">
        <v>45869</v>
      </c>
      <c r="B71" s="14" t="s">
        <v>454</v>
      </c>
      <c r="C71" s="9" t="s">
        <v>73</v>
      </c>
      <c r="D71" s="13" t="s">
        <v>299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45890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176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455</v>
      </c>
      <c r="AG71" s="1" t="s">
        <v>117</v>
      </c>
      <c r="AH71" s="1" t="s">
        <v>74</v>
      </c>
      <c r="AI71" s="1">
        <v>2</v>
      </c>
      <c r="AJ71" s="3">
        <v>45890</v>
      </c>
      <c r="AK71" s="3">
        <v>0</v>
      </c>
      <c r="AL71" s="3">
        <v>45881</v>
      </c>
      <c r="AM71" s="3">
        <v>45888</v>
      </c>
      <c r="AN71" s="3">
        <v>45889</v>
      </c>
      <c r="AO71" s="3">
        <v>45889</v>
      </c>
      <c r="AP71" s="3">
        <v>45885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352.51463377777782</v>
      </c>
    </row>
    <row r="72" spans="1:56" ht="27.75" customHeight="1" x14ac:dyDescent="0.45">
      <c r="A72" s="3">
        <v>45869</v>
      </c>
      <c r="B72" s="14" t="s">
        <v>454</v>
      </c>
      <c r="C72" s="9" t="s">
        <v>73</v>
      </c>
      <c r="D72" s="13" t="s">
        <v>272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45890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176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455</v>
      </c>
      <c r="AG72" s="1" t="s">
        <v>119</v>
      </c>
      <c r="AH72" s="1" t="s">
        <v>74</v>
      </c>
      <c r="AI72" s="1">
        <v>2</v>
      </c>
      <c r="AJ72" s="3">
        <v>45890</v>
      </c>
      <c r="AK72" s="3">
        <v>0</v>
      </c>
      <c r="AL72" s="3">
        <v>45881</v>
      </c>
      <c r="AM72" s="3">
        <v>45888</v>
      </c>
      <c r="AN72" s="3">
        <v>45889</v>
      </c>
      <c r="AO72" s="3">
        <v>45889</v>
      </c>
      <c r="AP72" s="3">
        <v>45885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352.51463377777782</v>
      </c>
    </row>
    <row r="73" spans="1:56" ht="27.75" customHeight="1" x14ac:dyDescent="0.45">
      <c r="A73" s="3">
        <v>45869</v>
      </c>
      <c r="B73" s="14" t="s">
        <v>454</v>
      </c>
      <c r="C73" s="9" t="s">
        <v>73</v>
      </c>
      <c r="D73" s="13" t="s">
        <v>456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45890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176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455</v>
      </c>
      <c r="AG73" s="1" t="s">
        <v>117</v>
      </c>
      <c r="AH73" s="1" t="s">
        <v>74</v>
      </c>
      <c r="AI73" s="1">
        <v>2</v>
      </c>
      <c r="AJ73" s="3">
        <v>45890</v>
      </c>
      <c r="AK73" s="3">
        <v>0</v>
      </c>
      <c r="AL73" s="3">
        <v>45881</v>
      </c>
      <c r="AM73" s="3">
        <v>45888</v>
      </c>
      <c r="AN73" s="3">
        <v>45889</v>
      </c>
      <c r="AO73" s="3">
        <v>45889</v>
      </c>
      <c r="AP73" s="3">
        <v>45885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352.51463377777782</v>
      </c>
    </row>
    <row r="74" spans="1:56" ht="27.75" customHeight="1" x14ac:dyDescent="0.45">
      <c r="A74" s="3">
        <v>45869</v>
      </c>
      <c r="B74" s="14" t="s">
        <v>454</v>
      </c>
      <c r="C74" s="9" t="s">
        <v>73</v>
      </c>
      <c r="D74" s="13" t="s">
        <v>367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176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455</v>
      </c>
      <c r="AG74" s="1" t="s">
        <v>117</v>
      </c>
      <c r="AH74" s="1" t="s">
        <v>74</v>
      </c>
      <c r="AI74" s="1">
        <v>2</v>
      </c>
      <c r="AJ74" s="3">
        <v>45890</v>
      </c>
      <c r="AK74" s="3">
        <v>0</v>
      </c>
      <c r="AL74" s="3">
        <v>45881</v>
      </c>
      <c r="AM74" s="3">
        <v>45888</v>
      </c>
      <c r="AN74" s="3">
        <v>45889</v>
      </c>
      <c r="AO74" s="3">
        <v>45889</v>
      </c>
      <c r="AP74" s="3">
        <v>45885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352.51463377777782</v>
      </c>
    </row>
    <row r="75" spans="1:56" ht="27.75" customHeight="1" x14ac:dyDescent="0.45">
      <c r="A75" s="3">
        <v>45869</v>
      </c>
      <c r="B75" s="14" t="s">
        <v>457</v>
      </c>
      <c r="C75" s="9" t="s">
        <v>73</v>
      </c>
      <c r="D75" s="13" t="s">
        <v>59</v>
      </c>
      <c r="E75" s="9">
        <v>19</v>
      </c>
      <c r="F75" s="9">
        <v>36</v>
      </c>
      <c r="G75" s="9" t="s">
        <v>60</v>
      </c>
      <c r="H75" s="9">
        <v>0</v>
      </c>
      <c r="I75" s="9">
        <v>75</v>
      </c>
      <c r="J75" s="9" t="s">
        <v>78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45890</v>
      </c>
      <c r="U75" s="11">
        <v>5000</v>
      </c>
      <c r="V75" s="10">
        <v>0</v>
      </c>
      <c r="W75" s="10">
        <v>5000</v>
      </c>
      <c r="X75" s="10">
        <v>0</v>
      </c>
      <c r="Y75" s="10">
        <v>0</v>
      </c>
      <c r="Z75" s="9" t="s">
        <v>176</v>
      </c>
      <c r="AA75" s="8">
        <v>5238.75</v>
      </c>
      <c r="AB75" s="8">
        <v>0</v>
      </c>
      <c r="AC75" s="8">
        <v>5238.75</v>
      </c>
      <c r="AD75" s="8">
        <v>0</v>
      </c>
      <c r="AE75" s="8">
        <v>0</v>
      </c>
      <c r="AF75" s="8" t="s">
        <v>455</v>
      </c>
      <c r="AG75" s="1" t="s">
        <v>117</v>
      </c>
      <c r="AH75" s="1" t="s">
        <v>74</v>
      </c>
      <c r="AI75" s="1">
        <v>2</v>
      </c>
      <c r="AJ75" s="3">
        <v>45890</v>
      </c>
      <c r="AK75" s="3">
        <v>0</v>
      </c>
      <c r="AL75" s="3">
        <v>45881</v>
      </c>
      <c r="AM75" s="3">
        <v>45888</v>
      </c>
      <c r="AN75" s="3">
        <v>45889</v>
      </c>
      <c r="AO75" s="3">
        <v>45889</v>
      </c>
      <c r="AP75" s="3">
        <v>45885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394.60593333333333</v>
      </c>
    </row>
    <row r="76" spans="1:56" ht="27.75" customHeight="1" x14ac:dyDescent="0.45">
      <c r="A76" s="3">
        <v>45869</v>
      </c>
      <c r="B76" s="14" t="s">
        <v>454</v>
      </c>
      <c r="C76" s="9" t="s">
        <v>73</v>
      </c>
      <c r="D76" s="13" t="s">
        <v>458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176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459</v>
      </c>
      <c r="AG76" s="1" t="s">
        <v>117</v>
      </c>
      <c r="AH76" s="1" t="s">
        <v>74</v>
      </c>
      <c r="AI76" s="1">
        <v>2</v>
      </c>
      <c r="AJ76" s="3">
        <v>45892</v>
      </c>
      <c r="AK76" s="3">
        <v>0</v>
      </c>
      <c r="AL76" s="3">
        <v>45883</v>
      </c>
      <c r="AM76" s="3">
        <v>45890</v>
      </c>
      <c r="AN76" s="3">
        <v>45891</v>
      </c>
      <c r="AO76" s="3">
        <v>45891</v>
      </c>
      <c r="AP76" s="3">
        <v>45887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352.51463377777782</v>
      </c>
    </row>
    <row r="77" spans="1:56" ht="27.75" customHeight="1" x14ac:dyDescent="0.45">
      <c r="A77" s="3">
        <v>45869</v>
      </c>
      <c r="B77" s="14" t="s">
        <v>454</v>
      </c>
      <c r="C77" s="9" t="s">
        <v>73</v>
      </c>
      <c r="D77" s="13" t="s">
        <v>327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144</v>
      </c>
      <c r="T77" s="12">
        <v>45892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176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459</v>
      </c>
      <c r="AG77" s="1" t="s">
        <v>117</v>
      </c>
      <c r="AH77" s="1" t="s">
        <v>74</v>
      </c>
      <c r="AI77" s="1">
        <v>2</v>
      </c>
      <c r="AJ77" s="3">
        <v>45892</v>
      </c>
      <c r="AK77" s="3">
        <v>0</v>
      </c>
      <c r="AL77" s="3">
        <v>45883</v>
      </c>
      <c r="AM77" s="3">
        <v>45890</v>
      </c>
      <c r="AN77" s="3">
        <v>45891</v>
      </c>
      <c r="AO77" s="3">
        <v>45891</v>
      </c>
      <c r="AP77" s="3">
        <v>45887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177</v>
      </c>
      <c r="BD77" s="56">
        <v>352.51463377777782</v>
      </c>
    </row>
    <row r="78" spans="1:56" ht="27.75" customHeight="1" x14ac:dyDescent="0.45">
      <c r="A78" s="3">
        <v>45869</v>
      </c>
      <c r="B78" s="14" t="s">
        <v>454</v>
      </c>
      <c r="C78" s="9" t="s">
        <v>73</v>
      </c>
      <c r="D78" s="13" t="s">
        <v>329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144</v>
      </c>
      <c r="T78" s="12">
        <v>45892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176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459</v>
      </c>
      <c r="AG78" s="1" t="s">
        <v>117</v>
      </c>
      <c r="AH78" s="1" t="s">
        <v>74</v>
      </c>
      <c r="AI78" s="1">
        <v>2</v>
      </c>
      <c r="AJ78" s="3">
        <v>45892</v>
      </c>
      <c r="AK78" s="3">
        <v>0</v>
      </c>
      <c r="AL78" s="3">
        <v>45883</v>
      </c>
      <c r="AM78" s="3">
        <v>45890</v>
      </c>
      <c r="AN78" s="3">
        <v>45891</v>
      </c>
      <c r="AO78" s="3">
        <v>45891</v>
      </c>
      <c r="AP78" s="3">
        <v>45887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177</v>
      </c>
      <c r="BD78" s="56">
        <v>352.51463377777782</v>
      </c>
    </row>
    <row r="79" spans="1:56" ht="27.75" customHeight="1" x14ac:dyDescent="0.45">
      <c r="A79" s="3">
        <v>45869</v>
      </c>
      <c r="B79" s="14" t="s">
        <v>454</v>
      </c>
      <c r="C79" s="9" t="s">
        <v>73</v>
      </c>
      <c r="D79" s="13" t="s">
        <v>460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144</v>
      </c>
      <c r="T79" s="12">
        <v>45892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176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459</v>
      </c>
      <c r="AG79" s="1" t="s">
        <v>117</v>
      </c>
      <c r="AH79" s="1" t="s">
        <v>74</v>
      </c>
      <c r="AI79" s="1">
        <v>2</v>
      </c>
      <c r="AJ79" s="3">
        <v>45892</v>
      </c>
      <c r="AK79" s="3">
        <v>0</v>
      </c>
      <c r="AL79" s="3">
        <v>45883</v>
      </c>
      <c r="AM79" s="3">
        <v>45890</v>
      </c>
      <c r="AN79" s="3">
        <v>45891</v>
      </c>
      <c r="AO79" s="3">
        <v>45891</v>
      </c>
      <c r="AP79" s="3">
        <v>45887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177</v>
      </c>
      <c r="BD79" s="56">
        <v>352.51463377777782</v>
      </c>
    </row>
    <row r="80" spans="1:56" ht="27.75" customHeight="1" x14ac:dyDescent="0.45">
      <c r="A80" s="3">
        <v>45869</v>
      </c>
      <c r="B80" s="14" t="s">
        <v>454</v>
      </c>
      <c r="C80" s="9" t="s">
        <v>73</v>
      </c>
      <c r="D80" s="13" t="s">
        <v>355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144</v>
      </c>
      <c r="T80" s="12">
        <v>45892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176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 t="s">
        <v>459</v>
      </c>
      <c r="AG80" s="1" t="s">
        <v>117</v>
      </c>
      <c r="AH80" s="1" t="s">
        <v>74</v>
      </c>
      <c r="AI80" s="1">
        <v>2</v>
      </c>
      <c r="AJ80" s="3">
        <v>45892</v>
      </c>
      <c r="AK80" s="3">
        <v>0</v>
      </c>
      <c r="AL80" s="3">
        <v>45883</v>
      </c>
      <c r="AM80" s="3">
        <v>45890</v>
      </c>
      <c r="AN80" s="3">
        <v>45891</v>
      </c>
      <c r="AO80" s="3">
        <v>45891</v>
      </c>
      <c r="AP80" s="3">
        <v>45887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177</v>
      </c>
      <c r="BD80" s="56">
        <v>352.51463377777782</v>
      </c>
    </row>
    <row r="81" spans="1:56" ht="27.75" customHeight="1" x14ac:dyDescent="0.45">
      <c r="A81" s="3">
        <v>45869</v>
      </c>
      <c r="B81" s="14" t="s">
        <v>454</v>
      </c>
      <c r="C81" s="9" t="s">
        <v>73</v>
      </c>
      <c r="D81" s="13" t="s">
        <v>297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144</v>
      </c>
      <c r="T81" s="12">
        <v>45895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176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 t="s">
        <v>461</v>
      </c>
      <c r="AG81" s="1" t="s">
        <v>117</v>
      </c>
      <c r="AH81" s="1" t="s">
        <v>74</v>
      </c>
      <c r="AI81" s="1">
        <v>2</v>
      </c>
      <c r="AJ81" s="3">
        <v>45895</v>
      </c>
      <c r="AK81" s="3">
        <v>0</v>
      </c>
      <c r="AL81" s="3">
        <v>45886</v>
      </c>
      <c r="AM81" s="3">
        <v>45893</v>
      </c>
      <c r="AN81" s="3">
        <v>45894</v>
      </c>
      <c r="AO81" s="3">
        <v>45894</v>
      </c>
      <c r="AP81" s="3">
        <v>45890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177</v>
      </c>
      <c r="BD81" s="56">
        <v>352.51463377777782</v>
      </c>
    </row>
    <row r="82" spans="1:56" ht="27.75" customHeight="1" x14ac:dyDescent="0.45">
      <c r="A82" s="3">
        <v>45869</v>
      </c>
      <c r="B82" s="14" t="s">
        <v>454</v>
      </c>
      <c r="C82" s="9" t="s">
        <v>73</v>
      </c>
      <c r="D82" s="13" t="s">
        <v>298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144</v>
      </c>
      <c r="T82" s="12">
        <v>45895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176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 t="s">
        <v>461</v>
      </c>
      <c r="AG82" s="1" t="s">
        <v>117</v>
      </c>
      <c r="AH82" s="1" t="s">
        <v>74</v>
      </c>
      <c r="AI82" s="1">
        <v>2</v>
      </c>
      <c r="AJ82" s="3">
        <v>45895</v>
      </c>
      <c r="AK82" s="3">
        <v>0</v>
      </c>
      <c r="AL82" s="3">
        <v>45886</v>
      </c>
      <c r="AM82" s="3">
        <v>45893</v>
      </c>
      <c r="AN82" s="3">
        <v>45894</v>
      </c>
      <c r="AO82" s="3">
        <v>45894</v>
      </c>
      <c r="AP82" s="3">
        <v>45890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177</v>
      </c>
      <c r="BD82" s="56">
        <v>352.51463377777782</v>
      </c>
    </row>
    <row r="83" spans="1:56" ht="27.75" customHeight="1" x14ac:dyDescent="0.45">
      <c r="A83" s="3">
        <v>45869</v>
      </c>
      <c r="B83" s="14" t="s">
        <v>454</v>
      </c>
      <c r="C83" s="9" t="s">
        <v>73</v>
      </c>
      <c r="D83" s="13" t="s">
        <v>328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144</v>
      </c>
      <c r="T83" s="12">
        <v>45895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176</v>
      </c>
      <c r="AA83" s="8">
        <v>4679.9500000000007</v>
      </c>
      <c r="AB83" s="8">
        <v>0</v>
      </c>
      <c r="AC83" s="8">
        <v>4679.9500000000007</v>
      </c>
      <c r="AD83" s="8">
        <v>0</v>
      </c>
      <c r="AE83" s="8">
        <v>0</v>
      </c>
      <c r="AF83" s="8" t="s">
        <v>461</v>
      </c>
      <c r="AG83" s="1" t="s">
        <v>117</v>
      </c>
      <c r="AH83" s="1" t="s">
        <v>74</v>
      </c>
      <c r="AI83" s="1">
        <v>2</v>
      </c>
      <c r="AJ83" s="3">
        <v>45895</v>
      </c>
      <c r="AK83" s="3">
        <v>0</v>
      </c>
      <c r="AL83" s="3">
        <v>45886</v>
      </c>
      <c r="AM83" s="3">
        <v>45893</v>
      </c>
      <c r="AN83" s="3">
        <v>45894</v>
      </c>
      <c r="AO83" s="3">
        <v>45894</v>
      </c>
      <c r="AP83" s="3">
        <v>45890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177</v>
      </c>
      <c r="BD83" s="56">
        <v>352.51463377777782</v>
      </c>
    </row>
    <row r="84" spans="1:56" ht="27.75" customHeight="1" x14ac:dyDescent="0.45">
      <c r="A84" s="3">
        <v>45869</v>
      </c>
      <c r="B84" s="14" t="s">
        <v>454</v>
      </c>
      <c r="C84" s="9" t="s">
        <v>73</v>
      </c>
      <c r="D84" s="13" t="s">
        <v>330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144</v>
      </c>
      <c r="T84" s="12">
        <v>45895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176</v>
      </c>
      <c r="AA84" s="8">
        <v>4679.9500000000007</v>
      </c>
      <c r="AB84" s="8">
        <v>0</v>
      </c>
      <c r="AC84" s="8">
        <v>4679.9500000000007</v>
      </c>
      <c r="AD84" s="8">
        <v>0</v>
      </c>
      <c r="AE84" s="8">
        <v>0</v>
      </c>
      <c r="AF84" s="8" t="s">
        <v>461</v>
      </c>
      <c r="AG84" s="1" t="s">
        <v>117</v>
      </c>
      <c r="AH84" s="1" t="s">
        <v>74</v>
      </c>
      <c r="AI84" s="1">
        <v>2</v>
      </c>
      <c r="AJ84" s="3">
        <v>45895</v>
      </c>
      <c r="AK84" s="3">
        <v>0</v>
      </c>
      <c r="AL84" s="3">
        <v>45886</v>
      </c>
      <c r="AM84" s="3">
        <v>45893</v>
      </c>
      <c r="AN84" s="3">
        <v>45894</v>
      </c>
      <c r="AO84" s="3">
        <v>45894</v>
      </c>
      <c r="AP84" s="3">
        <v>45890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177</v>
      </c>
      <c r="BD84" s="56">
        <v>352.51463377777782</v>
      </c>
    </row>
    <row r="85" spans="1:56" ht="27.75" customHeight="1" x14ac:dyDescent="0.45">
      <c r="A85" s="3">
        <v>45869</v>
      </c>
      <c r="B85" s="14" t="s">
        <v>454</v>
      </c>
      <c r="C85" s="9" t="s">
        <v>73</v>
      </c>
      <c r="D85" s="13">
        <v>997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144</v>
      </c>
      <c r="T85" s="12">
        <v>45895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176</v>
      </c>
      <c r="AA85" s="8">
        <v>4679.9500000000007</v>
      </c>
      <c r="AB85" s="8">
        <v>0</v>
      </c>
      <c r="AC85" s="8">
        <v>4679.9500000000007</v>
      </c>
      <c r="AD85" s="8">
        <v>0</v>
      </c>
      <c r="AE85" s="8">
        <v>0</v>
      </c>
      <c r="AF85" s="8" t="s">
        <v>461</v>
      </c>
      <c r="AG85" s="1" t="s">
        <v>117</v>
      </c>
      <c r="AH85" s="1" t="s">
        <v>74</v>
      </c>
      <c r="AI85" s="1">
        <v>2</v>
      </c>
      <c r="AJ85" s="3">
        <v>45895</v>
      </c>
      <c r="AK85" s="3">
        <v>0</v>
      </c>
      <c r="AL85" s="3">
        <v>45886</v>
      </c>
      <c r="AM85" s="3">
        <v>45893</v>
      </c>
      <c r="AN85" s="3">
        <v>45894</v>
      </c>
      <c r="AO85" s="3">
        <v>45894</v>
      </c>
      <c r="AP85" s="3">
        <v>45890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177</v>
      </c>
      <c r="BD85" s="56">
        <v>352.51463377777782</v>
      </c>
    </row>
    <row r="86" spans="1:56" ht="27.75" customHeight="1" x14ac:dyDescent="0.45">
      <c r="A86" s="3">
        <v>45869</v>
      </c>
      <c r="B86" s="14" t="s">
        <v>454</v>
      </c>
      <c r="C86" s="9" t="s">
        <v>73</v>
      </c>
      <c r="D86" s="13" t="s">
        <v>197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144</v>
      </c>
      <c r="T86" s="12">
        <v>45897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176</v>
      </c>
      <c r="AA86" s="8">
        <v>4679.9500000000007</v>
      </c>
      <c r="AB86" s="8">
        <v>0</v>
      </c>
      <c r="AC86" s="8">
        <v>4679.9500000000007</v>
      </c>
      <c r="AD86" s="8">
        <v>0</v>
      </c>
      <c r="AE86" s="8">
        <v>0</v>
      </c>
      <c r="AF86" s="8" t="s">
        <v>462</v>
      </c>
      <c r="AG86" s="1" t="s">
        <v>117</v>
      </c>
      <c r="AH86" s="1" t="s">
        <v>74</v>
      </c>
      <c r="AI86" s="1">
        <v>2</v>
      </c>
      <c r="AJ86" s="3">
        <v>45897</v>
      </c>
      <c r="AK86" s="3">
        <v>0</v>
      </c>
      <c r="AL86" s="3">
        <v>45888</v>
      </c>
      <c r="AM86" s="3">
        <v>45895</v>
      </c>
      <c r="AN86" s="3">
        <v>45896</v>
      </c>
      <c r="AO86" s="3">
        <v>45896</v>
      </c>
      <c r="AP86" s="3">
        <v>45892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177</v>
      </c>
      <c r="BD86" s="56">
        <v>352.51463377777782</v>
      </c>
    </row>
    <row r="87" spans="1:56" ht="27.75" customHeight="1" x14ac:dyDescent="0.45">
      <c r="A87" s="3">
        <v>45869</v>
      </c>
      <c r="B87" s="14" t="s">
        <v>454</v>
      </c>
      <c r="C87" s="9" t="s">
        <v>73</v>
      </c>
      <c r="D87" s="13" t="s">
        <v>361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144</v>
      </c>
      <c r="T87" s="12">
        <v>45897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176</v>
      </c>
      <c r="AA87" s="8">
        <v>4679.9500000000007</v>
      </c>
      <c r="AB87" s="8">
        <v>0</v>
      </c>
      <c r="AC87" s="8">
        <v>4679.9500000000007</v>
      </c>
      <c r="AD87" s="8">
        <v>0</v>
      </c>
      <c r="AE87" s="8">
        <v>0</v>
      </c>
      <c r="AF87" s="8" t="s">
        <v>462</v>
      </c>
      <c r="AG87" s="1" t="s">
        <v>119</v>
      </c>
      <c r="AH87" s="1" t="s">
        <v>74</v>
      </c>
      <c r="AI87" s="1">
        <v>2</v>
      </c>
      <c r="AJ87" s="3">
        <v>45897</v>
      </c>
      <c r="AK87" s="3">
        <v>0</v>
      </c>
      <c r="AL87" s="3">
        <v>45888</v>
      </c>
      <c r="AM87" s="3">
        <v>45895</v>
      </c>
      <c r="AN87" s="3">
        <v>45896</v>
      </c>
      <c r="AO87" s="3">
        <v>45896</v>
      </c>
      <c r="AP87" s="3">
        <v>45892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177</v>
      </c>
      <c r="BD87" s="56">
        <v>352.51463377777782</v>
      </c>
    </row>
    <row r="88" spans="1:56" ht="27.75" customHeight="1" x14ac:dyDescent="0.45">
      <c r="A88" s="3">
        <v>45869</v>
      </c>
      <c r="B88" s="14" t="s">
        <v>454</v>
      </c>
      <c r="C88" s="9" t="s">
        <v>73</v>
      </c>
      <c r="D88" s="13" t="s">
        <v>331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144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176</v>
      </c>
      <c r="AA88" s="8">
        <v>4679.9500000000007</v>
      </c>
      <c r="AB88" s="8">
        <v>0</v>
      </c>
      <c r="AC88" s="8">
        <v>4679.9500000000007</v>
      </c>
      <c r="AD88" s="8">
        <v>0</v>
      </c>
      <c r="AE88" s="8">
        <v>0</v>
      </c>
      <c r="AF88" s="8" t="s">
        <v>462</v>
      </c>
      <c r="AG88" s="1" t="s">
        <v>119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177</v>
      </c>
      <c r="BD88" s="56">
        <v>352.51463377777782</v>
      </c>
    </row>
    <row r="89" spans="1:56" ht="27.75" customHeight="1" x14ac:dyDescent="0.45">
      <c r="A89" s="3">
        <v>45869</v>
      </c>
      <c r="B89" s="14" t="s">
        <v>454</v>
      </c>
      <c r="C89" s="9" t="s">
        <v>73</v>
      </c>
      <c r="D89" s="13" t="s">
        <v>362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144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176</v>
      </c>
      <c r="AA89" s="8">
        <v>4679.9500000000007</v>
      </c>
      <c r="AB89" s="8">
        <v>0</v>
      </c>
      <c r="AC89" s="8">
        <v>4679.9500000000007</v>
      </c>
      <c r="AD89" s="8">
        <v>0</v>
      </c>
      <c r="AE89" s="8">
        <v>0</v>
      </c>
      <c r="AF89" s="8" t="s">
        <v>462</v>
      </c>
      <c r="AG89" s="1" t="s">
        <v>119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177</v>
      </c>
      <c r="BD89" s="56">
        <v>352.51463377777782</v>
      </c>
    </row>
    <row r="90" spans="1:56" ht="27.75" customHeight="1" x14ac:dyDescent="0.45">
      <c r="A90" s="3">
        <v>45869</v>
      </c>
      <c r="B90" s="14" t="s">
        <v>457</v>
      </c>
      <c r="C90" s="9" t="s">
        <v>73</v>
      </c>
      <c r="D90" s="13" t="s">
        <v>59</v>
      </c>
      <c r="E90" s="9">
        <v>19</v>
      </c>
      <c r="F90" s="9">
        <v>36</v>
      </c>
      <c r="G90" s="9" t="s">
        <v>60</v>
      </c>
      <c r="H90" s="9">
        <v>0</v>
      </c>
      <c r="I90" s="9">
        <v>75</v>
      </c>
      <c r="J90" s="9" t="s">
        <v>78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144</v>
      </c>
      <c r="T90" s="12">
        <v>45897</v>
      </c>
      <c r="U90" s="11">
        <v>5000</v>
      </c>
      <c r="V90" s="10">
        <v>0</v>
      </c>
      <c r="W90" s="10">
        <v>5000</v>
      </c>
      <c r="X90" s="10">
        <v>0</v>
      </c>
      <c r="Y90" s="10">
        <v>0</v>
      </c>
      <c r="Z90" s="9" t="s">
        <v>176</v>
      </c>
      <c r="AA90" s="8">
        <v>5238.75</v>
      </c>
      <c r="AB90" s="8">
        <v>0</v>
      </c>
      <c r="AC90" s="8">
        <v>5238.75</v>
      </c>
      <c r="AD90" s="8">
        <v>0</v>
      </c>
      <c r="AE90" s="8">
        <v>0</v>
      </c>
      <c r="AF90" s="8" t="s">
        <v>462</v>
      </c>
      <c r="AG90" s="1" t="s">
        <v>116</v>
      </c>
      <c r="AH90" s="1" t="s">
        <v>74</v>
      </c>
      <c r="AI90" s="1">
        <v>2</v>
      </c>
      <c r="AJ90" s="3">
        <v>45897</v>
      </c>
      <c r="AK90" s="3">
        <v>0</v>
      </c>
      <c r="AL90" s="3">
        <v>45888</v>
      </c>
      <c r="AM90" s="3">
        <v>45895</v>
      </c>
      <c r="AN90" s="3">
        <v>45896</v>
      </c>
      <c r="AO90" s="3">
        <v>45896</v>
      </c>
      <c r="AP90" s="3">
        <v>45892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177</v>
      </c>
      <c r="BD90" s="56">
        <v>394.60593333333333</v>
      </c>
    </row>
    <row r="91" spans="1:56" ht="27.75" customHeight="1" x14ac:dyDescent="0.45">
      <c r="A91" s="3" t="s">
        <v>136</v>
      </c>
      <c r="B91" s="77" t="s">
        <v>469</v>
      </c>
      <c r="C91" s="9" t="s">
        <v>73</v>
      </c>
      <c r="D91" s="13" t="s">
        <v>59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144</v>
      </c>
      <c r="T91" s="12">
        <v>45898</v>
      </c>
      <c r="U91" s="11">
        <v>20000</v>
      </c>
      <c r="V91" s="10">
        <v>0</v>
      </c>
      <c r="W91" s="10">
        <v>20000</v>
      </c>
      <c r="X91" s="10">
        <v>0</v>
      </c>
      <c r="Y91" s="10">
        <v>0</v>
      </c>
      <c r="Z91" s="9" t="s">
        <v>176</v>
      </c>
      <c r="AA91" s="8">
        <v>18719.800000000003</v>
      </c>
      <c r="AB91" s="8">
        <v>0</v>
      </c>
      <c r="AC91" s="8">
        <v>18719.800000000003</v>
      </c>
      <c r="AD91" s="8">
        <v>0</v>
      </c>
      <c r="AE91" s="8">
        <v>0</v>
      </c>
      <c r="AF91" s="8">
        <v>0</v>
      </c>
      <c r="AG91" s="1" t="s">
        <v>116</v>
      </c>
      <c r="AH91" s="1" t="s">
        <v>77</v>
      </c>
      <c r="AI91" s="1">
        <v>1</v>
      </c>
      <c r="AJ91" s="3">
        <v>45898</v>
      </c>
      <c r="AK91" s="3">
        <v>0</v>
      </c>
      <c r="AL91" s="3">
        <v>0</v>
      </c>
      <c r="AM91" s="3">
        <v>0</v>
      </c>
      <c r="AN91" s="3">
        <v>0</v>
      </c>
      <c r="AO91" s="3">
        <v>45897</v>
      </c>
      <c r="AP91" s="3">
        <v>45893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177</v>
      </c>
      <c r="BD91" s="56">
        <v>1410.0585351111113</v>
      </c>
    </row>
    <row r="92" spans="1:56" ht="27.75" customHeight="1" x14ac:dyDescent="0.45">
      <c r="A92" s="3" t="s">
        <v>136</v>
      </c>
      <c r="B92" s="77" t="s">
        <v>469</v>
      </c>
      <c r="C92" s="9" t="s">
        <v>73</v>
      </c>
      <c r="D92" s="13" t="s">
        <v>59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144</v>
      </c>
      <c r="T92" s="12">
        <v>45898</v>
      </c>
      <c r="U92" s="11">
        <v>20000</v>
      </c>
      <c r="V92" s="10">
        <v>0</v>
      </c>
      <c r="W92" s="10">
        <v>20000</v>
      </c>
      <c r="X92" s="10">
        <v>0</v>
      </c>
      <c r="Y92" s="10">
        <v>0</v>
      </c>
      <c r="Z92" s="9" t="s">
        <v>176</v>
      </c>
      <c r="AA92" s="8">
        <v>18719.800000000003</v>
      </c>
      <c r="AB92" s="8">
        <v>0</v>
      </c>
      <c r="AC92" s="8">
        <v>18719.800000000003</v>
      </c>
      <c r="AD92" s="8">
        <v>0</v>
      </c>
      <c r="AE92" s="8">
        <v>0</v>
      </c>
      <c r="AF92" s="8">
        <v>0</v>
      </c>
      <c r="AG92" s="1" t="s">
        <v>116</v>
      </c>
      <c r="AH92" s="1" t="s">
        <v>77</v>
      </c>
      <c r="AI92" s="1">
        <v>1</v>
      </c>
      <c r="AJ92" s="3">
        <v>45898</v>
      </c>
      <c r="AK92" s="3">
        <v>0</v>
      </c>
      <c r="AL92" s="3">
        <v>0</v>
      </c>
      <c r="AM92" s="3">
        <v>0</v>
      </c>
      <c r="AN92" s="3">
        <v>0</v>
      </c>
      <c r="AO92" s="3">
        <v>45897</v>
      </c>
      <c r="AP92" s="3">
        <v>45893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177</v>
      </c>
      <c r="BD92" s="56">
        <v>1410.0585351111113</v>
      </c>
    </row>
    <row r="93" spans="1:56" ht="27.75" hidden="1" customHeight="1" x14ac:dyDescent="0.45">
      <c r="A93" s="3">
        <v>0</v>
      </c>
      <c r="B93" s="14">
        <v>0</v>
      </c>
      <c r="C93" s="9">
        <v>0</v>
      </c>
      <c r="D93" s="13">
        <v>0</v>
      </c>
      <c r="E93" s="9">
        <v>19</v>
      </c>
      <c r="F93" s="9">
        <v>30</v>
      </c>
      <c r="G93" s="9">
        <v>0</v>
      </c>
      <c r="H93" s="9">
        <v>0</v>
      </c>
      <c r="I93" s="9">
        <v>63</v>
      </c>
      <c r="J93" s="9" t="s">
        <v>78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176</v>
      </c>
      <c r="AA93" s="8">
        <v>288734.25108000025</v>
      </c>
      <c r="AB93" s="8">
        <v>0</v>
      </c>
      <c r="AC93" s="8">
        <v>288734.25108000025</v>
      </c>
      <c r="AD93" s="8">
        <v>0</v>
      </c>
      <c r="AE93" s="8">
        <v>0</v>
      </c>
      <c r="AF93" s="8" t="s">
        <v>58</v>
      </c>
      <c r="AG93" s="1" t="s">
        <v>116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178</v>
      </c>
      <c r="BD93" s="56">
        <v>0</v>
      </c>
    </row>
    <row r="94" spans="1:56" ht="27.75" hidden="1" customHeight="1" x14ac:dyDescent="0.45">
      <c r="A94" s="3">
        <v>45796</v>
      </c>
      <c r="B94" s="14" t="s">
        <v>280</v>
      </c>
      <c r="C94" s="9" t="s">
        <v>142</v>
      </c>
      <c r="D94" s="13" t="s">
        <v>275</v>
      </c>
      <c r="E94" s="9">
        <v>19</v>
      </c>
      <c r="F94" s="9">
        <v>34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205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 t="s">
        <v>63</v>
      </c>
      <c r="U94" s="11">
        <v>503</v>
      </c>
      <c r="V94" s="10">
        <v>0</v>
      </c>
      <c r="W94" s="10">
        <v>503</v>
      </c>
      <c r="X94" s="10">
        <v>5250</v>
      </c>
      <c r="Y94" s="10">
        <v>0</v>
      </c>
      <c r="Z94" s="9" t="s">
        <v>113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116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200</v>
      </c>
      <c r="BD94" s="56">
        <v>0</v>
      </c>
    </row>
    <row r="95" spans="1:56" ht="27.75" hidden="1" customHeight="1" x14ac:dyDescent="0.45">
      <c r="A95" s="3">
        <v>0</v>
      </c>
      <c r="B95" s="14">
        <v>0</v>
      </c>
      <c r="C95" s="9">
        <v>0</v>
      </c>
      <c r="D95" s="13">
        <v>0</v>
      </c>
      <c r="E95" s="9">
        <v>19</v>
      </c>
      <c r="F95" s="9">
        <v>34</v>
      </c>
      <c r="G95" s="9" t="s">
        <v>60</v>
      </c>
      <c r="H95" s="9">
        <v>0</v>
      </c>
      <c r="I95" s="9">
        <v>80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113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58</v>
      </c>
      <c r="AG95" s="1" t="s">
        <v>116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201</v>
      </c>
      <c r="BD95" s="56">
        <v>0</v>
      </c>
    </row>
    <row r="96" spans="1:56" ht="27.75" hidden="1" customHeight="1" x14ac:dyDescent="0.45">
      <c r="A96" s="3">
        <v>45857</v>
      </c>
      <c r="B96" s="14" t="s">
        <v>381</v>
      </c>
      <c r="C96" s="9" t="s">
        <v>142</v>
      </c>
      <c r="D96" s="13" t="s">
        <v>258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120</v>
      </c>
      <c r="V96" s="10">
        <v>0</v>
      </c>
      <c r="W96" s="10">
        <v>120</v>
      </c>
      <c r="X96" s="10">
        <v>11000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45810</v>
      </c>
      <c r="B97" s="14" t="s">
        <v>296</v>
      </c>
      <c r="C97" s="9" t="s">
        <v>79</v>
      </c>
      <c r="D97" s="13" t="s">
        <v>234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45874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5518.15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>
        <v>45874</v>
      </c>
      <c r="AK97" s="3">
        <v>45870</v>
      </c>
      <c r="AL97" s="3">
        <v>45863</v>
      </c>
      <c r="AM97" s="3">
        <v>45871</v>
      </c>
      <c r="AN97" s="3">
        <v>45872</v>
      </c>
      <c r="AO97" s="3">
        <v>45873</v>
      </c>
      <c r="AP97" s="3">
        <v>45869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45847</v>
      </c>
      <c r="B98" s="14" t="s">
        <v>335</v>
      </c>
      <c r="C98" s="9" t="s">
        <v>79</v>
      </c>
      <c r="D98" s="13" t="s">
        <v>334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45874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3310.89</v>
      </c>
      <c r="AC98" s="8">
        <v>0</v>
      </c>
      <c r="AD98" s="8">
        <v>3310.89</v>
      </c>
      <c r="AE98" s="8">
        <v>0</v>
      </c>
      <c r="AF98" s="8">
        <v>0</v>
      </c>
      <c r="AG98" s="1" t="s">
        <v>117</v>
      </c>
      <c r="AH98" s="1" t="s">
        <v>75</v>
      </c>
      <c r="AI98" s="1">
        <v>4</v>
      </c>
      <c r="AJ98" s="3">
        <v>45874</v>
      </c>
      <c r="AK98" s="3">
        <v>45870</v>
      </c>
      <c r="AL98" s="3">
        <v>45863</v>
      </c>
      <c r="AM98" s="3">
        <v>45871</v>
      </c>
      <c r="AN98" s="3">
        <v>45872</v>
      </c>
      <c r="AO98" s="3">
        <v>45873</v>
      </c>
      <c r="AP98" s="3">
        <v>45869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45863</v>
      </c>
      <c r="B99" s="14" t="s">
        <v>430</v>
      </c>
      <c r="C99" s="9" t="s">
        <v>79</v>
      </c>
      <c r="D99" s="13" t="s">
        <v>242</v>
      </c>
      <c r="E99" s="9">
        <v>20</v>
      </c>
      <c r="F99" s="9">
        <v>40</v>
      </c>
      <c r="G99" s="9" t="s">
        <v>60</v>
      </c>
      <c r="H99" s="9" t="s">
        <v>76</v>
      </c>
      <c r="I99" s="9">
        <v>108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45874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3478.5300000000007</v>
      </c>
      <c r="AB99" s="8">
        <v>3478.5300000000007</v>
      </c>
      <c r="AC99" s="8">
        <v>0</v>
      </c>
      <c r="AD99" s="8">
        <v>3478.5300000000007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>
        <v>45874</v>
      </c>
      <c r="AK99" s="3">
        <v>45870</v>
      </c>
      <c r="AL99" s="3">
        <v>45863</v>
      </c>
      <c r="AM99" s="3">
        <v>45871</v>
      </c>
      <c r="AN99" s="3">
        <v>45872</v>
      </c>
      <c r="AO99" s="3">
        <v>45873</v>
      </c>
      <c r="AP99" s="3">
        <v>45869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0</v>
      </c>
      <c r="B100" s="14" t="s">
        <v>463</v>
      </c>
      <c r="C100" s="9" t="s">
        <v>79</v>
      </c>
      <c r="D100" s="13" t="s">
        <v>464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45876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3478.5300000000007</v>
      </c>
      <c r="AB100" s="8">
        <v>3478.5300000000007</v>
      </c>
      <c r="AC100" s="8">
        <v>0</v>
      </c>
      <c r="AD100" s="8">
        <v>3478.5300000000007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>
        <v>45876</v>
      </c>
      <c r="AK100" s="3">
        <v>45872</v>
      </c>
      <c r="AL100" s="3">
        <v>45865</v>
      </c>
      <c r="AM100" s="3">
        <v>45873</v>
      </c>
      <c r="AN100" s="3">
        <v>45874</v>
      </c>
      <c r="AO100" s="3">
        <v>45875</v>
      </c>
      <c r="AP100" s="3">
        <v>45871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45850</v>
      </c>
      <c r="B101" s="14" t="s">
        <v>338</v>
      </c>
      <c r="C101" s="9" t="s">
        <v>108</v>
      </c>
      <c r="D101" s="13" t="s">
        <v>339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45889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80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>
        <v>45889</v>
      </c>
      <c r="AK101" s="3">
        <v>45885</v>
      </c>
      <c r="AL101" s="3">
        <v>45878</v>
      </c>
      <c r="AM101" s="3">
        <v>45886</v>
      </c>
      <c r="AN101" s="3">
        <v>45887</v>
      </c>
      <c r="AO101" s="3">
        <v>45888</v>
      </c>
      <c r="AP101" s="3">
        <v>45884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45868</v>
      </c>
      <c r="B102" s="14" t="s">
        <v>129</v>
      </c>
      <c r="C102" s="9" t="s">
        <v>300</v>
      </c>
      <c r="D102" s="13" t="s">
        <v>341</v>
      </c>
      <c r="E102" s="9">
        <v>20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45894</v>
      </c>
      <c r="U102" s="11">
        <v>30000</v>
      </c>
      <c r="V102" s="10">
        <v>0</v>
      </c>
      <c r="W102" s="10">
        <v>30000</v>
      </c>
      <c r="X102" s="10">
        <v>0</v>
      </c>
      <c r="Y102" s="10">
        <v>31500</v>
      </c>
      <c r="Z102" s="9" t="s">
        <v>80</v>
      </c>
      <c r="AA102" s="8">
        <v>32270.700000000004</v>
      </c>
      <c r="AB102" s="8">
        <v>32270.700000000004</v>
      </c>
      <c r="AC102" s="8">
        <v>0</v>
      </c>
      <c r="AD102" s="8">
        <v>0</v>
      </c>
      <c r="AE102" s="8">
        <v>32270.700000000004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45894</v>
      </c>
      <c r="AK102" s="3">
        <v>45890</v>
      </c>
      <c r="AL102" s="3">
        <v>45883</v>
      </c>
      <c r="AM102" s="3">
        <v>45891</v>
      </c>
      <c r="AN102" s="3">
        <v>45892</v>
      </c>
      <c r="AO102" s="3">
        <v>45893</v>
      </c>
      <c r="AP102" s="3">
        <v>45889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45">
      <c r="A103" s="3">
        <v>45868</v>
      </c>
      <c r="B103" s="14" t="s">
        <v>129</v>
      </c>
      <c r="C103" s="9" t="s">
        <v>300</v>
      </c>
      <c r="D103" s="13" t="s">
        <v>342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45894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80</v>
      </c>
      <c r="AA103" s="8">
        <v>21513.800000000003</v>
      </c>
      <c r="AB103" s="8">
        <v>21513.800000000003</v>
      </c>
      <c r="AC103" s="8">
        <v>0</v>
      </c>
      <c r="AD103" s="8">
        <v>0</v>
      </c>
      <c r="AE103" s="8">
        <v>21513.800000000003</v>
      </c>
      <c r="AF103" s="8">
        <v>0</v>
      </c>
      <c r="AG103" s="1" t="s">
        <v>117</v>
      </c>
      <c r="AH103" s="1" t="s">
        <v>75</v>
      </c>
      <c r="AI103" s="1">
        <v>4</v>
      </c>
      <c r="AJ103" s="3">
        <v>45894</v>
      </c>
      <c r="AK103" s="3">
        <v>45890</v>
      </c>
      <c r="AL103" s="3">
        <v>45883</v>
      </c>
      <c r="AM103" s="3">
        <v>45891</v>
      </c>
      <c r="AN103" s="3">
        <v>45892</v>
      </c>
      <c r="AO103" s="3">
        <v>45893</v>
      </c>
      <c r="AP103" s="3">
        <v>45889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45868</v>
      </c>
      <c r="B104" s="14" t="s">
        <v>129</v>
      </c>
      <c r="C104" s="9" t="s">
        <v>300</v>
      </c>
      <c r="D104" s="13" t="s">
        <v>442</v>
      </c>
      <c r="E104" s="9">
        <v>20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45894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5378.4500000000007</v>
      </c>
      <c r="AB104" s="8">
        <v>2881</v>
      </c>
      <c r="AC104" s="8">
        <v>2497.4500000000007</v>
      </c>
      <c r="AD104" s="8">
        <v>0</v>
      </c>
      <c r="AE104" s="8">
        <v>5378.4500000000007</v>
      </c>
      <c r="AF104" s="8">
        <v>0</v>
      </c>
      <c r="AG104" s="1" t="s">
        <v>61</v>
      </c>
      <c r="AH104" s="1" t="s">
        <v>75</v>
      </c>
      <c r="AI104" s="1">
        <v>4</v>
      </c>
      <c r="AJ104" s="3">
        <v>45894</v>
      </c>
      <c r="AK104" s="3">
        <v>45890</v>
      </c>
      <c r="AL104" s="3">
        <v>45883</v>
      </c>
      <c r="AM104" s="3">
        <v>45891</v>
      </c>
      <c r="AN104" s="3">
        <v>45892</v>
      </c>
      <c r="AO104" s="3">
        <v>45893</v>
      </c>
      <c r="AP104" s="3">
        <v>45889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188.69622222222227</v>
      </c>
    </row>
    <row r="105" spans="1:56" ht="27.75" customHeight="1" x14ac:dyDescent="0.45">
      <c r="A105" s="3" t="s">
        <v>136</v>
      </c>
      <c r="B105" s="14" t="s">
        <v>136</v>
      </c>
      <c r="C105" s="9" t="s">
        <v>142</v>
      </c>
      <c r="D105" s="13" t="s">
        <v>61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109</v>
      </c>
      <c r="T105" s="12">
        <v>45899</v>
      </c>
      <c r="U105" s="11">
        <v>100000</v>
      </c>
      <c r="V105" s="10">
        <v>0</v>
      </c>
      <c r="W105" s="10">
        <v>100000</v>
      </c>
      <c r="X105" s="10">
        <v>0</v>
      </c>
      <c r="Y105" s="10">
        <v>105000</v>
      </c>
      <c r="Z105" s="9" t="s">
        <v>80</v>
      </c>
      <c r="AA105" s="8">
        <v>104775.00000000001</v>
      </c>
      <c r="AB105" s="8">
        <v>0</v>
      </c>
      <c r="AC105" s="8">
        <v>104775.00000000001</v>
      </c>
      <c r="AD105" s="8">
        <v>0</v>
      </c>
      <c r="AE105" s="8">
        <v>104775.00000000001</v>
      </c>
      <c r="AF105" s="8">
        <v>0</v>
      </c>
      <c r="AG105" s="1" t="s">
        <v>61</v>
      </c>
      <c r="AH105" s="1" t="s">
        <v>75</v>
      </c>
      <c r="AI105" s="1">
        <v>4</v>
      </c>
      <c r="AJ105" s="3">
        <v>45899</v>
      </c>
      <c r="AK105" s="3">
        <v>45895</v>
      </c>
      <c r="AL105" s="3">
        <v>45888</v>
      </c>
      <c r="AM105" s="3">
        <v>45896</v>
      </c>
      <c r="AN105" s="3">
        <v>45897</v>
      </c>
      <c r="AO105" s="3">
        <v>45898</v>
      </c>
      <c r="AP105" s="3">
        <v>45894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7916.333333333333</v>
      </c>
    </row>
    <row r="106" spans="1:56" ht="27.75" customHeight="1" x14ac:dyDescent="0.45">
      <c r="A106" s="3">
        <v>0</v>
      </c>
      <c r="B106" s="14" t="s">
        <v>465</v>
      </c>
      <c r="C106" s="9" t="s">
        <v>79</v>
      </c>
      <c r="D106" s="13" t="s">
        <v>466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45876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45876</v>
      </c>
      <c r="AK106" s="3">
        <v>45872</v>
      </c>
      <c r="AL106" s="3">
        <v>45865</v>
      </c>
      <c r="AM106" s="3">
        <v>45873</v>
      </c>
      <c r="AN106" s="3">
        <v>45874</v>
      </c>
      <c r="AO106" s="3">
        <v>45875</v>
      </c>
      <c r="AP106" s="3">
        <v>45871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250.15613333333337</v>
      </c>
    </row>
    <row r="107" spans="1:56" ht="27.75" customHeight="1" x14ac:dyDescent="0.45">
      <c r="A107" s="3" t="s">
        <v>136</v>
      </c>
      <c r="B107" s="14" t="s">
        <v>136</v>
      </c>
      <c r="C107" s="9" t="s">
        <v>79</v>
      </c>
      <c r="D107" s="13" t="s">
        <v>61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45899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80</v>
      </c>
      <c r="AA107" s="8">
        <v>22072.6</v>
      </c>
      <c r="AB107" s="8">
        <v>0</v>
      </c>
      <c r="AC107" s="8">
        <v>22072.6</v>
      </c>
      <c r="AD107" s="8">
        <v>0</v>
      </c>
      <c r="AE107" s="8">
        <v>22072.6</v>
      </c>
      <c r="AF107" s="8">
        <v>0</v>
      </c>
      <c r="AG107" s="1" t="s">
        <v>116</v>
      </c>
      <c r="AH107" s="1" t="s">
        <v>75</v>
      </c>
      <c r="AI107" s="1">
        <v>4</v>
      </c>
      <c r="AJ107" s="3">
        <v>45899</v>
      </c>
      <c r="AK107" s="3">
        <v>45895</v>
      </c>
      <c r="AL107" s="3">
        <v>45888</v>
      </c>
      <c r="AM107" s="3">
        <v>45896</v>
      </c>
      <c r="AN107" s="3">
        <v>45897</v>
      </c>
      <c r="AO107" s="3">
        <v>45898</v>
      </c>
      <c r="AP107" s="3">
        <v>45894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1667.7075555555555</v>
      </c>
    </row>
    <row r="108" spans="1:56" ht="27.75" customHeight="1" x14ac:dyDescent="0.45">
      <c r="A108" s="3" t="s">
        <v>136</v>
      </c>
      <c r="B108" s="14" t="s">
        <v>136</v>
      </c>
      <c r="C108" s="9" t="s">
        <v>97</v>
      </c>
      <c r="D108" s="13" t="s">
        <v>61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45899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80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116</v>
      </c>
      <c r="AH108" s="1" t="s">
        <v>75</v>
      </c>
      <c r="AI108" s="1">
        <v>4</v>
      </c>
      <c r="AJ108" s="3">
        <v>45899</v>
      </c>
      <c r="AK108" s="3">
        <v>45895</v>
      </c>
      <c r="AL108" s="3">
        <v>45888</v>
      </c>
      <c r="AM108" s="3">
        <v>45896</v>
      </c>
      <c r="AN108" s="3">
        <v>45897</v>
      </c>
      <c r="AO108" s="3">
        <v>45898</v>
      </c>
      <c r="AP108" s="3">
        <v>45894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1625.4871111111113</v>
      </c>
    </row>
    <row r="109" spans="1:56" ht="27.75" hidden="1" customHeight="1" x14ac:dyDescent="0.45">
      <c r="A109" s="3" t="s">
        <v>136</v>
      </c>
      <c r="B109" s="14" t="s">
        <v>136</v>
      </c>
      <c r="C109" s="9" t="s">
        <v>305</v>
      </c>
      <c r="D109" s="13" t="s">
        <v>61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 t="s">
        <v>63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110363</v>
      </c>
      <c r="AB109" s="8">
        <v>0</v>
      </c>
      <c r="AC109" s="8">
        <v>110363</v>
      </c>
      <c r="AD109" s="8">
        <v>0</v>
      </c>
      <c r="AE109" s="8">
        <v>110363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8338.5377777777776</v>
      </c>
    </row>
    <row r="110" spans="1:56" ht="27.75" hidden="1" customHeight="1" x14ac:dyDescent="0.45">
      <c r="A110" s="3">
        <v>45825</v>
      </c>
      <c r="B110" s="14" t="s">
        <v>303</v>
      </c>
      <c r="C110" s="9" t="s">
        <v>142</v>
      </c>
      <c r="D110" s="13" t="s">
        <v>277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205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127</v>
      </c>
      <c r="V110" s="10">
        <v>0</v>
      </c>
      <c r="W110" s="10">
        <v>127</v>
      </c>
      <c r="X110" s="10">
        <v>6000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118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hidden="1" customHeight="1" x14ac:dyDescent="0.45">
      <c r="A111" s="3">
        <v>45825</v>
      </c>
      <c r="B111" s="14" t="s">
        <v>304</v>
      </c>
      <c r="C111" s="9" t="s">
        <v>142</v>
      </c>
      <c r="D111" s="13" t="s">
        <v>259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267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894</v>
      </c>
      <c r="V111" s="10">
        <v>525</v>
      </c>
      <c r="W111" s="10">
        <v>369</v>
      </c>
      <c r="X111" s="10">
        <v>6000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135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hidden="1" customHeight="1" x14ac:dyDescent="0.45">
      <c r="A112" s="3">
        <v>45827</v>
      </c>
      <c r="B112" s="14" t="s">
        <v>313</v>
      </c>
      <c r="C112" s="9" t="s">
        <v>142</v>
      </c>
      <c r="D112" s="13" t="s">
        <v>188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205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455</v>
      </c>
      <c r="V112" s="10">
        <v>0</v>
      </c>
      <c r="W112" s="10">
        <v>455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hidden="1" customHeight="1" x14ac:dyDescent="0.45">
      <c r="A113" s="3">
        <v>45796</v>
      </c>
      <c r="B113" s="14" t="s">
        <v>285</v>
      </c>
      <c r="C113" s="9" t="s">
        <v>142</v>
      </c>
      <c r="D113" s="13" t="s">
        <v>148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109</v>
      </c>
      <c r="T113" s="12" t="s">
        <v>63</v>
      </c>
      <c r="U113" s="11">
        <v>3360</v>
      </c>
      <c r="V113" s="10">
        <v>0</v>
      </c>
      <c r="W113" s="10">
        <v>3360</v>
      </c>
      <c r="X113" s="10">
        <v>35200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279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hidden="1" customHeight="1" x14ac:dyDescent="0.45">
      <c r="A114" s="3">
        <v>45796</v>
      </c>
      <c r="B114" s="14" t="s">
        <v>286</v>
      </c>
      <c r="C114" s="9" t="s">
        <v>142</v>
      </c>
      <c r="D114" s="13" t="s">
        <v>239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109</v>
      </c>
      <c r="T114" s="12" t="s">
        <v>63</v>
      </c>
      <c r="U114" s="11">
        <v>614</v>
      </c>
      <c r="V114" s="10">
        <v>0</v>
      </c>
      <c r="W114" s="10">
        <v>614</v>
      </c>
      <c r="X114" s="10">
        <v>12101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hidden="1" customHeight="1" x14ac:dyDescent="0.45">
      <c r="A115" s="3">
        <v>45796</v>
      </c>
      <c r="B115" s="14" t="s">
        <v>281</v>
      </c>
      <c r="C115" s="9" t="s">
        <v>142</v>
      </c>
      <c r="D115" s="13" t="s">
        <v>276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109</v>
      </c>
      <c r="T115" s="12" t="s">
        <v>63</v>
      </c>
      <c r="U115" s="11">
        <v>366</v>
      </c>
      <c r="V115" s="10">
        <v>0</v>
      </c>
      <c r="W115" s="10">
        <v>366</v>
      </c>
      <c r="X115" s="10">
        <v>5113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117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hidden="1" customHeight="1" x14ac:dyDescent="0.45">
      <c r="A116" s="3">
        <v>45796</v>
      </c>
      <c r="B116" s="14" t="s">
        <v>283</v>
      </c>
      <c r="C116" s="9" t="s">
        <v>142</v>
      </c>
      <c r="D116" s="13" t="s">
        <v>278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109</v>
      </c>
      <c r="T116" s="12" t="s">
        <v>63</v>
      </c>
      <c r="U116" s="11">
        <v>302</v>
      </c>
      <c r="V116" s="10">
        <v>0</v>
      </c>
      <c r="W116" s="10">
        <v>302</v>
      </c>
      <c r="X116" s="10">
        <v>5300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116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hidden="1" customHeight="1" x14ac:dyDescent="0.45">
      <c r="A117" s="3">
        <v>45796</v>
      </c>
      <c r="B117" s="14" t="s">
        <v>284</v>
      </c>
      <c r="C117" s="9" t="s">
        <v>142</v>
      </c>
      <c r="D117" s="13" t="s">
        <v>132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109</v>
      </c>
      <c r="T117" s="12" t="s">
        <v>63</v>
      </c>
      <c r="U117" s="11">
        <v>1200</v>
      </c>
      <c r="V117" s="10">
        <v>0</v>
      </c>
      <c r="W117" s="10">
        <v>1200</v>
      </c>
      <c r="X117" s="10">
        <v>10700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hidden="1" customHeight="1" x14ac:dyDescent="0.45">
      <c r="A118" s="3">
        <v>45850</v>
      </c>
      <c r="B118" s="14" t="s">
        <v>336</v>
      </c>
      <c r="C118" s="9" t="s">
        <v>108</v>
      </c>
      <c r="D118" s="13" t="s">
        <v>337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117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250.15613333333337</v>
      </c>
    </row>
    <row r="119" spans="1:56" ht="27.75" hidden="1" customHeight="1" x14ac:dyDescent="0.45">
      <c r="A119" s="3">
        <v>45782</v>
      </c>
      <c r="B119" s="14" t="s">
        <v>274</v>
      </c>
      <c r="C119" s="9" t="s">
        <v>79</v>
      </c>
      <c r="D119" s="13" t="s">
        <v>264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133</v>
      </c>
      <c r="U119" s="11">
        <v>5000</v>
      </c>
      <c r="V119" s="10">
        <v>5041</v>
      </c>
      <c r="W119" s="10">
        <v>0</v>
      </c>
      <c r="X119" s="10">
        <v>5250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117</v>
      </c>
      <c r="AH119" s="1" t="s">
        <v>75</v>
      </c>
      <c r="AI119" s="1">
        <v>4</v>
      </c>
      <c r="AJ119" s="3" t="s">
        <v>133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135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hidden="1" customHeight="1" x14ac:dyDescent="0.45">
      <c r="A120" s="3">
        <v>45799</v>
      </c>
      <c r="B120" s="14" t="s">
        <v>294</v>
      </c>
      <c r="C120" s="9" t="s">
        <v>289</v>
      </c>
      <c r="D120" s="13" t="s">
        <v>290</v>
      </c>
      <c r="E120" s="9">
        <v>20</v>
      </c>
      <c r="F120" s="9">
        <v>34</v>
      </c>
      <c r="G120" s="9" t="s">
        <v>60</v>
      </c>
      <c r="H120" s="9" t="s">
        <v>66</v>
      </c>
      <c r="I120" s="9">
        <v>95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133</v>
      </c>
      <c r="U120" s="11">
        <v>4000</v>
      </c>
      <c r="V120" s="10">
        <v>3840</v>
      </c>
      <c r="W120" s="10">
        <v>160</v>
      </c>
      <c r="X120" s="10">
        <v>8450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220</v>
      </c>
      <c r="AG120" s="1" t="s">
        <v>117</v>
      </c>
      <c r="AH120" s="1" t="s">
        <v>75</v>
      </c>
      <c r="AI120" s="1">
        <v>4</v>
      </c>
      <c r="AJ120" s="3" t="s">
        <v>133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hidden="1" customHeight="1" x14ac:dyDescent="0.45">
      <c r="A121" s="3">
        <v>45850</v>
      </c>
      <c r="B121" s="14" t="s">
        <v>340</v>
      </c>
      <c r="C121" s="9" t="s">
        <v>108</v>
      </c>
      <c r="D121" s="13" t="s">
        <v>309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4000</v>
      </c>
      <c r="V121" s="10">
        <v>0</v>
      </c>
      <c r="W121" s="10">
        <v>4000</v>
      </c>
      <c r="X121" s="10">
        <v>0</v>
      </c>
      <c r="Y121" s="10">
        <v>4200</v>
      </c>
      <c r="Z121" s="9" t="s">
        <v>80</v>
      </c>
      <c r="AA121" s="8">
        <v>4414.5199999999995</v>
      </c>
      <c r="AB121" s="8">
        <v>0</v>
      </c>
      <c r="AC121" s="8">
        <v>4414.5199999999995</v>
      </c>
      <c r="AD121" s="8">
        <v>0</v>
      </c>
      <c r="AE121" s="8">
        <v>4414.5199999999995</v>
      </c>
      <c r="AF121" s="8">
        <v>0</v>
      </c>
      <c r="AG121" s="1" t="s">
        <v>116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135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333.54151111111111</v>
      </c>
    </row>
    <row r="122" spans="1:56" ht="27.75" hidden="1" customHeight="1" x14ac:dyDescent="0.45">
      <c r="A122" s="3">
        <v>45798</v>
      </c>
      <c r="B122" s="14" t="s">
        <v>293</v>
      </c>
      <c r="C122" s="9" t="s">
        <v>108</v>
      </c>
      <c r="D122" s="13" t="s">
        <v>291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80</v>
      </c>
      <c r="AA122" s="8">
        <v>5518.15</v>
      </c>
      <c r="AB122" s="8">
        <v>0</v>
      </c>
      <c r="AC122" s="8">
        <v>5518.15</v>
      </c>
      <c r="AD122" s="8">
        <v>0</v>
      </c>
      <c r="AE122" s="8">
        <v>5518.15</v>
      </c>
      <c r="AF122" s="8">
        <v>0</v>
      </c>
      <c r="AG122" s="1" t="s">
        <v>116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135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416.92688888888887</v>
      </c>
    </row>
    <row r="123" spans="1:56" ht="27.75" hidden="1" customHeight="1" x14ac:dyDescent="0.45">
      <c r="A123" s="3">
        <v>45782</v>
      </c>
      <c r="B123" s="14" t="s">
        <v>274</v>
      </c>
      <c r="C123" s="9" t="s">
        <v>79</v>
      </c>
      <c r="D123" s="13" t="s">
        <v>264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80</v>
      </c>
      <c r="AA123" s="8">
        <v>11036.3</v>
      </c>
      <c r="AB123" s="8">
        <v>0</v>
      </c>
      <c r="AC123" s="8">
        <v>11036.3</v>
      </c>
      <c r="AD123" s="8">
        <v>0</v>
      </c>
      <c r="AE123" s="8">
        <v>11036.3</v>
      </c>
      <c r="AF123" s="8">
        <v>0</v>
      </c>
      <c r="AG123" s="1" t="s">
        <v>118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135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833.85377777777774</v>
      </c>
    </row>
    <row r="124" spans="1:56" ht="27.75" hidden="1" customHeight="1" x14ac:dyDescent="0.45">
      <c r="A124" s="3">
        <v>45674</v>
      </c>
      <c r="B124" s="14" t="s">
        <v>241</v>
      </c>
      <c r="C124" s="9" t="s">
        <v>142</v>
      </c>
      <c r="D124" s="13" t="s">
        <v>240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205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 t="s">
        <v>63</v>
      </c>
      <c r="U124" s="11">
        <v>152</v>
      </c>
      <c r="V124" s="10">
        <v>0</v>
      </c>
      <c r="W124" s="10">
        <v>152</v>
      </c>
      <c r="X124" s="10">
        <v>6000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5987</v>
      </c>
      <c r="AG124" s="1" t="s">
        <v>116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255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hidden="1" customHeight="1" x14ac:dyDescent="0.45">
      <c r="A125" s="3">
        <v>45611</v>
      </c>
      <c r="B125" s="14" t="s">
        <v>204</v>
      </c>
      <c r="C125" s="9" t="s">
        <v>142</v>
      </c>
      <c r="D125" s="13" t="s">
        <v>203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109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116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hidden="1" customHeight="1" x14ac:dyDescent="0.45">
      <c r="A126" s="3">
        <v>45523</v>
      </c>
      <c r="B126" s="14" t="s">
        <v>185</v>
      </c>
      <c r="C126" s="9" t="s">
        <v>142</v>
      </c>
      <c r="D126" s="13" t="s">
        <v>183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109</v>
      </c>
      <c r="T126" s="12" t="s">
        <v>63</v>
      </c>
      <c r="U126" s="11">
        <v>1260</v>
      </c>
      <c r="V126" s="10">
        <v>0</v>
      </c>
      <c r="W126" s="10">
        <v>1260</v>
      </c>
      <c r="X126" s="10">
        <v>11095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116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hidden="1" customHeight="1" x14ac:dyDescent="0.45">
      <c r="A127" s="3">
        <v>45523</v>
      </c>
      <c r="B127" s="14" t="s">
        <v>185</v>
      </c>
      <c r="C127" s="9" t="s">
        <v>142</v>
      </c>
      <c r="D127" s="13" t="s">
        <v>184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109</v>
      </c>
      <c r="T127" s="12" t="s">
        <v>63</v>
      </c>
      <c r="U127" s="11">
        <v>89</v>
      </c>
      <c r="V127" s="10">
        <v>0</v>
      </c>
      <c r="W127" s="10">
        <v>89</v>
      </c>
      <c r="X127" s="10">
        <v>11180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116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hidden="1" customHeight="1" x14ac:dyDescent="0.45">
      <c r="A128" s="3">
        <v>45741</v>
      </c>
      <c r="B128" s="14" t="s">
        <v>262</v>
      </c>
      <c r="C128" s="9" t="s">
        <v>108</v>
      </c>
      <c r="D128" s="13" t="s">
        <v>261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133</v>
      </c>
      <c r="U128" s="11">
        <v>4000</v>
      </c>
      <c r="V128" s="10">
        <v>3857</v>
      </c>
      <c r="W128" s="10">
        <v>143</v>
      </c>
      <c r="X128" s="10">
        <v>4200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116</v>
      </c>
      <c r="AH128" s="1" t="s">
        <v>75</v>
      </c>
      <c r="AI128" s="1">
        <v>4</v>
      </c>
      <c r="AJ128" s="3" t="s">
        <v>133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265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7.75" hidden="1" customHeight="1" x14ac:dyDescent="0.45">
      <c r="A129" s="3">
        <v>45720</v>
      </c>
      <c r="B129" s="14" t="s">
        <v>129</v>
      </c>
      <c r="C129" s="9" t="s">
        <v>108</v>
      </c>
      <c r="D129" s="13" t="s">
        <v>219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133</v>
      </c>
      <c r="U129" s="11">
        <v>4000</v>
      </c>
      <c r="V129" s="10">
        <v>4010</v>
      </c>
      <c r="W129" s="10">
        <v>0</v>
      </c>
      <c r="X129" s="10">
        <v>4470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116</v>
      </c>
      <c r="AH129" s="1" t="s">
        <v>75</v>
      </c>
      <c r="AI129" s="1">
        <v>4</v>
      </c>
      <c r="AJ129" s="3" t="s">
        <v>133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hidden="1" customHeight="1" x14ac:dyDescent="0.45">
      <c r="A130" s="3">
        <v>45720</v>
      </c>
      <c r="B130" s="14" t="s">
        <v>129</v>
      </c>
      <c r="C130" s="9" t="s">
        <v>108</v>
      </c>
      <c r="D130" s="13" t="s">
        <v>233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133</v>
      </c>
      <c r="U130" s="11">
        <v>3000</v>
      </c>
      <c r="V130" s="10">
        <v>3065</v>
      </c>
      <c r="W130" s="10">
        <v>0</v>
      </c>
      <c r="X130" s="10">
        <v>3300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116</v>
      </c>
      <c r="AH130" s="1" t="s">
        <v>75</v>
      </c>
      <c r="AI130" s="1">
        <v>4</v>
      </c>
      <c r="AJ130" s="3" t="s">
        <v>133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7.75" hidden="1" customHeight="1" x14ac:dyDescent="0.45">
      <c r="A131" s="3">
        <v>45541</v>
      </c>
      <c r="B131" s="14" t="s">
        <v>189</v>
      </c>
      <c r="C131" s="9" t="s">
        <v>108</v>
      </c>
      <c r="D131" s="13" t="s">
        <v>190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133</v>
      </c>
      <c r="U131" s="11">
        <v>3000</v>
      </c>
      <c r="V131" s="10">
        <v>3318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191</v>
      </c>
      <c r="AG131" s="1" t="s">
        <v>61</v>
      </c>
      <c r="AH131" s="1" t="s">
        <v>75</v>
      </c>
      <c r="AI131" s="1">
        <v>4</v>
      </c>
      <c r="AJ131" s="3" t="s">
        <v>133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 t="s">
        <v>236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7.75" hidden="1" customHeight="1" x14ac:dyDescent="0.45">
      <c r="A132" s="3">
        <v>45581</v>
      </c>
      <c r="B132" s="14" t="s">
        <v>195</v>
      </c>
      <c r="C132" s="9" t="s">
        <v>108</v>
      </c>
      <c r="D132" s="13" t="s">
        <v>196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133</v>
      </c>
      <c r="U132" s="11">
        <v>3000</v>
      </c>
      <c r="V132" s="10">
        <v>3194</v>
      </c>
      <c r="W132" s="10">
        <v>0</v>
      </c>
      <c r="X132" s="10">
        <v>5632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116</v>
      </c>
      <c r="AH132" s="1" t="s">
        <v>75</v>
      </c>
      <c r="AI132" s="1">
        <v>4</v>
      </c>
      <c r="AJ132" s="3" t="s">
        <v>133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7.75" hidden="1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80</v>
      </c>
      <c r="AA133" s="8">
        <v>365678.72000000009</v>
      </c>
      <c r="AB133" s="8">
        <v>76866.12000000001</v>
      </c>
      <c r="AC133" s="8">
        <v>288812.60000000003</v>
      </c>
      <c r="AD133" s="8">
        <v>20200.62</v>
      </c>
      <c r="AE133" s="8">
        <v>345478.10000000009</v>
      </c>
      <c r="AF133" s="8" t="s">
        <v>58</v>
      </c>
      <c r="AG133" s="1" t="s">
        <v>116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hidden="1" customHeight="1" x14ac:dyDescent="0.45">
      <c r="A134" s="3" t="s">
        <v>136</v>
      </c>
      <c r="B134" s="14" t="s">
        <v>136</v>
      </c>
      <c r="C134" s="9" t="s">
        <v>305</v>
      </c>
      <c r="D134" s="13" t="s">
        <v>61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111</v>
      </c>
      <c r="T134" s="12" t="s">
        <v>63</v>
      </c>
      <c r="U134" s="11">
        <v>100000</v>
      </c>
      <c r="V134" s="10">
        <v>0</v>
      </c>
      <c r="W134" s="10">
        <v>100000</v>
      </c>
      <c r="X134" s="10">
        <v>0</v>
      </c>
      <c r="Y134" s="10">
        <v>105000</v>
      </c>
      <c r="Z134" s="9" t="s">
        <v>306</v>
      </c>
      <c r="AA134" s="8">
        <v>113157.00000000001</v>
      </c>
      <c r="AB134" s="8">
        <v>0</v>
      </c>
      <c r="AC134" s="8">
        <v>113157.00000000001</v>
      </c>
      <c r="AD134" s="8">
        <v>0</v>
      </c>
      <c r="AE134" s="8">
        <v>0</v>
      </c>
      <c r="AF134" s="8">
        <v>0</v>
      </c>
      <c r="AG134" s="1" t="s">
        <v>120</v>
      </c>
      <c r="AH134" s="1" t="s">
        <v>74</v>
      </c>
      <c r="AI134" s="1">
        <v>2</v>
      </c>
      <c r="AJ134" s="3" t="s">
        <v>63</v>
      </c>
      <c r="AK134" s="3">
        <v>0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307</v>
      </c>
      <c r="BD134" s="56">
        <v>8914.2570000000014</v>
      </c>
    </row>
    <row r="135" spans="1:56" ht="27.75" hidden="1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38</v>
      </c>
      <c r="G135" s="9">
        <v>0</v>
      </c>
      <c r="H135" s="9">
        <v>0</v>
      </c>
      <c r="I135" s="9">
        <v>82</v>
      </c>
      <c r="J135" s="9" t="s">
        <v>78</v>
      </c>
      <c r="K135" s="9">
        <v>2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306</v>
      </c>
      <c r="AA135" s="8">
        <v>113157.00000000001</v>
      </c>
      <c r="AB135" s="8">
        <v>0</v>
      </c>
      <c r="AC135" s="8">
        <v>113157.00000000001</v>
      </c>
      <c r="AD135" s="8">
        <v>0</v>
      </c>
      <c r="AE135" s="8">
        <v>0</v>
      </c>
      <c r="AF135" s="8" t="s">
        <v>58</v>
      </c>
      <c r="AG135" s="1" t="s">
        <v>117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308</v>
      </c>
      <c r="BD135" s="56">
        <v>0</v>
      </c>
    </row>
    <row r="136" spans="1:56" ht="27.75" customHeight="1" x14ac:dyDescent="0.45">
      <c r="A136" s="3">
        <v>45857</v>
      </c>
      <c r="B136" s="14" t="s">
        <v>384</v>
      </c>
      <c r="C136" s="9" t="s">
        <v>142</v>
      </c>
      <c r="D136" s="13" t="s">
        <v>302</v>
      </c>
      <c r="E136" s="9">
        <v>20</v>
      </c>
      <c r="F136" s="9">
        <v>36</v>
      </c>
      <c r="G136" s="9" t="s">
        <v>60</v>
      </c>
      <c r="H136" s="9">
        <v>0</v>
      </c>
      <c r="I136" s="9">
        <v>78</v>
      </c>
      <c r="J136" s="9" t="s">
        <v>57</v>
      </c>
      <c r="K136" s="9">
        <v>5</v>
      </c>
      <c r="L136" s="9" t="s">
        <v>205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109</v>
      </c>
      <c r="T136" s="12">
        <v>45872</v>
      </c>
      <c r="U136" s="11">
        <v>72480</v>
      </c>
      <c r="V136" s="10">
        <v>37000</v>
      </c>
      <c r="W136" s="10">
        <v>35480</v>
      </c>
      <c r="X136" s="10">
        <v>56093</v>
      </c>
      <c r="Y136" s="10">
        <v>17206.350000000002</v>
      </c>
      <c r="Z136" s="9" t="s">
        <v>81</v>
      </c>
      <c r="AA136" s="8">
        <v>18027.953212500004</v>
      </c>
      <c r="AB136" s="8">
        <v>18027.953212500004</v>
      </c>
      <c r="AC136" s="8">
        <v>0</v>
      </c>
      <c r="AD136" s="8">
        <v>0</v>
      </c>
      <c r="AE136" s="8">
        <v>0</v>
      </c>
      <c r="AF136" s="8" t="s">
        <v>220</v>
      </c>
      <c r="AG136" s="1" t="s">
        <v>117</v>
      </c>
      <c r="AH136" s="1" t="s">
        <v>74</v>
      </c>
      <c r="AI136" s="1">
        <v>2</v>
      </c>
      <c r="AJ136" s="3">
        <v>45872</v>
      </c>
      <c r="AK136" s="3">
        <v>0</v>
      </c>
      <c r="AL136" s="3">
        <v>45863</v>
      </c>
      <c r="AM136" s="3">
        <v>45870</v>
      </c>
      <c r="AN136" s="3">
        <v>45871</v>
      </c>
      <c r="AO136" s="3">
        <v>45871</v>
      </c>
      <c r="AP136" s="3">
        <v>45867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390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45857</v>
      </c>
      <c r="B137" s="14" t="s">
        <v>383</v>
      </c>
      <c r="C137" s="9" t="s">
        <v>142</v>
      </c>
      <c r="D137" s="13" t="s">
        <v>301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205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109</v>
      </c>
      <c r="T137" s="12">
        <v>45872</v>
      </c>
      <c r="U137" s="11">
        <v>2960</v>
      </c>
      <c r="V137" s="10">
        <v>0</v>
      </c>
      <c r="W137" s="10">
        <v>2960</v>
      </c>
      <c r="X137" s="10">
        <v>0</v>
      </c>
      <c r="Y137" s="10">
        <v>3108</v>
      </c>
      <c r="Z137" s="9" t="s">
        <v>81</v>
      </c>
      <c r="AA137" s="8">
        <v>3101.34</v>
      </c>
      <c r="AB137" s="8">
        <v>3101.34</v>
      </c>
      <c r="AC137" s="8">
        <v>0</v>
      </c>
      <c r="AD137" s="8">
        <v>0</v>
      </c>
      <c r="AE137" s="8">
        <v>0</v>
      </c>
      <c r="AF137" s="8" t="s">
        <v>220</v>
      </c>
      <c r="AG137" s="1" t="s">
        <v>117</v>
      </c>
      <c r="AH137" s="1" t="s">
        <v>74</v>
      </c>
      <c r="AI137" s="1">
        <v>2</v>
      </c>
      <c r="AJ137" s="3">
        <v>45872</v>
      </c>
      <c r="AK137" s="3">
        <v>0</v>
      </c>
      <c r="AL137" s="3">
        <v>45863</v>
      </c>
      <c r="AM137" s="3">
        <v>45870</v>
      </c>
      <c r="AN137" s="3">
        <v>45871</v>
      </c>
      <c r="AO137" s="3">
        <v>45871</v>
      </c>
      <c r="AP137" s="3">
        <v>45867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 t="s">
        <v>389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45862</v>
      </c>
      <c r="B138" s="14" t="s">
        <v>431</v>
      </c>
      <c r="C138" s="9" t="s">
        <v>85</v>
      </c>
      <c r="D138" s="13" t="s">
        <v>417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198</v>
      </c>
      <c r="T138" s="12">
        <v>45889</v>
      </c>
      <c r="U138" s="11">
        <v>124000</v>
      </c>
      <c r="V138" s="10">
        <v>0</v>
      </c>
      <c r="W138" s="10">
        <v>124000</v>
      </c>
      <c r="X138" s="10">
        <v>0</v>
      </c>
      <c r="Y138" s="10">
        <v>130200</v>
      </c>
      <c r="Z138" s="9" t="s">
        <v>81</v>
      </c>
      <c r="AA138" s="8">
        <v>133385.56000000003</v>
      </c>
      <c r="AB138" s="8">
        <v>62047</v>
      </c>
      <c r="AC138" s="8">
        <v>71338.560000000027</v>
      </c>
      <c r="AD138" s="8">
        <v>0</v>
      </c>
      <c r="AE138" s="8">
        <v>0</v>
      </c>
      <c r="AF138" s="8" t="s">
        <v>323</v>
      </c>
      <c r="AG138" s="1" t="s">
        <v>117</v>
      </c>
      <c r="AH138" s="1" t="s">
        <v>74</v>
      </c>
      <c r="AI138" s="1">
        <v>2</v>
      </c>
      <c r="AJ138" s="3">
        <v>45889</v>
      </c>
      <c r="AK138" s="3">
        <v>0</v>
      </c>
      <c r="AL138" s="3">
        <v>45880</v>
      </c>
      <c r="AM138" s="3">
        <v>45887</v>
      </c>
      <c r="AN138" s="3">
        <v>45888</v>
      </c>
      <c r="AO138" s="3">
        <v>45888</v>
      </c>
      <c r="AP138" s="3">
        <v>45884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5453.4365866666685</v>
      </c>
    </row>
    <row r="139" spans="1:56" ht="27.75" customHeight="1" x14ac:dyDescent="0.45">
      <c r="A139" s="3">
        <v>45862</v>
      </c>
      <c r="B139" s="14" t="s">
        <v>432</v>
      </c>
      <c r="C139" s="9" t="s">
        <v>85</v>
      </c>
      <c r="D139" s="13" t="s">
        <v>322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198</v>
      </c>
      <c r="T139" s="12">
        <v>45889</v>
      </c>
      <c r="U139" s="11">
        <v>28000</v>
      </c>
      <c r="V139" s="10">
        <v>0</v>
      </c>
      <c r="W139" s="10">
        <v>28000</v>
      </c>
      <c r="X139" s="10">
        <v>0</v>
      </c>
      <c r="Y139" s="10">
        <v>29400</v>
      </c>
      <c r="Z139" s="9" t="s">
        <v>81</v>
      </c>
      <c r="AA139" s="8">
        <v>30119.320000000003</v>
      </c>
      <c r="AB139" s="8">
        <v>0</v>
      </c>
      <c r="AC139" s="8">
        <v>30119.320000000003</v>
      </c>
      <c r="AD139" s="8">
        <v>0</v>
      </c>
      <c r="AE139" s="8">
        <v>0</v>
      </c>
      <c r="AF139" s="8" t="s">
        <v>323</v>
      </c>
      <c r="AG139" s="1" t="s">
        <v>117</v>
      </c>
      <c r="AH139" s="1" t="s">
        <v>74</v>
      </c>
      <c r="AI139" s="1">
        <v>2</v>
      </c>
      <c r="AJ139" s="3">
        <v>45889</v>
      </c>
      <c r="AK139" s="3">
        <v>0</v>
      </c>
      <c r="AL139" s="3">
        <v>45880</v>
      </c>
      <c r="AM139" s="3">
        <v>45887</v>
      </c>
      <c r="AN139" s="3">
        <v>45888</v>
      </c>
      <c r="AO139" s="3">
        <v>45888</v>
      </c>
      <c r="AP139" s="3">
        <v>45884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2302.4546844444449</v>
      </c>
    </row>
    <row r="140" spans="1:56" ht="27.75" customHeight="1" x14ac:dyDescent="0.45">
      <c r="A140" s="3">
        <v>45862</v>
      </c>
      <c r="B140" s="14" t="s">
        <v>433</v>
      </c>
      <c r="C140" s="9" t="s">
        <v>85</v>
      </c>
      <c r="D140" s="13" t="s">
        <v>418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198</v>
      </c>
      <c r="T140" s="12">
        <v>45889</v>
      </c>
      <c r="U140" s="11">
        <v>7000</v>
      </c>
      <c r="V140" s="10">
        <v>0</v>
      </c>
      <c r="W140" s="10">
        <v>7000</v>
      </c>
      <c r="X140" s="10">
        <v>0</v>
      </c>
      <c r="Y140" s="10">
        <v>7350</v>
      </c>
      <c r="Z140" s="9" t="s">
        <v>81</v>
      </c>
      <c r="AA140" s="8">
        <v>7529.8300000000008</v>
      </c>
      <c r="AB140" s="8">
        <v>0</v>
      </c>
      <c r="AC140" s="8">
        <v>7529.8300000000008</v>
      </c>
      <c r="AD140" s="8">
        <v>0</v>
      </c>
      <c r="AE140" s="8">
        <v>0</v>
      </c>
      <c r="AF140" s="8" t="s">
        <v>323</v>
      </c>
      <c r="AG140" s="1" t="s">
        <v>117</v>
      </c>
      <c r="AH140" s="1" t="s">
        <v>74</v>
      </c>
      <c r="AI140" s="1">
        <v>2</v>
      </c>
      <c r="AJ140" s="3">
        <v>45889</v>
      </c>
      <c r="AK140" s="3">
        <v>0</v>
      </c>
      <c r="AL140" s="3">
        <v>45880</v>
      </c>
      <c r="AM140" s="3">
        <v>45887</v>
      </c>
      <c r="AN140" s="3">
        <v>45888</v>
      </c>
      <c r="AO140" s="3">
        <v>45888</v>
      </c>
      <c r="AP140" s="3">
        <v>45884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575.61367111111122</v>
      </c>
    </row>
    <row r="141" spans="1:56" ht="27.75" customHeight="1" x14ac:dyDescent="0.45">
      <c r="A141" s="3">
        <v>45862</v>
      </c>
      <c r="B141" s="14" t="s">
        <v>433</v>
      </c>
      <c r="C141" s="9" t="s">
        <v>85</v>
      </c>
      <c r="D141" s="13" t="s">
        <v>421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198</v>
      </c>
      <c r="T141" s="12">
        <v>45889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81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0</v>
      </c>
      <c r="AF141" s="8" t="s">
        <v>323</v>
      </c>
      <c r="AG141" s="1" t="s">
        <v>117</v>
      </c>
      <c r="AH141" s="1" t="s">
        <v>74</v>
      </c>
      <c r="AI141" s="1">
        <v>2</v>
      </c>
      <c r="AJ141" s="3">
        <v>45889</v>
      </c>
      <c r="AK141" s="3">
        <v>0</v>
      </c>
      <c r="AL141" s="3">
        <v>45880</v>
      </c>
      <c r="AM141" s="3">
        <v>45887</v>
      </c>
      <c r="AN141" s="3">
        <v>45888</v>
      </c>
      <c r="AO141" s="3">
        <v>45888</v>
      </c>
      <c r="AP141" s="3">
        <v>45884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411.15262222222225</v>
      </c>
    </row>
    <row r="142" spans="1:56" ht="27.75" customHeight="1" x14ac:dyDescent="0.45">
      <c r="A142" s="3">
        <v>45862</v>
      </c>
      <c r="B142" s="14" t="s">
        <v>434</v>
      </c>
      <c r="C142" s="9" t="s">
        <v>85</v>
      </c>
      <c r="D142" s="13" t="s">
        <v>419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198</v>
      </c>
      <c r="T142" s="12">
        <v>45889</v>
      </c>
      <c r="U142" s="11">
        <v>7000</v>
      </c>
      <c r="V142" s="10">
        <v>0</v>
      </c>
      <c r="W142" s="10">
        <v>7000</v>
      </c>
      <c r="X142" s="10">
        <v>0</v>
      </c>
      <c r="Y142" s="10">
        <v>7350</v>
      </c>
      <c r="Z142" s="9" t="s">
        <v>81</v>
      </c>
      <c r="AA142" s="8">
        <v>7529.8300000000008</v>
      </c>
      <c r="AB142" s="8">
        <v>0</v>
      </c>
      <c r="AC142" s="8">
        <v>7529.8300000000008</v>
      </c>
      <c r="AD142" s="8">
        <v>0</v>
      </c>
      <c r="AE142" s="8">
        <v>0</v>
      </c>
      <c r="AF142" s="8" t="s">
        <v>323</v>
      </c>
      <c r="AG142" s="1" t="s">
        <v>117</v>
      </c>
      <c r="AH142" s="1" t="s">
        <v>74</v>
      </c>
      <c r="AI142" s="1">
        <v>2</v>
      </c>
      <c r="AJ142" s="3">
        <v>45889</v>
      </c>
      <c r="AK142" s="3">
        <v>0</v>
      </c>
      <c r="AL142" s="3">
        <v>45880</v>
      </c>
      <c r="AM142" s="3">
        <v>45887</v>
      </c>
      <c r="AN142" s="3">
        <v>45888</v>
      </c>
      <c r="AO142" s="3">
        <v>45888</v>
      </c>
      <c r="AP142" s="3">
        <v>45884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575.61367111111122</v>
      </c>
    </row>
    <row r="143" spans="1:56" ht="27.75" customHeight="1" x14ac:dyDescent="0.45">
      <c r="A143" s="3">
        <v>45862</v>
      </c>
      <c r="B143" s="14" t="s">
        <v>434</v>
      </c>
      <c r="C143" s="9" t="s">
        <v>85</v>
      </c>
      <c r="D143" s="13" t="s">
        <v>420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198</v>
      </c>
      <c r="T143" s="12">
        <v>45889</v>
      </c>
      <c r="U143" s="11">
        <v>14000</v>
      </c>
      <c r="V143" s="10">
        <v>0</v>
      </c>
      <c r="W143" s="10">
        <v>14000</v>
      </c>
      <c r="X143" s="10">
        <v>0</v>
      </c>
      <c r="Y143" s="10">
        <v>14700</v>
      </c>
      <c r="Z143" s="9" t="s">
        <v>81</v>
      </c>
      <c r="AA143" s="8">
        <v>15059.660000000002</v>
      </c>
      <c r="AB143" s="8">
        <v>0</v>
      </c>
      <c r="AC143" s="8">
        <v>15059.660000000002</v>
      </c>
      <c r="AD143" s="8">
        <v>0</v>
      </c>
      <c r="AE143" s="8">
        <v>0</v>
      </c>
      <c r="AF143" s="8" t="s">
        <v>323</v>
      </c>
      <c r="AG143" s="1" t="s">
        <v>61</v>
      </c>
      <c r="AH143" s="1" t="s">
        <v>74</v>
      </c>
      <c r="AI143" s="1">
        <v>2</v>
      </c>
      <c r="AJ143" s="3">
        <v>45889</v>
      </c>
      <c r="AK143" s="3">
        <v>0</v>
      </c>
      <c r="AL143" s="3">
        <v>45880</v>
      </c>
      <c r="AM143" s="3">
        <v>45887</v>
      </c>
      <c r="AN143" s="3">
        <v>45888</v>
      </c>
      <c r="AO143" s="3">
        <v>45888</v>
      </c>
      <c r="AP143" s="3">
        <v>45884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1151.2273422222224</v>
      </c>
    </row>
    <row r="144" spans="1:56" ht="27.75" customHeight="1" x14ac:dyDescent="0.45">
      <c r="A144" s="3">
        <v>0</v>
      </c>
      <c r="B144" s="14" t="s">
        <v>467</v>
      </c>
      <c r="C144" s="9" t="s">
        <v>85</v>
      </c>
      <c r="D144" s="13" t="s">
        <v>445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198</v>
      </c>
      <c r="T144" s="12">
        <v>45894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81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 t="s">
        <v>273</v>
      </c>
      <c r="AG144" s="1" t="s">
        <v>116</v>
      </c>
      <c r="AH144" s="1" t="s">
        <v>74</v>
      </c>
      <c r="AI144" s="1">
        <v>2</v>
      </c>
      <c r="AJ144" s="3">
        <v>45894</v>
      </c>
      <c r="AK144" s="3">
        <v>0</v>
      </c>
      <c r="AL144" s="3">
        <v>45885</v>
      </c>
      <c r="AM144" s="3">
        <v>45892</v>
      </c>
      <c r="AN144" s="3">
        <v>45893</v>
      </c>
      <c r="AO144" s="3">
        <v>45893</v>
      </c>
      <c r="AP144" s="3">
        <v>45889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411.15262222222225</v>
      </c>
    </row>
    <row r="145" spans="1:56" ht="27.75" customHeight="1" x14ac:dyDescent="0.45">
      <c r="A145" s="3">
        <v>0</v>
      </c>
      <c r="B145" s="14" t="s">
        <v>467</v>
      </c>
      <c r="C145" s="9" t="s">
        <v>85</v>
      </c>
      <c r="D145" s="13" t="s">
        <v>446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198</v>
      </c>
      <c r="T145" s="12">
        <v>45894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81</v>
      </c>
      <c r="AA145" s="8">
        <v>21513.800000000003</v>
      </c>
      <c r="AB145" s="8">
        <v>0</v>
      </c>
      <c r="AC145" s="8">
        <v>21513.800000000003</v>
      </c>
      <c r="AD145" s="8">
        <v>0</v>
      </c>
      <c r="AE145" s="8">
        <v>0</v>
      </c>
      <c r="AF145" s="8" t="s">
        <v>273</v>
      </c>
      <c r="AG145" s="1" t="s">
        <v>116</v>
      </c>
      <c r="AH145" s="1" t="s">
        <v>74</v>
      </c>
      <c r="AI145" s="1">
        <v>2</v>
      </c>
      <c r="AJ145" s="3">
        <v>45894</v>
      </c>
      <c r="AK145" s="3">
        <v>0</v>
      </c>
      <c r="AL145" s="3">
        <v>45885</v>
      </c>
      <c r="AM145" s="3">
        <v>45892</v>
      </c>
      <c r="AN145" s="3">
        <v>45893</v>
      </c>
      <c r="AO145" s="3">
        <v>45893</v>
      </c>
      <c r="AP145" s="3">
        <v>45889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1644.610488888889</v>
      </c>
    </row>
    <row r="146" spans="1:56" ht="27.75" customHeight="1" x14ac:dyDescent="0.45">
      <c r="A146" s="3" t="s">
        <v>136</v>
      </c>
      <c r="B146" s="14" t="s">
        <v>136</v>
      </c>
      <c r="C146" s="9" t="s">
        <v>142</v>
      </c>
      <c r="D146" s="13" t="s">
        <v>61</v>
      </c>
      <c r="E146" s="9">
        <v>20</v>
      </c>
      <c r="F146" s="9">
        <v>36</v>
      </c>
      <c r="G146" s="9" t="s">
        <v>60</v>
      </c>
      <c r="H146" s="9">
        <v>0</v>
      </c>
      <c r="I146" s="9">
        <v>78</v>
      </c>
      <c r="J146" s="9" t="s">
        <v>57</v>
      </c>
      <c r="K146" s="9">
        <v>5</v>
      </c>
      <c r="L146" s="9" t="s">
        <v>205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109</v>
      </c>
      <c r="T146" s="12">
        <v>45899</v>
      </c>
      <c r="U146" s="11">
        <v>200000</v>
      </c>
      <c r="V146" s="10">
        <v>0</v>
      </c>
      <c r="W146" s="10">
        <v>200000</v>
      </c>
      <c r="X146" s="10">
        <v>0</v>
      </c>
      <c r="Y146" s="10">
        <v>210000</v>
      </c>
      <c r="Z146" s="9" t="s">
        <v>81</v>
      </c>
      <c r="AA146" s="8">
        <v>209550.00000000003</v>
      </c>
      <c r="AB146" s="8">
        <v>0</v>
      </c>
      <c r="AC146" s="8">
        <v>209550.00000000003</v>
      </c>
      <c r="AD146" s="8">
        <v>0</v>
      </c>
      <c r="AE146" s="8">
        <v>0</v>
      </c>
      <c r="AF146" s="8" t="s">
        <v>220</v>
      </c>
      <c r="AG146" s="1" t="s">
        <v>116</v>
      </c>
      <c r="AH146" s="1" t="s">
        <v>74</v>
      </c>
      <c r="AI146" s="1">
        <v>2</v>
      </c>
      <c r="AJ146" s="3">
        <v>45899</v>
      </c>
      <c r="AK146" s="3">
        <v>0</v>
      </c>
      <c r="AL146" s="3">
        <v>45890</v>
      </c>
      <c r="AM146" s="3">
        <v>45897</v>
      </c>
      <c r="AN146" s="3">
        <v>45898</v>
      </c>
      <c r="AO146" s="3">
        <v>45898</v>
      </c>
      <c r="AP146" s="3">
        <v>45894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16018.933333333336</v>
      </c>
    </row>
    <row r="147" spans="1:56" ht="27.75" hidden="1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20</v>
      </c>
      <c r="F147" s="9">
        <v>37</v>
      </c>
      <c r="G147" s="9">
        <v>0</v>
      </c>
      <c r="H147" s="9">
        <v>0</v>
      </c>
      <c r="I147" s="9">
        <v>80</v>
      </c>
      <c r="J147" s="9" t="s">
        <v>57</v>
      </c>
      <c r="K147" s="9">
        <v>3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81</v>
      </c>
      <c r="AA147" s="8">
        <v>456574.19321250007</v>
      </c>
      <c r="AB147" s="8">
        <v>83176.293212500008</v>
      </c>
      <c r="AC147" s="8">
        <v>373397.9</v>
      </c>
      <c r="AD147" s="8">
        <v>0</v>
      </c>
      <c r="AE147" s="8">
        <v>0</v>
      </c>
      <c r="AF147" s="8" t="s">
        <v>58</v>
      </c>
      <c r="AG147" s="1" t="s">
        <v>116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7.75" customHeight="1" x14ac:dyDescent="0.45">
      <c r="A148" s="3">
        <v>45867</v>
      </c>
      <c r="B148" s="14" t="s">
        <v>437</v>
      </c>
      <c r="C148" s="9" t="s">
        <v>411</v>
      </c>
      <c r="D148" s="13" t="s">
        <v>438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71</v>
      </c>
      <c r="T148" s="12">
        <v>45874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121</v>
      </c>
      <c r="AA148" s="8">
        <v>5378.4500000000007</v>
      </c>
      <c r="AB148" s="8">
        <v>5378.4500000000007</v>
      </c>
      <c r="AC148" s="8">
        <v>0</v>
      </c>
      <c r="AD148" s="8">
        <v>3761</v>
      </c>
      <c r="AE148" s="8">
        <v>1617.4500000000007</v>
      </c>
      <c r="AF148" s="8">
        <v>0</v>
      </c>
      <c r="AG148" s="1" t="s">
        <v>118</v>
      </c>
      <c r="AH148" s="1" t="s">
        <v>68</v>
      </c>
      <c r="AI148" s="1">
        <v>4</v>
      </c>
      <c r="AJ148" s="3">
        <v>45874</v>
      </c>
      <c r="AK148" s="3">
        <v>45870</v>
      </c>
      <c r="AL148" s="3">
        <v>45864</v>
      </c>
      <c r="AM148" s="3">
        <v>45871</v>
      </c>
      <c r="AN148" s="3">
        <v>45872</v>
      </c>
      <c r="AO148" s="3">
        <v>45872</v>
      </c>
      <c r="AP148" s="3">
        <v>45869</v>
      </c>
      <c r="AQ148" s="3">
        <v>45873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122</v>
      </c>
      <c r="BD148" s="56">
        <v>0</v>
      </c>
    </row>
    <row r="149" spans="1:56" ht="27.75" customHeight="1" x14ac:dyDescent="0.45">
      <c r="A149" s="3">
        <v>45867</v>
      </c>
      <c r="B149" s="14" t="s">
        <v>437</v>
      </c>
      <c r="C149" s="9" t="s">
        <v>411</v>
      </c>
      <c r="D149" s="13" t="s">
        <v>439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217.10408191999997</v>
      </c>
      <c r="Q149" s="10">
        <v>0</v>
      </c>
      <c r="R149" s="10">
        <v>217.10408191999997</v>
      </c>
      <c r="S149" s="9" t="s">
        <v>71</v>
      </c>
      <c r="T149" s="12">
        <v>45874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121</v>
      </c>
      <c r="AA149" s="8">
        <v>10756.900000000001</v>
      </c>
      <c r="AB149" s="8">
        <v>10756.900000000001</v>
      </c>
      <c r="AC149" s="8">
        <v>0</v>
      </c>
      <c r="AD149" s="8">
        <v>0</v>
      </c>
      <c r="AE149" s="8">
        <v>10756.900000000001</v>
      </c>
      <c r="AF149" s="8">
        <v>0</v>
      </c>
      <c r="AG149" s="1" t="s">
        <v>116</v>
      </c>
      <c r="AH149" s="1" t="s">
        <v>68</v>
      </c>
      <c r="AI149" s="1">
        <v>4</v>
      </c>
      <c r="AJ149" s="3">
        <v>45874</v>
      </c>
      <c r="AK149" s="3">
        <v>45870</v>
      </c>
      <c r="AL149" s="3">
        <v>45864</v>
      </c>
      <c r="AM149" s="3">
        <v>45871</v>
      </c>
      <c r="AN149" s="3">
        <v>45872</v>
      </c>
      <c r="AO149" s="3">
        <v>45872</v>
      </c>
      <c r="AP149" s="3">
        <v>45869</v>
      </c>
      <c r="AQ149" s="3">
        <v>45873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122</v>
      </c>
      <c r="BD149" s="56">
        <v>0</v>
      </c>
    </row>
    <row r="150" spans="1:56" ht="27.75" customHeight="1" x14ac:dyDescent="0.45">
      <c r="A150" s="3">
        <v>45867</v>
      </c>
      <c r="B150" s="14" t="s">
        <v>440</v>
      </c>
      <c r="C150" s="9" t="s">
        <v>325</v>
      </c>
      <c r="D150" s="13" t="s">
        <v>441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97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71</v>
      </c>
      <c r="T150" s="12">
        <v>45874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121</v>
      </c>
      <c r="AA150" s="8">
        <v>5378.4500000000007</v>
      </c>
      <c r="AB150" s="8">
        <v>5378.4500000000007</v>
      </c>
      <c r="AC150" s="8">
        <v>0</v>
      </c>
      <c r="AD150" s="8">
        <v>0</v>
      </c>
      <c r="AE150" s="8">
        <v>5378.4500000000007</v>
      </c>
      <c r="AF150" s="8">
        <v>0</v>
      </c>
      <c r="AG150" s="1" t="s">
        <v>116</v>
      </c>
      <c r="AH150" s="1" t="s">
        <v>68</v>
      </c>
      <c r="AI150" s="1">
        <v>4</v>
      </c>
      <c r="AJ150" s="3">
        <v>45874</v>
      </c>
      <c r="AK150" s="3">
        <v>45870</v>
      </c>
      <c r="AL150" s="3">
        <v>45864</v>
      </c>
      <c r="AM150" s="3">
        <v>45871</v>
      </c>
      <c r="AN150" s="3">
        <v>45872</v>
      </c>
      <c r="AO150" s="3">
        <v>45872</v>
      </c>
      <c r="AP150" s="3">
        <v>45869</v>
      </c>
      <c r="AQ150" s="3">
        <v>45873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0</v>
      </c>
    </row>
    <row r="151" spans="1:56" ht="27.75" customHeight="1" x14ac:dyDescent="0.45">
      <c r="A151" s="3">
        <v>45860</v>
      </c>
      <c r="B151" s="14" t="s">
        <v>410</v>
      </c>
      <c r="C151" s="9" t="s">
        <v>411</v>
      </c>
      <c r="D151" s="13" t="s">
        <v>412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18.345294922239994</v>
      </c>
      <c r="Q151" s="10">
        <v>0</v>
      </c>
      <c r="R151" s="10">
        <v>18.345294922239994</v>
      </c>
      <c r="S151" s="9" t="s">
        <v>71</v>
      </c>
      <c r="T151" s="12">
        <v>45870</v>
      </c>
      <c r="U151" s="11">
        <v>7000</v>
      </c>
      <c r="V151" s="10">
        <v>6155</v>
      </c>
      <c r="W151" s="10">
        <v>845</v>
      </c>
      <c r="X151" s="10">
        <v>10500</v>
      </c>
      <c r="Y151" s="10">
        <v>0</v>
      </c>
      <c r="Z151" s="9" t="s">
        <v>121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117</v>
      </c>
      <c r="AH151" s="1" t="s">
        <v>68</v>
      </c>
      <c r="AI151" s="1">
        <v>4</v>
      </c>
      <c r="AJ151" s="3">
        <v>45870</v>
      </c>
      <c r="AK151" s="3">
        <v>45866</v>
      </c>
      <c r="AL151" s="3">
        <v>45860</v>
      </c>
      <c r="AM151" s="3">
        <v>45867</v>
      </c>
      <c r="AN151" s="3">
        <v>45868</v>
      </c>
      <c r="AO151" s="3">
        <v>45868</v>
      </c>
      <c r="AP151" s="3">
        <v>45865</v>
      </c>
      <c r="AQ151" s="3">
        <v>45869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447</v>
      </c>
      <c r="AZ151" s="2">
        <v>0</v>
      </c>
      <c r="BA151" s="2">
        <v>0</v>
      </c>
      <c r="BB151" s="2">
        <v>0</v>
      </c>
      <c r="BC151" s="1" t="s">
        <v>122</v>
      </c>
      <c r="BD151" s="56">
        <v>0</v>
      </c>
    </row>
    <row r="152" spans="1:56" ht="27.75" customHeight="1" x14ac:dyDescent="0.45">
      <c r="A152" s="3">
        <v>45860</v>
      </c>
      <c r="B152" s="14" t="s">
        <v>410</v>
      </c>
      <c r="C152" s="9" t="s">
        <v>411</v>
      </c>
      <c r="D152" s="13" t="s">
        <v>413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0</v>
      </c>
      <c r="Q152" s="10">
        <v>0</v>
      </c>
      <c r="R152" s="10">
        <v>0</v>
      </c>
      <c r="S152" s="9" t="s">
        <v>71</v>
      </c>
      <c r="T152" s="12">
        <v>45870</v>
      </c>
      <c r="U152" s="11">
        <v>5000</v>
      </c>
      <c r="V152" s="10">
        <v>5270</v>
      </c>
      <c r="W152" s="10">
        <v>0</v>
      </c>
      <c r="X152" s="10">
        <v>5400</v>
      </c>
      <c r="Y152" s="10">
        <v>0</v>
      </c>
      <c r="Z152" s="9" t="s">
        <v>121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117</v>
      </c>
      <c r="AH152" s="1" t="s">
        <v>68</v>
      </c>
      <c r="AI152" s="1">
        <v>4</v>
      </c>
      <c r="AJ152" s="3">
        <v>45870</v>
      </c>
      <c r="AK152" s="3">
        <v>45866</v>
      </c>
      <c r="AL152" s="3">
        <v>45860</v>
      </c>
      <c r="AM152" s="3">
        <v>45867</v>
      </c>
      <c r="AN152" s="3">
        <v>45868</v>
      </c>
      <c r="AO152" s="3">
        <v>45868</v>
      </c>
      <c r="AP152" s="3">
        <v>45865</v>
      </c>
      <c r="AQ152" s="3">
        <v>45869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447</v>
      </c>
      <c r="AZ152" s="2">
        <v>0</v>
      </c>
      <c r="BA152" s="2">
        <v>0</v>
      </c>
      <c r="BB152" s="2">
        <v>0</v>
      </c>
      <c r="BC152" s="1" t="s">
        <v>122</v>
      </c>
      <c r="BD152" s="56">
        <v>0</v>
      </c>
    </row>
    <row r="153" spans="1:56" ht="27.75" customHeight="1" x14ac:dyDescent="0.45">
      <c r="A153" s="3">
        <v>45860</v>
      </c>
      <c r="B153" s="14" t="s">
        <v>414</v>
      </c>
      <c r="C153" s="9" t="s">
        <v>411</v>
      </c>
      <c r="D153" s="13" t="s">
        <v>415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97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3.799321433599999</v>
      </c>
      <c r="Q153" s="10">
        <v>0</v>
      </c>
      <c r="R153" s="10">
        <v>3.799321433599999</v>
      </c>
      <c r="S153" s="9" t="s">
        <v>71</v>
      </c>
      <c r="T153" s="12">
        <v>45870</v>
      </c>
      <c r="U153" s="11">
        <v>5000</v>
      </c>
      <c r="V153" s="10">
        <v>4825</v>
      </c>
      <c r="W153" s="10">
        <v>175</v>
      </c>
      <c r="X153" s="10">
        <v>5400</v>
      </c>
      <c r="Y153" s="10">
        <v>0</v>
      </c>
      <c r="Z153" s="9" t="s">
        <v>121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117</v>
      </c>
      <c r="AH153" s="1" t="s">
        <v>68</v>
      </c>
      <c r="AI153" s="1">
        <v>4</v>
      </c>
      <c r="AJ153" s="3">
        <v>45870</v>
      </c>
      <c r="AK153" s="3">
        <v>45866</v>
      </c>
      <c r="AL153" s="3">
        <v>45860</v>
      </c>
      <c r="AM153" s="3">
        <v>45867</v>
      </c>
      <c r="AN153" s="3">
        <v>45868</v>
      </c>
      <c r="AO153" s="3">
        <v>45868</v>
      </c>
      <c r="AP153" s="3">
        <v>45865</v>
      </c>
      <c r="AQ153" s="3">
        <v>45869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447</v>
      </c>
      <c r="AZ153" s="2">
        <v>0</v>
      </c>
      <c r="BA153" s="2">
        <v>0</v>
      </c>
      <c r="BB153" s="2">
        <v>0</v>
      </c>
      <c r="BC153" s="1" t="s">
        <v>122</v>
      </c>
      <c r="BD153" s="56">
        <v>0</v>
      </c>
    </row>
    <row r="154" spans="1:56" ht="27.75" customHeight="1" x14ac:dyDescent="0.45">
      <c r="A154" s="3">
        <v>45869</v>
      </c>
      <c r="B154" s="14" t="s">
        <v>468</v>
      </c>
      <c r="C154" s="9" t="s">
        <v>112</v>
      </c>
      <c r="D154" s="13" t="s">
        <v>448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45877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121</v>
      </c>
      <c r="AA154" s="8">
        <v>10756.900000000001</v>
      </c>
      <c r="AB154" s="8">
        <v>10756.900000000001</v>
      </c>
      <c r="AC154" s="8">
        <v>0</v>
      </c>
      <c r="AD154" s="8">
        <v>0</v>
      </c>
      <c r="AE154" s="8">
        <v>10756.900000000001</v>
      </c>
      <c r="AF154" s="8">
        <v>0</v>
      </c>
      <c r="AG154" s="1" t="s">
        <v>117</v>
      </c>
      <c r="AH154" s="1" t="s">
        <v>68</v>
      </c>
      <c r="AI154" s="1">
        <v>4</v>
      </c>
      <c r="AJ154" s="3">
        <v>45877</v>
      </c>
      <c r="AK154" s="3">
        <v>45873</v>
      </c>
      <c r="AL154" s="3">
        <v>45867</v>
      </c>
      <c r="AM154" s="3">
        <v>45874</v>
      </c>
      <c r="AN154" s="3">
        <v>45875</v>
      </c>
      <c r="AO154" s="3">
        <v>45875</v>
      </c>
      <c r="AP154" s="3">
        <v>45872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449</v>
      </c>
      <c r="AZ154" s="2">
        <v>0</v>
      </c>
      <c r="BA154" s="2">
        <v>0</v>
      </c>
      <c r="BB154" s="2">
        <v>0</v>
      </c>
      <c r="BC154" s="1" t="s">
        <v>122</v>
      </c>
      <c r="BD154" s="56">
        <v>0</v>
      </c>
    </row>
    <row r="155" spans="1:56" ht="27.75" customHeight="1" x14ac:dyDescent="0.45">
      <c r="A155" s="3">
        <v>45869</v>
      </c>
      <c r="B155" s="14" t="s">
        <v>468</v>
      </c>
      <c r="C155" s="9" t="s">
        <v>112</v>
      </c>
      <c r="D155" s="13" t="s">
        <v>450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45877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121</v>
      </c>
      <c r="AA155" s="8">
        <v>5378.4500000000007</v>
      </c>
      <c r="AB155" s="8">
        <v>5378.4500000000007</v>
      </c>
      <c r="AC155" s="8">
        <v>0</v>
      </c>
      <c r="AD155" s="8">
        <v>0</v>
      </c>
      <c r="AE155" s="8">
        <v>5378.4500000000007</v>
      </c>
      <c r="AF155" s="8">
        <v>0</v>
      </c>
      <c r="AG155" s="1" t="s">
        <v>117</v>
      </c>
      <c r="AH155" s="1" t="s">
        <v>68</v>
      </c>
      <c r="AI155" s="1">
        <v>4</v>
      </c>
      <c r="AJ155" s="3">
        <v>45877</v>
      </c>
      <c r="AK155" s="3">
        <v>45873</v>
      </c>
      <c r="AL155" s="3">
        <v>45867</v>
      </c>
      <c r="AM155" s="3">
        <v>45874</v>
      </c>
      <c r="AN155" s="3">
        <v>45875</v>
      </c>
      <c r="AO155" s="3">
        <v>45875</v>
      </c>
      <c r="AP155" s="3">
        <v>45872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449</v>
      </c>
      <c r="AZ155" s="2">
        <v>0</v>
      </c>
      <c r="BA155" s="2">
        <v>0</v>
      </c>
      <c r="BB155" s="2">
        <v>0</v>
      </c>
      <c r="BC155" s="1" t="s">
        <v>122</v>
      </c>
      <c r="BD155" s="56">
        <v>0</v>
      </c>
    </row>
    <row r="156" spans="1:56" ht="27.75" customHeight="1" x14ac:dyDescent="0.45">
      <c r="A156" s="3">
        <v>45869</v>
      </c>
      <c r="B156" s="14" t="s">
        <v>468</v>
      </c>
      <c r="C156" s="9" t="s">
        <v>112</v>
      </c>
      <c r="D156" s="13" t="s">
        <v>451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45877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121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5378.4500000000007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45877</v>
      </c>
      <c r="AK156" s="3">
        <v>45873</v>
      </c>
      <c r="AL156" s="3">
        <v>45867</v>
      </c>
      <c r="AM156" s="3">
        <v>45874</v>
      </c>
      <c r="AN156" s="3">
        <v>45875</v>
      </c>
      <c r="AO156" s="3">
        <v>45875</v>
      </c>
      <c r="AP156" s="3">
        <v>45872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449</v>
      </c>
      <c r="AZ156" s="2">
        <v>0</v>
      </c>
      <c r="BA156" s="2">
        <v>0</v>
      </c>
      <c r="BB156" s="2">
        <v>0</v>
      </c>
      <c r="BC156" s="1" t="s">
        <v>122</v>
      </c>
      <c r="BD156" s="56">
        <v>0</v>
      </c>
    </row>
    <row r="157" spans="1:56" ht="27.75" customHeight="1" x14ac:dyDescent="0.45">
      <c r="A157" s="3">
        <v>45869</v>
      </c>
      <c r="B157" s="14" t="s">
        <v>468</v>
      </c>
      <c r="C157" s="9" t="s">
        <v>112</v>
      </c>
      <c r="D157" s="13" t="s">
        <v>452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45877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121</v>
      </c>
      <c r="AA157" s="8">
        <v>5378.4500000000007</v>
      </c>
      <c r="AB157" s="8">
        <v>5378.4500000000007</v>
      </c>
      <c r="AC157" s="8">
        <v>0</v>
      </c>
      <c r="AD157" s="8">
        <v>0</v>
      </c>
      <c r="AE157" s="8">
        <v>5378.4500000000007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45877</v>
      </c>
      <c r="AK157" s="3">
        <v>45873</v>
      </c>
      <c r="AL157" s="3">
        <v>45867</v>
      </c>
      <c r="AM157" s="3">
        <v>45874</v>
      </c>
      <c r="AN157" s="3">
        <v>45875</v>
      </c>
      <c r="AO157" s="3">
        <v>45875</v>
      </c>
      <c r="AP157" s="3">
        <v>45872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449</v>
      </c>
      <c r="AZ157" s="2">
        <v>0</v>
      </c>
      <c r="BA157" s="2">
        <v>0</v>
      </c>
      <c r="BB157" s="2">
        <v>0</v>
      </c>
      <c r="BC157" s="1" t="s">
        <v>122</v>
      </c>
      <c r="BD157" s="56">
        <v>0</v>
      </c>
    </row>
    <row r="158" spans="1:56" ht="27.75" customHeight="1" x14ac:dyDescent="0.45">
      <c r="A158" s="3">
        <v>45869</v>
      </c>
      <c r="B158" s="14" t="s">
        <v>468</v>
      </c>
      <c r="C158" s="9" t="s">
        <v>112</v>
      </c>
      <c r="D158" s="13" t="s">
        <v>453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45877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121</v>
      </c>
      <c r="AA158" s="8">
        <v>10756.900000000001</v>
      </c>
      <c r="AB158" s="8">
        <v>10756.900000000001</v>
      </c>
      <c r="AC158" s="8">
        <v>0</v>
      </c>
      <c r="AD158" s="8">
        <v>0</v>
      </c>
      <c r="AE158" s="8">
        <v>10756.900000000001</v>
      </c>
      <c r="AF158" s="8">
        <v>0</v>
      </c>
      <c r="AG158" s="1" t="s">
        <v>117</v>
      </c>
      <c r="AH158" s="1" t="s">
        <v>68</v>
      </c>
      <c r="AI158" s="1">
        <v>4</v>
      </c>
      <c r="AJ158" s="3">
        <v>45877</v>
      </c>
      <c r="AK158" s="3">
        <v>45873</v>
      </c>
      <c r="AL158" s="3">
        <v>45867</v>
      </c>
      <c r="AM158" s="3">
        <v>45874</v>
      </c>
      <c r="AN158" s="3">
        <v>45875</v>
      </c>
      <c r="AO158" s="3">
        <v>45875</v>
      </c>
      <c r="AP158" s="3">
        <v>45872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449</v>
      </c>
      <c r="AZ158" s="2">
        <v>0</v>
      </c>
      <c r="BA158" s="2">
        <v>0</v>
      </c>
      <c r="BB158" s="2">
        <v>0</v>
      </c>
      <c r="BC158" s="1" t="s">
        <v>122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411</v>
      </c>
      <c r="D159" s="13" t="s">
        <v>61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40</v>
      </c>
      <c r="O159" s="9">
        <v>40</v>
      </c>
      <c r="P159" s="10">
        <v>868.41632767999988</v>
      </c>
      <c r="Q159" s="10">
        <v>0</v>
      </c>
      <c r="R159" s="10">
        <v>868.41632767999988</v>
      </c>
      <c r="S159" s="9" t="s">
        <v>71</v>
      </c>
      <c r="T159" s="12">
        <v>45899</v>
      </c>
      <c r="U159" s="11">
        <v>40000</v>
      </c>
      <c r="V159" s="10">
        <v>0</v>
      </c>
      <c r="W159" s="10">
        <v>40000</v>
      </c>
      <c r="X159" s="10">
        <v>0</v>
      </c>
      <c r="Y159" s="10">
        <v>42000</v>
      </c>
      <c r="Z159" s="9" t="s">
        <v>121</v>
      </c>
      <c r="AA159" s="8">
        <v>43027.600000000006</v>
      </c>
      <c r="AB159" s="8">
        <v>43027.600000000006</v>
      </c>
      <c r="AC159" s="8">
        <v>0</v>
      </c>
      <c r="AD159" s="8">
        <v>0</v>
      </c>
      <c r="AE159" s="8">
        <v>43027.600000000006</v>
      </c>
      <c r="AF159" s="8">
        <v>0</v>
      </c>
      <c r="AG159" s="1" t="s">
        <v>117</v>
      </c>
      <c r="AH159" s="1" t="s">
        <v>68</v>
      </c>
      <c r="AI159" s="1">
        <v>4</v>
      </c>
      <c r="AJ159" s="3">
        <v>45899</v>
      </c>
      <c r="AK159" s="3">
        <v>45895</v>
      </c>
      <c r="AL159" s="3">
        <v>45889</v>
      </c>
      <c r="AM159" s="3">
        <v>45896</v>
      </c>
      <c r="AN159" s="3">
        <v>45897</v>
      </c>
      <c r="AO159" s="3">
        <v>45897</v>
      </c>
      <c r="AP159" s="3">
        <v>45894</v>
      </c>
      <c r="AQ159" s="3">
        <v>45898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122</v>
      </c>
      <c r="BD159" s="56">
        <v>0</v>
      </c>
    </row>
    <row r="160" spans="1:56" ht="27.75" customHeight="1" x14ac:dyDescent="0.45">
      <c r="A160" s="3" t="s">
        <v>136</v>
      </c>
      <c r="B160" s="14" t="s">
        <v>136</v>
      </c>
      <c r="C160" s="9" t="s">
        <v>112</v>
      </c>
      <c r="D160" s="13" t="s">
        <v>61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45899</v>
      </c>
      <c r="U160" s="11">
        <v>100000</v>
      </c>
      <c r="V160" s="10">
        <v>0</v>
      </c>
      <c r="W160" s="10">
        <v>100000</v>
      </c>
      <c r="X160" s="10">
        <v>0</v>
      </c>
      <c r="Y160" s="10">
        <v>105000</v>
      </c>
      <c r="Z160" s="9" t="s">
        <v>121</v>
      </c>
      <c r="AA160" s="8">
        <v>107569.00000000001</v>
      </c>
      <c r="AB160" s="8">
        <v>107569.00000000001</v>
      </c>
      <c r="AC160" s="8">
        <v>0</v>
      </c>
      <c r="AD160" s="8">
        <v>0</v>
      </c>
      <c r="AE160" s="8">
        <v>107569.00000000001</v>
      </c>
      <c r="AF160" s="8">
        <v>0</v>
      </c>
      <c r="AG160" s="1" t="s">
        <v>117</v>
      </c>
      <c r="AH160" s="1" t="s">
        <v>68</v>
      </c>
      <c r="AI160" s="1">
        <v>4</v>
      </c>
      <c r="AJ160" s="3">
        <v>45899</v>
      </c>
      <c r="AK160" s="3">
        <v>45895</v>
      </c>
      <c r="AL160" s="3">
        <v>45889</v>
      </c>
      <c r="AM160" s="3">
        <v>45896</v>
      </c>
      <c r="AN160" s="3">
        <v>45897</v>
      </c>
      <c r="AO160" s="3">
        <v>45897</v>
      </c>
      <c r="AP160" s="3">
        <v>45894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122</v>
      </c>
      <c r="BD160" s="56">
        <v>0</v>
      </c>
    </row>
    <row r="161" spans="1:56" ht="27.75" customHeight="1" x14ac:dyDescent="0.45">
      <c r="A161" s="3" t="s">
        <v>136</v>
      </c>
      <c r="B161" s="14" t="s">
        <v>136</v>
      </c>
      <c r="C161" s="9" t="s">
        <v>110</v>
      </c>
      <c r="D161" s="13" t="s">
        <v>147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111</v>
      </c>
      <c r="T161" s="12">
        <v>45899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121</v>
      </c>
      <c r="AA161" s="8">
        <v>10756.900000000001</v>
      </c>
      <c r="AB161" s="8">
        <v>10756.900000000001</v>
      </c>
      <c r="AC161" s="8">
        <v>0</v>
      </c>
      <c r="AD161" s="8">
        <v>0</v>
      </c>
      <c r="AE161" s="8">
        <v>10756.900000000001</v>
      </c>
      <c r="AF161" s="8">
        <v>0</v>
      </c>
      <c r="AG161" s="1" t="s">
        <v>117</v>
      </c>
      <c r="AH161" s="1" t="s">
        <v>68</v>
      </c>
      <c r="AI161" s="1">
        <v>4</v>
      </c>
      <c r="AJ161" s="3">
        <v>45899</v>
      </c>
      <c r="AK161" s="3">
        <v>45895</v>
      </c>
      <c r="AL161" s="3">
        <v>45889</v>
      </c>
      <c r="AM161" s="3">
        <v>45896</v>
      </c>
      <c r="AN161" s="3">
        <v>45897</v>
      </c>
      <c r="AO161" s="3">
        <v>45897</v>
      </c>
      <c r="AP161" s="3">
        <v>45894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122</v>
      </c>
      <c r="BD161" s="56">
        <v>0</v>
      </c>
    </row>
    <row r="162" spans="1:56" ht="27.75" hidden="1" customHeight="1" x14ac:dyDescent="0.45">
      <c r="A162" s="3">
        <v>45854</v>
      </c>
      <c r="B162" s="14" t="s">
        <v>368</v>
      </c>
      <c r="C162" s="9" t="s">
        <v>79</v>
      </c>
      <c r="D162" s="13" t="s">
        <v>369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65.13122457599998</v>
      </c>
      <c r="Q162" s="10">
        <v>0</v>
      </c>
      <c r="R162" s="10">
        <v>65.13122457599998</v>
      </c>
      <c r="S162" s="9" t="s">
        <v>67</v>
      </c>
      <c r="T162" s="12" t="s">
        <v>63</v>
      </c>
      <c r="U162" s="11">
        <v>3000</v>
      </c>
      <c r="V162" s="10">
        <v>0</v>
      </c>
      <c r="W162" s="10">
        <v>3000</v>
      </c>
      <c r="X162" s="10">
        <v>0</v>
      </c>
      <c r="Y162" s="10">
        <v>3150</v>
      </c>
      <c r="Z162" s="9" t="s">
        <v>121</v>
      </c>
      <c r="AA162" s="8">
        <v>3310.89</v>
      </c>
      <c r="AB162" s="8">
        <v>3310.89</v>
      </c>
      <c r="AC162" s="8">
        <v>0</v>
      </c>
      <c r="AD162" s="8">
        <v>0</v>
      </c>
      <c r="AE162" s="8">
        <v>3310.89</v>
      </c>
      <c r="AF162" s="8">
        <v>0</v>
      </c>
      <c r="AG162" s="1" t="s">
        <v>117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122</v>
      </c>
      <c r="BD162" s="56">
        <v>0</v>
      </c>
    </row>
    <row r="163" spans="1:56" ht="27.75" hidden="1" customHeight="1" x14ac:dyDescent="0.45">
      <c r="A163" s="3">
        <v>45854</v>
      </c>
      <c r="B163" s="14" t="s">
        <v>370</v>
      </c>
      <c r="C163" s="9" t="s">
        <v>79</v>
      </c>
      <c r="D163" s="13" t="s">
        <v>371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65.13122457599998</v>
      </c>
      <c r="Q163" s="10">
        <v>0</v>
      </c>
      <c r="R163" s="10">
        <v>65.13122457599998</v>
      </c>
      <c r="S163" s="9" t="s">
        <v>67</v>
      </c>
      <c r="T163" s="12" t="s">
        <v>63</v>
      </c>
      <c r="U163" s="11">
        <v>3000</v>
      </c>
      <c r="V163" s="10">
        <v>0</v>
      </c>
      <c r="W163" s="10">
        <v>3000</v>
      </c>
      <c r="X163" s="10">
        <v>0</v>
      </c>
      <c r="Y163" s="10">
        <v>3150</v>
      </c>
      <c r="Z163" s="9" t="s">
        <v>121</v>
      </c>
      <c r="AA163" s="8">
        <v>3310.89</v>
      </c>
      <c r="AB163" s="8">
        <v>3310.89</v>
      </c>
      <c r="AC163" s="8">
        <v>0</v>
      </c>
      <c r="AD163" s="8">
        <v>0</v>
      </c>
      <c r="AE163" s="8">
        <v>3310.89</v>
      </c>
      <c r="AF163" s="8">
        <v>0</v>
      </c>
      <c r="AG163" s="1" t="s">
        <v>117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122</v>
      </c>
      <c r="BD163" s="56">
        <v>0</v>
      </c>
    </row>
    <row r="164" spans="1:56" ht="27.75" hidden="1" customHeight="1" x14ac:dyDescent="0.45">
      <c r="A164" s="3">
        <v>45826</v>
      </c>
      <c r="B164" s="14" t="s">
        <v>310</v>
      </c>
      <c r="C164" s="9" t="s">
        <v>108</v>
      </c>
      <c r="D164" s="13" t="s">
        <v>292</v>
      </c>
      <c r="E164" s="9">
        <v>21</v>
      </c>
      <c r="F164" s="9">
        <v>38</v>
      </c>
      <c r="G164" s="9" t="s">
        <v>60</v>
      </c>
      <c r="H164" s="9" t="s">
        <v>66</v>
      </c>
      <c r="I164" s="9">
        <v>102</v>
      </c>
      <c r="J164" s="9" t="s">
        <v>57</v>
      </c>
      <c r="K164" s="9">
        <v>5</v>
      </c>
      <c r="L164" s="9" t="s">
        <v>91</v>
      </c>
      <c r="M164" s="10">
        <v>22</v>
      </c>
      <c r="N164" s="9">
        <v>40</v>
      </c>
      <c r="O164" s="9">
        <v>40</v>
      </c>
      <c r="P164" s="10">
        <v>163.47937368575995</v>
      </c>
      <c r="Q164" s="10">
        <v>0</v>
      </c>
      <c r="R164" s="10">
        <v>163.47937368575995</v>
      </c>
      <c r="S164" s="9" t="s">
        <v>67</v>
      </c>
      <c r="T164" s="12" t="s">
        <v>63</v>
      </c>
      <c r="U164" s="11">
        <v>8000</v>
      </c>
      <c r="V164" s="10">
        <v>470</v>
      </c>
      <c r="W164" s="10">
        <v>7530</v>
      </c>
      <c r="X164" s="10">
        <v>0</v>
      </c>
      <c r="Y164" s="10">
        <v>7906.5</v>
      </c>
      <c r="Z164" s="9" t="s">
        <v>121</v>
      </c>
      <c r="AA164" s="8">
        <v>8310.3338999999996</v>
      </c>
      <c r="AB164" s="8">
        <v>0</v>
      </c>
      <c r="AC164" s="8">
        <v>8310.3338999999996</v>
      </c>
      <c r="AD164" s="8">
        <v>0</v>
      </c>
      <c r="AE164" s="8">
        <v>8310.3338999999996</v>
      </c>
      <c r="AF164" s="8">
        <v>0</v>
      </c>
      <c r="AG164" s="1" t="s">
        <v>117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122</v>
      </c>
      <c r="BD164" s="56">
        <v>597.62381186199991</v>
      </c>
    </row>
    <row r="165" spans="1:56" ht="27.75" hidden="1" customHeight="1" x14ac:dyDescent="0.45">
      <c r="A165" s="3">
        <v>45628</v>
      </c>
      <c r="B165" s="14" t="s">
        <v>209</v>
      </c>
      <c r="C165" s="9" t="s">
        <v>110</v>
      </c>
      <c r="D165" s="13" t="s">
        <v>147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111</v>
      </c>
      <c r="T165" s="12" t="s">
        <v>63</v>
      </c>
      <c r="U165" s="11">
        <v>8000</v>
      </c>
      <c r="V165" s="10">
        <v>0</v>
      </c>
      <c r="W165" s="10">
        <v>8000</v>
      </c>
      <c r="X165" s="10">
        <v>0</v>
      </c>
      <c r="Y165" s="10">
        <v>8400</v>
      </c>
      <c r="Z165" s="9" t="s">
        <v>121</v>
      </c>
      <c r="AA165" s="8">
        <v>8605.52</v>
      </c>
      <c r="AB165" s="8">
        <v>0</v>
      </c>
      <c r="AC165" s="8">
        <v>8605.52</v>
      </c>
      <c r="AD165" s="8">
        <v>0</v>
      </c>
      <c r="AE165" s="8">
        <v>8605.52</v>
      </c>
      <c r="AF165" s="8">
        <v>0</v>
      </c>
      <c r="AG165" s="1" t="s">
        <v>61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 t="s">
        <v>230</v>
      </c>
      <c r="AZ165" s="2">
        <v>0</v>
      </c>
      <c r="BA165" s="2">
        <v>0</v>
      </c>
      <c r="BB165" s="2">
        <v>0</v>
      </c>
      <c r="BC165" s="1" t="s">
        <v>122</v>
      </c>
      <c r="BD165" s="56">
        <v>618.85162826666658</v>
      </c>
    </row>
    <row r="166" spans="1:56" ht="27.75" hidden="1" customHeight="1" x14ac:dyDescent="0.45">
      <c r="A166" s="3">
        <v>45631</v>
      </c>
      <c r="B166" s="14" t="s">
        <v>212</v>
      </c>
      <c r="C166" s="9" t="s">
        <v>110</v>
      </c>
      <c r="D166" s="13" t="s">
        <v>147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111</v>
      </c>
      <c r="T166" s="12" t="s">
        <v>63</v>
      </c>
      <c r="U166" s="11">
        <v>16000</v>
      </c>
      <c r="V166" s="10">
        <v>0</v>
      </c>
      <c r="W166" s="10">
        <v>16000</v>
      </c>
      <c r="X166" s="10">
        <v>0</v>
      </c>
      <c r="Y166" s="10">
        <v>16800</v>
      </c>
      <c r="Z166" s="9" t="s">
        <v>121</v>
      </c>
      <c r="AA166" s="8">
        <v>17211.04</v>
      </c>
      <c r="AB166" s="8">
        <v>0</v>
      </c>
      <c r="AC166" s="8">
        <v>17211.04</v>
      </c>
      <c r="AD166" s="8">
        <v>0</v>
      </c>
      <c r="AE166" s="8">
        <v>17211.04</v>
      </c>
      <c r="AF166" s="8">
        <v>0</v>
      </c>
      <c r="AG166" s="1" t="s">
        <v>117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 t="s">
        <v>231</v>
      </c>
      <c r="AZ166" s="2">
        <v>0</v>
      </c>
      <c r="BA166" s="2">
        <v>0</v>
      </c>
      <c r="BB166" s="2">
        <v>0</v>
      </c>
      <c r="BC166" s="1" t="s">
        <v>122</v>
      </c>
      <c r="BD166" s="56">
        <v>1237.7032565333332</v>
      </c>
    </row>
    <row r="167" spans="1:56" ht="27.75" hidden="1" customHeight="1" x14ac:dyDescent="0.45">
      <c r="A167" s="3">
        <v>45631</v>
      </c>
      <c r="B167" s="14" t="s">
        <v>213</v>
      </c>
      <c r="C167" s="9" t="s">
        <v>110</v>
      </c>
      <c r="D167" s="13" t="s">
        <v>147</v>
      </c>
      <c r="E167" s="9">
        <v>21</v>
      </c>
      <c r="F167" s="9">
        <v>37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111</v>
      </c>
      <c r="T167" s="12" t="s">
        <v>63</v>
      </c>
      <c r="U167" s="11">
        <v>16000</v>
      </c>
      <c r="V167" s="10">
        <v>0</v>
      </c>
      <c r="W167" s="10">
        <v>16000</v>
      </c>
      <c r="X167" s="10">
        <v>0</v>
      </c>
      <c r="Y167" s="10">
        <v>16800</v>
      </c>
      <c r="Z167" s="9" t="s">
        <v>121</v>
      </c>
      <c r="AA167" s="8">
        <v>17211.04</v>
      </c>
      <c r="AB167" s="8">
        <v>0</v>
      </c>
      <c r="AC167" s="8">
        <v>17211.04</v>
      </c>
      <c r="AD167" s="8">
        <v>0</v>
      </c>
      <c r="AE167" s="8">
        <v>17211.04</v>
      </c>
      <c r="AF167" s="8">
        <v>0</v>
      </c>
      <c r="AG167" s="1" t="s">
        <v>116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 t="s">
        <v>232</v>
      </c>
      <c r="AZ167" s="2">
        <v>0</v>
      </c>
      <c r="BA167" s="2">
        <v>0</v>
      </c>
      <c r="BB167" s="2">
        <v>0</v>
      </c>
      <c r="BC167" s="1" t="s">
        <v>122</v>
      </c>
      <c r="BD167" s="56">
        <v>1237.7032565333332</v>
      </c>
    </row>
    <row r="168" spans="1:56" ht="27.75" customHeight="1" x14ac:dyDescent="0.45">
      <c r="A168" s="3" t="s">
        <v>136</v>
      </c>
      <c r="B168" s="14" t="s">
        <v>136</v>
      </c>
      <c r="C168" s="9" t="s">
        <v>108</v>
      </c>
      <c r="D168" s="13" t="s">
        <v>61</v>
      </c>
      <c r="E168" s="9">
        <v>21</v>
      </c>
      <c r="F168" s="9">
        <v>40</v>
      </c>
      <c r="G168" s="9" t="s">
        <v>60</v>
      </c>
      <c r="H168" s="9" t="s">
        <v>66</v>
      </c>
      <c r="I168" s="9">
        <v>108</v>
      </c>
      <c r="J168" s="9" t="s">
        <v>57</v>
      </c>
      <c r="K168" s="9">
        <v>5</v>
      </c>
      <c r="L168" s="9" t="s">
        <v>90</v>
      </c>
      <c r="M168" s="10">
        <v>22</v>
      </c>
      <c r="N168" s="9">
        <v>42</v>
      </c>
      <c r="O168" s="9">
        <v>40</v>
      </c>
      <c r="P168" s="10">
        <v>227.95928601599996</v>
      </c>
      <c r="Q168" s="10">
        <v>0</v>
      </c>
      <c r="R168" s="10">
        <v>227.95928601599996</v>
      </c>
      <c r="S168" s="9" t="s">
        <v>67</v>
      </c>
      <c r="T168" s="12">
        <v>45899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121</v>
      </c>
      <c r="AA168" s="8">
        <v>11595.1</v>
      </c>
      <c r="AB168" s="8">
        <v>0</v>
      </c>
      <c r="AC168" s="8">
        <v>11595.1</v>
      </c>
      <c r="AD168" s="8">
        <v>0</v>
      </c>
      <c r="AE168" s="8">
        <v>11595.1</v>
      </c>
      <c r="AF168" s="8">
        <v>0</v>
      </c>
      <c r="AG168" s="1" t="s">
        <v>116</v>
      </c>
      <c r="AH168" s="1" t="s">
        <v>68</v>
      </c>
      <c r="AI168" s="1">
        <v>4</v>
      </c>
      <c r="AJ168" s="3">
        <v>45899</v>
      </c>
      <c r="AK168" s="3">
        <v>45895</v>
      </c>
      <c r="AL168" s="3">
        <v>45889</v>
      </c>
      <c r="AM168" s="3">
        <v>45896</v>
      </c>
      <c r="AN168" s="3">
        <v>45897</v>
      </c>
      <c r="AO168" s="3">
        <v>45897</v>
      </c>
      <c r="AP168" s="3">
        <v>45894</v>
      </c>
      <c r="AQ168" s="3">
        <v>45898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122</v>
      </c>
      <c r="BD168" s="56">
        <v>833.84229133333326</v>
      </c>
    </row>
    <row r="169" spans="1:56" ht="27.75" hidden="1" customHeight="1" x14ac:dyDescent="0.45">
      <c r="A169" s="3">
        <v>45066</v>
      </c>
      <c r="B169" s="14" t="s">
        <v>127</v>
      </c>
      <c r="C169" s="9" t="s">
        <v>79</v>
      </c>
      <c r="D169" s="13" t="s">
        <v>126</v>
      </c>
      <c r="E169" s="9">
        <v>21</v>
      </c>
      <c r="F169" s="9">
        <v>38</v>
      </c>
      <c r="G169" s="9" t="s">
        <v>60</v>
      </c>
      <c r="H169" s="9" t="s">
        <v>76</v>
      </c>
      <c r="I169" s="9">
        <v>102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40</v>
      </c>
      <c r="O169" s="9">
        <v>40</v>
      </c>
      <c r="P169" s="10">
        <v>108.55204095999999</v>
      </c>
      <c r="Q169" s="10">
        <v>0</v>
      </c>
      <c r="R169" s="10">
        <v>108.55204095999999</v>
      </c>
      <c r="S169" s="9" t="s">
        <v>67</v>
      </c>
      <c r="T169" s="12" t="s">
        <v>63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121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5518.15</v>
      </c>
      <c r="AF169" s="8">
        <v>0</v>
      </c>
      <c r="AG169" s="1" t="s">
        <v>117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122</v>
      </c>
      <c r="BD169" s="56">
        <v>396.82856033333326</v>
      </c>
    </row>
    <row r="170" spans="1:56" ht="27.75" hidden="1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21</v>
      </c>
      <c r="F170" s="9">
        <v>37</v>
      </c>
      <c r="G170" s="9">
        <v>0</v>
      </c>
      <c r="H170" s="9">
        <v>0</v>
      </c>
      <c r="I170" s="9">
        <v>74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 t="s">
        <v>82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121</v>
      </c>
      <c r="AA170" s="8">
        <v>295589.41390000004</v>
      </c>
      <c r="AB170" s="8">
        <v>227138.23000000007</v>
      </c>
      <c r="AC170" s="8">
        <v>68451.183900000004</v>
      </c>
      <c r="AD170" s="8">
        <v>3761</v>
      </c>
      <c r="AE170" s="8">
        <v>291828.41390000004</v>
      </c>
      <c r="AF170" s="8" t="s">
        <v>58</v>
      </c>
      <c r="AG170" s="1" t="s">
        <v>117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123</v>
      </c>
      <c r="BD170" s="56">
        <v>0</v>
      </c>
    </row>
    <row r="171" spans="1:56" ht="27.75" customHeight="1" x14ac:dyDescent="0.45">
      <c r="A171" s="3">
        <v>45860</v>
      </c>
      <c r="B171" s="14" t="s">
        <v>406</v>
      </c>
      <c r="C171" s="9" t="s">
        <v>407</v>
      </c>
      <c r="D171" s="13" t="s">
        <v>416</v>
      </c>
      <c r="E171" s="9">
        <v>23</v>
      </c>
      <c r="F171" s="9">
        <v>38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45883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83</v>
      </c>
      <c r="AA171" s="8">
        <v>5518.15</v>
      </c>
      <c r="AB171" s="8">
        <v>5518.15</v>
      </c>
      <c r="AC171" s="8">
        <v>0</v>
      </c>
      <c r="AD171" s="8">
        <v>1715</v>
      </c>
      <c r="AE171" s="8">
        <v>3803.1499999999996</v>
      </c>
      <c r="AF171" s="8">
        <v>0</v>
      </c>
      <c r="AG171" s="1" t="s">
        <v>116</v>
      </c>
      <c r="AH171" s="1" t="s">
        <v>68</v>
      </c>
      <c r="AI171" s="1">
        <v>4</v>
      </c>
      <c r="AJ171" s="3">
        <v>45883</v>
      </c>
      <c r="AK171" s="3">
        <v>45879</v>
      </c>
      <c r="AL171" s="3">
        <v>45873</v>
      </c>
      <c r="AM171" s="3">
        <v>45880</v>
      </c>
      <c r="AN171" s="3">
        <v>45881</v>
      </c>
      <c r="AO171" s="3">
        <v>45881</v>
      </c>
      <c r="AP171" s="3">
        <v>45878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0</v>
      </c>
    </row>
    <row r="172" spans="1:56" ht="27.75" customHeight="1" x14ac:dyDescent="0.45">
      <c r="A172" s="3" t="s">
        <v>136</v>
      </c>
      <c r="B172" s="14" t="s">
        <v>136</v>
      </c>
      <c r="C172" s="9" t="s">
        <v>229</v>
      </c>
      <c r="D172" s="13" t="s">
        <v>229</v>
      </c>
      <c r="E172" s="9">
        <v>23</v>
      </c>
      <c r="F172" s="9">
        <v>34</v>
      </c>
      <c r="G172" s="9" t="s">
        <v>60</v>
      </c>
      <c r="H172" s="9">
        <v>0</v>
      </c>
      <c r="I172" s="9">
        <v>68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45899</v>
      </c>
      <c r="U172" s="11">
        <v>30000</v>
      </c>
      <c r="V172" s="10">
        <v>0</v>
      </c>
      <c r="W172" s="10">
        <v>30000</v>
      </c>
      <c r="X172" s="10">
        <v>0</v>
      </c>
      <c r="Y172" s="10">
        <v>31500</v>
      </c>
      <c r="Z172" s="9" t="s">
        <v>83</v>
      </c>
      <c r="AA172" s="8">
        <v>29756.100000000002</v>
      </c>
      <c r="AB172" s="8">
        <v>7707</v>
      </c>
      <c r="AC172" s="8">
        <v>22049.100000000002</v>
      </c>
      <c r="AD172" s="8">
        <v>0</v>
      </c>
      <c r="AE172" s="8">
        <v>0</v>
      </c>
      <c r="AF172" s="8">
        <v>0</v>
      </c>
      <c r="AG172" s="1" t="s">
        <v>61</v>
      </c>
      <c r="AH172" s="1" t="s">
        <v>74</v>
      </c>
      <c r="AI172" s="1">
        <v>2</v>
      </c>
      <c r="AJ172" s="3">
        <v>45899</v>
      </c>
      <c r="AK172" s="3">
        <v>0</v>
      </c>
      <c r="AL172" s="3">
        <v>45890</v>
      </c>
      <c r="AM172" s="3">
        <v>45897</v>
      </c>
      <c r="AN172" s="3">
        <v>45898</v>
      </c>
      <c r="AO172" s="3">
        <v>45898</v>
      </c>
      <c r="AP172" s="3">
        <v>45894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1648.1702249999998</v>
      </c>
    </row>
    <row r="173" spans="1:56" ht="27.75" customHeight="1" x14ac:dyDescent="0.45">
      <c r="A173" s="3" t="s">
        <v>136</v>
      </c>
      <c r="B173" s="14" t="s">
        <v>136</v>
      </c>
      <c r="C173" s="9" t="s">
        <v>235</v>
      </c>
      <c r="D173" s="13" t="s">
        <v>61</v>
      </c>
      <c r="E173" s="9">
        <v>23</v>
      </c>
      <c r="F173" s="9">
        <v>34</v>
      </c>
      <c r="G173" s="9" t="s">
        <v>60</v>
      </c>
      <c r="H173" s="9">
        <v>0</v>
      </c>
      <c r="I173" s="9">
        <v>68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37</v>
      </c>
      <c r="O173" s="9">
        <v>50</v>
      </c>
      <c r="P173" s="10">
        <v>821.54158271999995</v>
      </c>
      <c r="Q173" s="10">
        <v>0</v>
      </c>
      <c r="R173" s="10">
        <v>821.54158271999995</v>
      </c>
      <c r="S173" s="9" t="s">
        <v>124</v>
      </c>
      <c r="T173" s="12">
        <v>45899</v>
      </c>
      <c r="U173" s="11">
        <v>30000</v>
      </c>
      <c r="V173" s="10">
        <v>0</v>
      </c>
      <c r="W173" s="10">
        <v>30000</v>
      </c>
      <c r="X173" s="10">
        <v>0</v>
      </c>
      <c r="Y173" s="10">
        <v>31500</v>
      </c>
      <c r="Z173" s="9" t="s">
        <v>83</v>
      </c>
      <c r="AA173" s="8">
        <v>29756.100000000002</v>
      </c>
      <c r="AB173" s="8">
        <v>0</v>
      </c>
      <c r="AC173" s="8">
        <v>29756.100000000002</v>
      </c>
      <c r="AD173" s="8">
        <v>0</v>
      </c>
      <c r="AE173" s="8">
        <v>0</v>
      </c>
      <c r="AF173" s="8">
        <v>0</v>
      </c>
      <c r="AG173" s="1" t="s">
        <v>116</v>
      </c>
      <c r="AH173" s="1" t="s">
        <v>72</v>
      </c>
      <c r="AI173" s="1">
        <v>3</v>
      </c>
      <c r="AJ173" s="3">
        <v>45899</v>
      </c>
      <c r="AK173" s="3">
        <v>0</v>
      </c>
      <c r="AL173" s="3">
        <v>45889</v>
      </c>
      <c r="AM173" s="3">
        <v>45896</v>
      </c>
      <c r="AN173" s="3">
        <v>45897</v>
      </c>
      <c r="AO173" s="3">
        <v>45897</v>
      </c>
      <c r="AP173" s="3">
        <v>45894</v>
      </c>
      <c r="AQ173" s="3">
        <v>45898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2224.2684750000003</v>
      </c>
    </row>
    <row r="174" spans="1:56" ht="27.75" hidden="1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60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83</v>
      </c>
      <c r="AA174" s="8">
        <v>65030.350000000006</v>
      </c>
      <c r="AB174" s="8">
        <v>13225.15</v>
      </c>
      <c r="AC174" s="8">
        <v>51805.200000000004</v>
      </c>
      <c r="AD174" s="8">
        <v>1715</v>
      </c>
      <c r="AE174" s="8">
        <v>3803.1499999999996</v>
      </c>
      <c r="AF174" s="8" t="s">
        <v>58</v>
      </c>
      <c r="AG174" s="1" t="s">
        <v>61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0</v>
      </c>
    </row>
    <row r="175" spans="1:56" ht="27.75" hidden="1" customHeight="1" x14ac:dyDescent="0.45">
      <c r="A175" s="3" t="s">
        <v>136</v>
      </c>
      <c r="B175" s="14" t="s">
        <v>136</v>
      </c>
      <c r="C175" s="9" t="s">
        <v>229</v>
      </c>
      <c r="D175" s="13" t="s">
        <v>61</v>
      </c>
      <c r="E175" s="9">
        <v>23</v>
      </c>
      <c r="F175" s="9">
        <v>34</v>
      </c>
      <c r="G175" s="9" t="s">
        <v>179</v>
      </c>
      <c r="H175" s="9">
        <v>0</v>
      </c>
      <c r="I175" s="9">
        <v>68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 t="s">
        <v>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181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>
        <v>0</v>
      </c>
      <c r="AG175" s="1" t="s">
        <v>116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180</v>
      </c>
      <c r="BD175" s="56">
        <v>800.41704844444439</v>
      </c>
    </row>
    <row r="176" spans="1:56" ht="27.75" hidden="1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179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181</v>
      </c>
      <c r="AA176" s="8">
        <v>9918.7000000000007</v>
      </c>
      <c r="AB176" s="8">
        <v>0</v>
      </c>
      <c r="AC176" s="8">
        <v>9918.7000000000007</v>
      </c>
      <c r="AD176" s="8">
        <v>0</v>
      </c>
      <c r="AE176" s="8">
        <v>0</v>
      </c>
      <c r="AF176" s="8">
        <v>0</v>
      </c>
      <c r="AG176" s="1" t="s">
        <v>116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180</v>
      </c>
      <c r="BD176" s="56">
        <v>0</v>
      </c>
    </row>
    <row r="177" spans="1:56" ht="27.75" hidden="1" customHeight="1" x14ac:dyDescent="0.45">
      <c r="A177" s="3" t="s">
        <v>136</v>
      </c>
      <c r="B177" s="14" t="s">
        <v>136</v>
      </c>
      <c r="C177" s="9" t="s">
        <v>229</v>
      </c>
      <c r="D177" s="13" t="s">
        <v>61</v>
      </c>
      <c r="E177" s="9">
        <v>23</v>
      </c>
      <c r="F177" s="9">
        <v>34</v>
      </c>
      <c r="G177" s="9" t="s">
        <v>343</v>
      </c>
      <c r="H177" s="9">
        <v>0</v>
      </c>
      <c r="I177" s="9">
        <v>68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 t="s">
        <v>63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344</v>
      </c>
      <c r="AA177" s="8">
        <v>9918.7000000000007</v>
      </c>
      <c r="AB177" s="8">
        <v>0</v>
      </c>
      <c r="AC177" s="8">
        <v>9918.7000000000007</v>
      </c>
      <c r="AD177" s="8">
        <v>0</v>
      </c>
      <c r="AE177" s="8">
        <v>0</v>
      </c>
      <c r="AF177" s="8">
        <v>0</v>
      </c>
      <c r="AG177" s="1" t="s">
        <v>119</v>
      </c>
      <c r="AH177" s="1" t="s">
        <v>74</v>
      </c>
      <c r="AI177" s="1">
        <v>2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180</v>
      </c>
      <c r="BD177" s="56">
        <v>800.41704844444439</v>
      </c>
    </row>
    <row r="178" spans="1:56" ht="27.75" hidden="1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34</v>
      </c>
      <c r="G178" s="9" t="s">
        <v>343</v>
      </c>
      <c r="H178" s="9">
        <v>0</v>
      </c>
      <c r="I178" s="9">
        <v>68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344</v>
      </c>
      <c r="AA178" s="8">
        <v>9918.7000000000007</v>
      </c>
      <c r="AB178" s="8">
        <v>0</v>
      </c>
      <c r="AC178" s="8">
        <v>9918.7000000000007</v>
      </c>
      <c r="AD178" s="8">
        <v>0</v>
      </c>
      <c r="AE178" s="8">
        <v>0</v>
      </c>
      <c r="AF178" s="8" t="s">
        <v>58</v>
      </c>
      <c r="AG178" s="1" t="s">
        <v>116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180</v>
      </c>
      <c r="BD178" s="56">
        <v>0</v>
      </c>
    </row>
    <row r="179" spans="1:56" ht="27.75" hidden="1" customHeight="1" x14ac:dyDescent="0.45">
      <c r="A179" s="3">
        <v>45727</v>
      </c>
      <c r="B179" s="14" t="s">
        <v>260</v>
      </c>
      <c r="C179" s="9" t="s">
        <v>112</v>
      </c>
      <c r="D179" s="13" t="s">
        <v>59</v>
      </c>
      <c r="E179" s="9">
        <v>23</v>
      </c>
      <c r="F179" s="9">
        <v>40</v>
      </c>
      <c r="G179" s="9" t="s">
        <v>60</v>
      </c>
      <c r="H179" s="9" t="s">
        <v>66</v>
      </c>
      <c r="I179" s="9">
        <v>125</v>
      </c>
      <c r="J179" s="9" t="s">
        <v>57</v>
      </c>
      <c r="K179" s="9">
        <v>5</v>
      </c>
      <c r="L179" s="9" t="s">
        <v>205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1000</v>
      </c>
      <c r="V179" s="10">
        <v>0</v>
      </c>
      <c r="W179" s="10">
        <v>1000</v>
      </c>
      <c r="X179" s="10">
        <v>0</v>
      </c>
      <c r="Y179" s="10">
        <v>0</v>
      </c>
      <c r="Z179" s="9" t="s">
        <v>224</v>
      </c>
      <c r="AA179" s="8">
        <v>1159.5100000000002</v>
      </c>
      <c r="AB179" s="8">
        <v>1159.5100000000002</v>
      </c>
      <c r="AC179" s="8">
        <v>0</v>
      </c>
      <c r="AD179" s="8">
        <v>1159.5100000000002</v>
      </c>
      <c r="AE179" s="8">
        <v>0</v>
      </c>
      <c r="AF179" s="8" t="s">
        <v>226</v>
      </c>
      <c r="AG179" s="1" t="s">
        <v>116</v>
      </c>
      <c r="AH179" s="1" t="s">
        <v>149</v>
      </c>
      <c r="AI179" s="1">
        <v>2</v>
      </c>
      <c r="AJ179" s="3" t="s">
        <v>63</v>
      </c>
      <c r="AK179" s="3" t="e">
        <v>#VALUE!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146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0</v>
      </c>
    </row>
    <row r="180" spans="1:56" ht="27.75" hidden="1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23</v>
      </c>
      <c r="F180" s="9">
        <v>37</v>
      </c>
      <c r="G180" s="9">
        <v>0</v>
      </c>
      <c r="H180" s="9">
        <v>0</v>
      </c>
      <c r="I180" s="9">
        <v>85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224</v>
      </c>
      <c r="AA180" s="8">
        <v>1159.5100000000002</v>
      </c>
      <c r="AB180" s="8">
        <v>1159.5100000000002</v>
      </c>
      <c r="AC180" s="8">
        <v>0</v>
      </c>
      <c r="AD180" s="8">
        <v>1159.5100000000002</v>
      </c>
      <c r="AE180" s="8">
        <v>0</v>
      </c>
      <c r="AF180" s="8" t="s">
        <v>58</v>
      </c>
      <c r="AG180" s="1" t="s">
        <v>116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225</v>
      </c>
      <c r="BD180" s="56">
        <v>0</v>
      </c>
    </row>
    <row r="181" spans="1:56" ht="27.75" customHeight="1" x14ac:dyDescent="0.45">
      <c r="A181" s="3">
        <v>45601</v>
      </c>
      <c r="B181" s="14" t="s">
        <v>202</v>
      </c>
      <c r="C181" s="9" t="s">
        <v>93</v>
      </c>
      <c r="D181" s="13" t="s">
        <v>145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91</v>
      </c>
      <c r="M181" s="10">
        <v>24</v>
      </c>
      <c r="N181" s="9">
        <v>40</v>
      </c>
      <c r="O181" s="9">
        <v>55</v>
      </c>
      <c r="P181" s="10">
        <v>2908.9558832378875</v>
      </c>
      <c r="Q181" s="10">
        <v>0</v>
      </c>
      <c r="R181" s="10">
        <v>2908.9558832378875</v>
      </c>
      <c r="S181" s="9" t="s">
        <v>385</v>
      </c>
      <c r="T181" s="12">
        <v>45894</v>
      </c>
      <c r="U181" s="11">
        <v>100000</v>
      </c>
      <c r="V181" s="10">
        <v>10674</v>
      </c>
      <c r="W181" s="10">
        <v>89326</v>
      </c>
      <c r="X181" s="10">
        <v>0</v>
      </c>
      <c r="Y181" s="10">
        <v>93792.3</v>
      </c>
      <c r="Z181" s="9" t="s">
        <v>99</v>
      </c>
      <c r="AA181" s="8">
        <v>96087.084940000001</v>
      </c>
      <c r="AB181" s="8">
        <v>35781</v>
      </c>
      <c r="AC181" s="8">
        <v>60306.084940000001</v>
      </c>
      <c r="AD181" s="8">
        <v>0</v>
      </c>
      <c r="AE181" s="8">
        <v>0</v>
      </c>
      <c r="AF181" s="8" t="s">
        <v>249</v>
      </c>
      <c r="AG181" s="1" t="s">
        <v>116</v>
      </c>
      <c r="AH181" s="1" t="s">
        <v>72</v>
      </c>
      <c r="AI181" s="1">
        <v>3</v>
      </c>
      <c r="AJ181" s="3">
        <v>45894</v>
      </c>
      <c r="AK181" s="3">
        <v>0</v>
      </c>
      <c r="AL181" s="3">
        <v>45884</v>
      </c>
      <c r="AM181" s="3">
        <v>45891</v>
      </c>
      <c r="AN181" s="3">
        <v>45892</v>
      </c>
      <c r="AO181" s="3">
        <v>45892</v>
      </c>
      <c r="AP181" s="3">
        <v>45889</v>
      </c>
      <c r="AQ181" s="3">
        <v>45893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114</v>
      </c>
      <c r="BD181" s="56">
        <v>7725.4272527873954</v>
      </c>
    </row>
    <row r="182" spans="1:56" ht="27.75" hidden="1" customHeight="1" x14ac:dyDescent="0.45">
      <c r="A182" s="3">
        <v>45601</v>
      </c>
      <c r="B182" s="14" t="s">
        <v>202</v>
      </c>
      <c r="C182" s="9" t="s">
        <v>93</v>
      </c>
      <c r="D182" s="13" t="s">
        <v>145</v>
      </c>
      <c r="E182" s="9">
        <v>23</v>
      </c>
      <c r="F182" s="9">
        <v>37</v>
      </c>
      <c r="G182" s="9" t="s">
        <v>60</v>
      </c>
      <c r="H182" s="9">
        <v>0</v>
      </c>
      <c r="I182" s="9">
        <v>130</v>
      </c>
      <c r="J182" s="9" t="s">
        <v>57</v>
      </c>
      <c r="K182" s="9">
        <v>5</v>
      </c>
      <c r="L182" s="9" t="s">
        <v>91</v>
      </c>
      <c r="M182" s="10">
        <v>24</v>
      </c>
      <c r="N182" s="9">
        <v>40</v>
      </c>
      <c r="O182" s="9">
        <v>55</v>
      </c>
      <c r="P182" s="10">
        <v>14259.765177444862</v>
      </c>
      <c r="Q182" s="10">
        <v>0</v>
      </c>
      <c r="R182" s="10">
        <v>14259.765177444862</v>
      </c>
      <c r="S182" s="9" t="s">
        <v>385</v>
      </c>
      <c r="T182" s="12" t="s">
        <v>63</v>
      </c>
      <c r="U182" s="11">
        <v>437878</v>
      </c>
      <c r="V182" s="10">
        <v>0</v>
      </c>
      <c r="W182" s="10">
        <v>437878</v>
      </c>
      <c r="X182" s="10">
        <v>0</v>
      </c>
      <c r="Y182" s="10">
        <v>459771.9</v>
      </c>
      <c r="Z182" s="9" t="s">
        <v>99</v>
      </c>
      <c r="AA182" s="8">
        <v>471020.98582000006</v>
      </c>
      <c r="AB182" s="8">
        <v>0</v>
      </c>
      <c r="AC182" s="8">
        <v>471020.98582000006</v>
      </c>
      <c r="AD182" s="8">
        <v>0</v>
      </c>
      <c r="AE182" s="8">
        <v>0</v>
      </c>
      <c r="AF182" s="8" t="s">
        <v>249</v>
      </c>
      <c r="AG182" s="1" t="s">
        <v>116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114</v>
      </c>
      <c r="BD182" s="56">
        <v>60339.489192657471</v>
      </c>
    </row>
    <row r="183" spans="1:56" ht="27.75" hidden="1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23</v>
      </c>
      <c r="F183" s="9">
        <v>37</v>
      </c>
      <c r="G183" s="9">
        <v>0</v>
      </c>
      <c r="H183" s="9">
        <v>0</v>
      </c>
      <c r="I183" s="9">
        <v>128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99</v>
      </c>
      <c r="AA183" s="8">
        <v>567108.07076000003</v>
      </c>
      <c r="AB183" s="8">
        <v>35781</v>
      </c>
      <c r="AC183" s="8">
        <v>531327.07076000003</v>
      </c>
      <c r="AD183" s="8">
        <v>0</v>
      </c>
      <c r="AE183" s="8">
        <v>0</v>
      </c>
      <c r="AF183" s="8" t="s">
        <v>58</v>
      </c>
      <c r="AG183" s="1" t="s">
        <v>116</v>
      </c>
      <c r="AH183" s="1">
        <v>0</v>
      </c>
      <c r="AI183" s="1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115</v>
      </c>
      <c r="BD183" s="56">
        <v>0</v>
      </c>
    </row>
    <row r="184" spans="1:56" ht="27.75" customHeight="1" x14ac:dyDescent="0.45">
      <c r="A184" s="3" t="s">
        <v>136</v>
      </c>
      <c r="B184" s="14" t="s">
        <v>136</v>
      </c>
      <c r="C184" s="9" t="s">
        <v>186</v>
      </c>
      <c r="D184" s="13" t="s">
        <v>61</v>
      </c>
      <c r="E184" s="9">
        <v>26</v>
      </c>
      <c r="F184" s="9">
        <v>41</v>
      </c>
      <c r="G184" s="9" t="s">
        <v>60</v>
      </c>
      <c r="H184" s="9">
        <v>0</v>
      </c>
      <c r="I184" s="9">
        <v>97</v>
      </c>
      <c r="J184" s="9" t="s">
        <v>57</v>
      </c>
      <c r="K184" s="9">
        <v>5</v>
      </c>
      <c r="L184" s="9" t="s">
        <v>91</v>
      </c>
      <c r="M184" s="10">
        <v>27</v>
      </c>
      <c r="N184" s="9">
        <v>43</v>
      </c>
      <c r="O184" s="9">
        <v>40</v>
      </c>
      <c r="P184" s="10">
        <v>229.14349009919997</v>
      </c>
      <c r="Q184" s="10">
        <v>0</v>
      </c>
      <c r="R184" s="10">
        <v>229.14349009919997</v>
      </c>
      <c r="S184" s="9" t="s">
        <v>192</v>
      </c>
      <c r="T184" s="12">
        <v>45899</v>
      </c>
      <c r="U184" s="11">
        <v>8000</v>
      </c>
      <c r="V184" s="10">
        <v>0</v>
      </c>
      <c r="W184" s="10">
        <v>8000</v>
      </c>
      <c r="X184" s="10">
        <v>0</v>
      </c>
      <c r="Y184" s="10">
        <v>8400</v>
      </c>
      <c r="Z184" s="9" t="s">
        <v>84</v>
      </c>
      <c r="AA184" s="8">
        <v>9499.6</v>
      </c>
      <c r="AB184" s="8">
        <v>7790</v>
      </c>
      <c r="AC184" s="8">
        <v>1709.6000000000004</v>
      </c>
      <c r="AD184" s="8">
        <v>0</v>
      </c>
      <c r="AE184" s="8">
        <v>0</v>
      </c>
      <c r="AF184" s="8">
        <v>0</v>
      </c>
      <c r="AG184" s="1" t="s">
        <v>116</v>
      </c>
      <c r="AH184" s="1" t="s">
        <v>72</v>
      </c>
      <c r="AI184" s="1">
        <v>3</v>
      </c>
      <c r="AJ184" s="3">
        <v>45899</v>
      </c>
      <c r="AK184" s="3">
        <v>0</v>
      </c>
      <c r="AL184" s="3">
        <v>45889</v>
      </c>
      <c r="AM184" s="3">
        <v>45896</v>
      </c>
      <c r="AN184" s="3">
        <v>45897</v>
      </c>
      <c r="AO184" s="3">
        <v>45897</v>
      </c>
      <c r="AP184" s="3">
        <v>45894</v>
      </c>
      <c r="AQ184" s="3">
        <v>45898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103</v>
      </c>
      <c r="BD184" s="56">
        <v>138.04070222222222</v>
      </c>
    </row>
    <row r="185" spans="1:56" ht="27.75" hidden="1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 t="s">
        <v>60</v>
      </c>
      <c r="H185" s="9">
        <v>0</v>
      </c>
      <c r="I185" s="9">
        <v>102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84</v>
      </c>
      <c r="AA185" s="8">
        <v>9499.6</v>
      </c>
      <c r="AB185" s="8">
        <v>7790</v>
      </c>
      <c r="AC185" s="8">
        <v>1709.6000000000004</v>
      </c>
      <c r="AD185" s="8">
        <v>0</v>
      </c>
      <c r="AE185" s="8">
        <v>0</v>
      </c>
      <c r="AF185" s="8" t="s">
        <v>58</v>
      </c>
      <c r="AG185" s="1" t="s">
        <v>116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103</v>
      </c>
      <c r="BD185" s="56">
        <v>0</v>
      </c>
    </row>
    <row r="186" spans="1:56" ht="27.75" hidden="1" customHeight="1" x14ac:dyDescent="0.45">
      <c r="A186" s="3">
        <v>45853</v>
      </c>
      <c r="B186" s="14" t="s">
        <v>372</v>
      </c>
      <c r="C186" s="9" t="s">
        <v>140</v>
      </c>
      <c r="D186" s="13" t="s">
        <v>59</v>
      </c>
      <c r="E186" s="9">
        <v>26</v>
      </c>
      <c r="F186" s="9">
        <v>39</v>
      </c>
      <c r="G186" s="9" t="s">
        <v>60</v>
      </c>
      <c r="H186" s="9">
        <v>0</v>
      </c>
      <c r="I186" s="9">
        <v>93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124</v>
      </c>
      <c r="T186" s="12" t="s">
        <v>63</v>
      </c>
      <c r="U186" s="11">
        <v>5000</v>
      </c>
      <c r="V186" s="10">
        <v>5000</v>
      </c>
      <c r="W186" s="10">
        <v>0</v>
      </c>
      <c r="X186" s="10">
        <v>0</v>
      </c>
      <c r="Y186" s="10">
        <v>0</v>
      </c>
      <c r="Z186" s="9" t="s">
        <v>150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116</v>
      </c>
      <c r="AH186" s="1" t="s">
        <v>77</v>
      </c>
      <c r="AI186" s="1">
        <v>1</v>
      </c>
      <c r="AJ186" s="3" t="s">
        <v>63</v>
      </c>
      <c r="AK186" s="3">
        <v>0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0</v>
      </c>
    </row>
    <row r="187" spans="1:56" ht="27.75" hidden="1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150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119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0</v>
      </c>
    </row>
    <row r="188" spans="1:56" ht="27.75" customHeight="1" x14ac:dyDescent="0.45">
      <c r="A188" s="3" t="s">
        <v>136</v>
      </c>
      <c r="B188" s="14" t="s">
        <v>136</v>
      </c>
      <c r="C188" s="9" t="s">
        <v>110</v>
      </c>
      <c r="D188" s="13" t="s">
        <v>59</v>
      </c>
      <c r="E188" s="9">
        <v>26</v>
      </c>
      <c r="F188" s="9">
        <v>43</v>
      </c>
      <c r="G188" s="9" t="s">
        <v>60</v>
      </c>
      <c r="H188" s="9">
        <v>0</v>
      </c>
      <c r="I188" s="9">
        <v>116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111</v>
      </c>
      <c r="T188" s="12">
        <v>45899</v>
      </c>
      <c r="U188" s="11">
        <v>10000</v>
      </c>
      <c r="V188" s="10">
        <v>0</v>
      </c>
      <c r="W188" s="10">
        <v>10000</v>
      </c>
      <c r="X188" s="10">
        <v>0</v>
      </c>
      <c r="Y188" s="10">
        <v>0</v>
      </c>
      <c r="Z188" s="9" t="s">
        <v>206</v>
      </c>
      <c r="AA188" s="8">
        <v>12433.3</v>
      </c>
      <c r="AB188" s="8">
        <v>12433.3</v>
      </c>
      <c r="AC188" s="8">
        <v>0</v>
      </c>
      <c r="AD188" s="8">
        <v>0</v>
      </c>
      <c r="AE188" s="8">
        <v>0</v>
      </c>
      <c r="AF188" s="8">
        <v>0</v>
      </c>
      <c r="AG188" s="1" t="s">
        <v>117</v>
      </c>
      <c r="AH188" s="1" t="s">
        <v>77</v>
      </c>
      <c r="AI188" s="1">
        <v>1</v>
      </c>
      <c r="AJ188" s="3">
        <v>45899</v>
      </c>
      <c r="AK188" s="3">
        <v>0</v>
      </c>
      <c r="AL188" s="3">
        <v>0</v>
      </c>
      <c r="AM188" s="3">
        <v>0</v>
      </c>
      <c r="AN188" s="3">
        <v>0</v>
      </c>
      <c r="AO188" s="3">
        <v>45898</v>
      </c>
      <c r="AP188" s="3">
        <v>45894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102</v>
      </c>
      <c r="BD188" s="56">
        <v>0</v>
      </c>
    </row>
    <row r="189" spans="1:56" ht="27.75" hidden="1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>
        <v>0</v>
      </c>
      <c r="H189" s="9">
        <v>0</v>
      </c>
      <c r="I189" s="9">
        <v>116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206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0</v>
      </c>
      <c r="AF189" s="8" t="s">
        <v>58</v>
      </c>
      <c r="AG189" s="1" t="s">
        <v>119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207</v>
      </c>
      <c r="BD189" s="56">
        <v>0</v>
      </c>
    </row>
    <row r="190" spans="1:56" ht="27.75" customHeight="1" x14ac:dyDescent="0.45">
      <c r="A190" s="3">
        <v>45861</v>
      </c>
      <c r="B190" s="14" t="s">
        <v>423</v>
      </c>
      <c r="C190" s="9" t="s">
        <v>110</v>
      </c>
      <c r="D190" s="13" t="s">
        <v>221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111</v>
      </c>
      <c r="T190" s="12">
        <v>45875</v>
      </c>
      <c r="U190" s="11">
        <v>10000</v>
      </c>
      <c r="V190" s="10">
        <v>1291</v>
      </c>
      <c r="W190" s="10">
        <v>8709</v>
      </c>
      <c r="X190" s="10">
        <v>4313</v>
      </c>
      <c r="Y190" s="10">
        <v>5971.35</v>
      </c>
      <c r="Z190" s="9" t="s">
        <v>88</v>
      </c>
      <c r="AA190" s="8">
        <v>7424.3585954999999</v>
      </c>
      <c r="AB190" s="8">
        <v>7424.3585954999999</v>
      </c>
      <c r="AC190" s="8">
        <v>0</v>
      </c>
      <c r="AD190" s="8">
        <v>7424.3585954999999</v>
      </c>
      <c r="AE190" s="8">
        <v>0</v>
      </c>
      <c r="AF190" s="8" t="s">
        <v>226</v>
      </c>
      <c r="AG190" s="1" t="s">
        <v>61</v>
      </c>
      <c r="AH190" s="1" t="s">
        <v>75</v>
      </c>
      <c r="AI190" s="1">
        <v>4</v>
      </c>
      <c r="AJ190" s="3">
        <v>45875</v>
      </c>
      <c r="AK190" s="3">
        <v>45871</v>
      </c>
      <c r="AL190" s="3">
        <v>45864</v>
      </c>
      <c r="AM190" s="3">
        <v>45872</v>
      </c>
      <c r="AN190" s="3">
        <v>45873</v>
      </c>
      <c r="AO190" s="3">
        <v>45874</v>
      </c>
      <c r="AP190" s="3">
        <v>45870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customHeight="1" x14ac:dyDescent="0.45">
      <c r="A191" s="3">
        <v>45832</v>
      </c>
      <c r="B191" s="14" t="s">
        <v>311</v>
      </c>
      <c r="C191" s="9" t="s">
        <v>110</v>
      </c>
      <c r="D191" s="13" t="s">
        <v>147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111</v>
      </c>
      <c r="T191" s="12">
        <v>45883</v>
      </c>
      <c r="U191" s="11">
        <v>20000</v>
      </c>
      <c r="V191" s="10">
        <v>3000</v>
      </c>
      <c r="W191" s="10">
        <v>17000</v>
      </c>
      <c r="X191" s="10">
        <v>0</v>
      </c>
      <c r="Y191" s="10">
        <v>17850</v>
      </c>
      <c r="Z191" s="9" t="s">
        <v>88</v>
      </c>
      <c r="AA191" s="8">
        <v>21136.61</v>
      </c>
      <c r="AB191" s="8">
        <v>19371</v>
      </c>
      <c r="AC191" s="8">
        <v>1765.6100000000006</v>
      </c>
      <c r="AD191" s="8">
        <v>19371</v>
      </c>
      <c r="AE191" s="8">
        <v>1765.6100000000006</v>
      </c>
      <c r="AF191" s="8" t="s">
        <v>226</v>
      </c>
      <c r="AG191" s="1" t="s">
        <v>116</v>
      </c>
      <c r="AH191" s="1" t="s">
        <v>75</v>
      </c>
      <c r="AI191" s="1">
        <v>4</v>
      </c>
      <c r="AJ191" s="3">
        <v>45883</v>
      </c>
      <c r="AK191" s="3">
        <v>45879</v>
      </c>
      <c r="AL191" s="3">
        <v>45872</v>
      </c>
      <c r="AM191" s="3">
        <v>45880</v>
      </c>
      <c r="AN191" s="3">
        <v>45881</v>
      </c>
      <c r="AO191" s="3">
        <v>45882</v>
      </c>
      <c r="AP191" s="3">
        <v>45878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182.09324466666675</v>
      </c>
    </row>
    <row r="192" spans="1:56" ht="27.75" customHeight="1" x14ac:dyDescent="0.45">
      <c r="A192" s="3">
        <v>45861</v>
      </c>
      <c r="B192" s="14" t="s">
        <v>424</v>
      </c>
      <c r="C192" s="9" t="s">
        <v>110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111</v>
      </c>
      <c r="T192" s="12">
        <v>45887</v>
      </c>
      <c r="U192" s="11">
        <v>15000</v>
      </c>
      <c r="V192" s="10">
        <v>0</v>
      </c>
      <c r="W192" s="10">
        <v>15000</v>
      </c>
      <c r="X192" s="10">
        <v>0</v>
      </c>
      <c r="Y192" s="10">
        <v>0</v>
      </c>
      <c r="Z192" s="9" t="s">
        <v>88</v>
      </c>
      <c r="AA192" s="8">
        <v>18649.949999999997</v>
      </c>
      <c r="AB192" s="8">
        <v>1983</v>
      </c>
      <c r="AC192" s="8">
        <v>16666.949999999997</v>
      </c>
      <c r="AD192" s="8">
        <v>1983</v>
      </c>
      <c r="AE192" s="8">
        <v>16666.949999999997</v>
      </c>
      <c r="AF192" s="8" t="s">
        <v>226</v>
      </c>
      <c r="AG192" s="1" t="s">
        <v>116</v>
      </c>
      <c r="AH192" s="1" t="s">
        <v>149</v>
      </c>
      <c r="AI192" s="1">
        <v>2</v>
      </c>
      <c r="AJ192" s="3">
        <v>45887</v>
      </c>
      <c r="AK192" s="3">
        <v>45885</v>
      </c>
      <c r="AL192" s="3">
        <v>0</v>
      </c>
      <c r="AM192" s="3">
        <v>0</v>
      </c>
      <c r="AN192" s="3">
        <v>0</v>
      </c>
      <c r="AO192" s="3">
        <v>45886</v>
      </c>
      <c r="AP192" s="3">
        <v>45882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146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1718.9181099999998</v>
      </c>
    </row>
    <row r="193" spans="1:56" ht="27.75" customHeight="1" x14ac:dyDescent="0.45">
      <c r="A193" s="3" t="s">
        <v>136</v>
      </c>
      <c r="B193" s="14" t="s">
        <v>136</v>
      </c>
      <c r="C193" s="9" t="s">
        <v>110</v>
      </c>
      <c r="D193" s="13" t="s">
        <v>61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111</v>
      </c>
      <c r="T193" s="12">
        <v>45899</v>
      </c>
      <c r="U193" s="11">
        <v>20000</v>
      </c>
      <c r="V193" s="10">
        <v>0</v>
      </c>
      <c r="W193" s="10">
        <v>20000</v>
      </c>
      <c r="X193" s="10">
        <v>0</v>
      </c>
      <c r="Y193" s="10">
        <v>21000</v>
      </c>
      <c r="Z193" s="9" t="s">
        <v>88</v>
      </c>
      <c r="AA193" s="8">
        <v>24866.6</v>
      </c>
      <c r="AB193" s="8">
        <v>0</v>
      </c>
      <c r="AC193" s="8">
        <v>24866.6</v>
      </c>
      <c r="AD193" s="8">
        <v>0</v>
      </c>
      <c r="AE193" s="8">
        <v>24866.6</v>
      </c>
      <c r="AF193" s="8">
        <v>0</v>
      </c>
      <c r="AG193" s="1" t="s">
        <v>117</v>
      </c>
      <c r="AH193" s="1" t="s">
        <v>75</v>
      </c>
      <c r="AI193" s="1">
        <v>4</v>
      </c>
      <c r="AJ193" s="3">
        <v>45899</v>
      </c>
      <c r="AK193" s="3">
        <v>45895</v>
      </c>
      <c r="AL193" s="3">
        <v>45888</v>
      </c>
      <c r="AM193" s="3">
        <v>45896</v>
      </c>
      <c r="AN193" s="3">
        <v>45897</v>
      </c>
      <c r="AO193" s="3">
        <v>45898</v>
      </c>
      <c r="AP193" s="3">
        <v>45894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2564.5753466666665</v>
      </c>
    </row>
    <row r="194" spans="1:56" ht="27.75" hidden="1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88</v>
      </c>
      <c r="AA194" s="8">
        <v>72077.518595500005</v>
      </c>
      <c r="AB194" s="8">
        <v>28778.358595500002</v>
      </c>
      <c r="AC194" s="8">
        <v>43299.159999999996</v>
      </c>
      <c r="AD194" s="8">
        <v>28778.358595500002</v>
      </c>
      <c r="AE194" s="8">
        <v>43299.159999999996</v>
      </c>
      <c r="AF194" s="8" t="s">
        <v>58</v>
      </c>
      <c r="AG194" s="1" t="s">
        <v>119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45">
      <c r="A195" s="3">
        <v>45857</v>
      </c>
      <c r="B195" s="14" t="s">
        <v>391</v>
      </c>
      <c r="C195" s="9" t="s">
        <v>151</v>
      </c>
      <c r="D195" s="13" t="s">
        <v>152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45883</v>
      </c>
      <c r="U195" s="11">
        <v>50000</v>
      </c>
      <c r="V195" s="10">
        <v>0</v>
      </c>
      <c r="W195" s="10">
        <v>50000</v>
      </c>
      <c r="X195" s="10">
        <v>0</v>
      </c>
      <c r="Y195" s="10">
        <v>52500</v>
      </c>
      <c r="Z195" s="9" t="s">
        <v>128</v>
      </c>
      <c r="AA195" s="8">
        <v>59372.5</v>
      </c>
      <c r="AB195" s="8">
        <v>35029</v>
      </c>
      <c r="AC195" s="8">
        <v>24343.5</v>
      </c>
      <c r="AD195" s="8">
        <v>0</v>
      </c>
      <c r="AE195" s="8">
        <v>0</v>
      </c>
      <c r="AF195" s="8">
        <v>0</v>
      </c>
      <c r="AG195" s="1" t="s">
        <v>116</v>
      </c>
      <c r="AH195" s="1" t="s">
        <v>74</v>
      </c>
      <c r="AI195" s="1">
        <v>2</v>
      </c>
      <c r="AJ195" s="3">
        <v>45883</v>
      </c>
      <c r="AK195" s="3">
        <v>0</v>
      </c>
      <c r="AL195" s="3">
        <v>45874</v>
      </c>
      <c r="AM195" s="3">
        <v>45881</v>
      </c>
      <c r="AN195" s="3">
        <v>45882</v>
      </c>
      <c r="AO195" s="3">
        <v>45882</v>
      </c>
      <c r="AP195" s="3">
        <v>45878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2735.938916666667</v>
      </c>
    </row>
    <row r="196" spans="1:56" ht="27.75" customHeight="1" x14ac:dyDescent="0.45">
      <c r="A196" s="3" t="s">
        <v>136</v>
      </c>
      <c r="B196" s="14" t="s">
        <v>136</v>
      </c>
      <c r="C196" s="9" t="s">
        <v>110</v>
      </c>
      <c r="D196" s="13" t="s">
        <v>59</v>
      </c>
      <c r="E196" s="9">
        <v>28</v>
      </c>
      <c r="F196" s="9">
        <v>47</v>
      </c>
      <c r="G196" s="9" t="s">
        <v>60</v>
      </c>
      <c r="H196" s="9" t="s">
        <v>66</v>
      </c>
      <c r="I196" s="9">
        <v>180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111</v>
      </c>
      <c r="T196" s="12">
        <v>45899</v>
      </c>
      <c r="U196" s="11">
        <v>5000</v>
      </c>
      <c r="V196" s="10">
        <v>0</v>
      </c>
      <c r="W196" s="10">
        <v>5000</v>
      </c>
      <c r="X196" s="10">
        <v>0</v>
      </c>
      <c r="Y196" s="10">
        <v>0</v>
      </c>
      <c r="Z196" s="9" t="s">
        <v>128</v>
      </c>
      <c r="AA196" s="8">
        <v>6775.4500000000007</v>
      </c>
      <c r="AB196" s="8">
        <v>0</v>
      </c>
      <c r="AC196" s="8">
        <v>6775.4500000000007</v>
      </c>
      <c r="AD196" s="8">
        <v>0</v>
      </c>
      <c r="AE196" s="8">
        <v>6775.4500000000007</v>
      </c>
      <c r="AF196" s="8">
        <v>0</v>
      </c>
      <c r="AG196" s="1">
        <v>0</v>
      </c>
      <c r="AH196" s="1" t="s">
        <v>149</v>
      </c>
      <c r="AI196" s="1">
        <v>2</v>
      </c>
      <c r="AJ196" s="3">
        <v>45899</v>
      </c>
      <c r="AK196" s="3">
        <v>45897</v>
      </c>
      <c r="AL196" s="3">
        <v>0</v>
      </c>
      <c r="AM196" s="3">
        <v>0</v>
      </c>
      <c r="AN196" s="3">
        <v>0</v>
      </c>
      <c r="AO196" s="3">
        <v>45898</v>
      </c>
      <c r="AP196" s="3">
        <v>45894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146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761.48529722222236</v>
      </c>
    </row>
    <row r="197" spans="1:56" ht="27.75" hidden="1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28</v>
      </c>
      <c r="F197" s="9">
        <v>43</v>
      </c>
      <c r="G197" s="9">
        <v>0</v>
      </c>
      <c r="H197" s="9">
        <v>0</v>
      </c>
      <c r="I197" s="9">
        <v>130</v>
      </c>
      <c r="J197" s="9" t="s">
        <v>57</v>
      </c>
      <c r="K197" s="9">
        <v>3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128</v>
      </c>
      <c r="AA197" s="8">
        <v>66147.95</v>
      </c>
      <c r="AB197" s="8">
        <v>35029</v>
      </c>
      <c r="AC197" s="8">
        <v>31118.95</v>
      </c>
      <c r="AD197" s="8">
        <v>0</v>
      </c>
      <c r="AE197" s="8">
        <v>6775.4500000000007</v>
      </c>
      <c r="AF197" s="8" t="s">
        <v>58</v>
      </c>
      <c r="AG197" s="1">
        <v>0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153</v>
      </c>
      <c r="BD197" s="56">
        <v>0</v>
      </c>
    </row>
  </sheetData>
  <autoFilter ref="A5:BD197" xr:uid="{00000000-0009-0000-0000-000000000000}">
    <filterColumn colId="19">
      <filters calendarType="thai">
        <dateGroupItem year="2025" dateTimeGrouping="year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7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F41E-8EE2-4FF0-970D-EF98D4044499}">
  <sheetPr>
    <tabColor rgb="FFFFFF00"/>
  </sheetPr>
  <dimension ref="A1:BD179"/>
  <sheetViews>
    <sheetView zoomScale="80" zoomScaleNormal="80" workbookViewId="0">
      <selection activeCell="H22" sqref="H2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45869</v>
      </c>
      <c r="E3" s="82" t="s">
        <v>52</v>
      </c>
      <c r="F3" s="82"/>
      <c r="G3" s="83">
        <v>9.49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4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4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45868</v>
      </c>
      <c r="B6" s="14" t="s">
        <v>443</v>
      </c>
      <c r="C6" s="9" t="s">
        <v>444</v>
      </c>
      <c r="D6" s="13" t="s">
        <v>59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>
        <v>15</v>
      </c>
      <c r="N6" s="9">
        <v>24</v>
      </c>
      <c r="O6" s="9">
        <v>40</v>
      </c>
      <c r="P6" s="10">
        <v>71.052244991999984</v>
      </c>
      <c r="Q6" s="10">
        <v>0</v>
      </c>
      <c r="R6" s="10">
        <v>71.052244991999984</v>
      </c>
      <c r="S6" s="9" t="s">
        <v>67</v>
      </c>
      <c r="T6" s="12">
        <v>45882</v>
      </c>
      <c r="U6" s="11">
        <v>8000</v>
      </c>
      <c r="V6" s="10">
        <v>0</v>
      </c>
      <c r="W6" s="10">
        <v>8000</v>
      </c>
      <c r="X6" s="10">
        <v>0</v>
      </c>
      <c r="Y6" s="10">
        <v>0</v>
      </c>
      <c r="Z6" s="9" t="s">
        <v>287</v>
      </c>
      <c r="AA6" s="8">
        <v>5252.72</v>
      </c>
      <c r="AB6" s="8">
        <v>0</v>
      </c>
      <c r="AC6" s="8">
        <v>5252.72</v>
      </c>
      <c r="AD6" s="8">
        <v>0</v>
      </c>
      <c r="AE6" s="8">
        <v>5252.72</v>
      </c>
      <c r="AF6" s="8">
        <v>0</v>
      </c>
      <c r="AG6" s="1" t="s">
        <v>116</v>
      </c>
      <c r="AH6" s="1" t="s">
        <v>72</v>
      </c>
      <c r="AI6" s="1">
        <v>3</v>
      </c>
      <c r="AJ6" s="3">
        <v>45882</v>
      </c>
      <c r="AK6" s="3">
        <v>45878</v>
      </c>
      <c r="AL6" s="3">
        <v>0</v>
      </c>
      <c r="AM6" s="3">
        <v>0</v>
      </c>
      <c r="AN6" s="3">
        <v>0</v>
      </c>
      <c r="AO6" s="3">
        <v>45879</v>
      </c>
      <c r="AP6" s="3">
        <v>45877</v>
      </c>
      <c r="AQ6" s="3">
        <v>45880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146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294.15232000000003</v>
      </c>
    </row>
    <row r="7" spans="1:56" ht="27.75" customHeight="1" x14ac:dyDescent="0.45">
      <c r="A7" s="3">
        <v>45860</v>
      </c>
      <c r="B7" s="14" t="s">
        <v>403</v>
      </c>
      <c r="C7" s="9" t="s">
        <v>404</v>
      </c>
      <c r="D7" s="13" t="s">
        <v>405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92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45884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117</v>
      </c>
      <c r="AH7" s="1" t="s">
        <v>75</v>
      </c>
      <c r="AI7" s="1">
        <v>4</v>
      </c>
      <c r="AJ7" s="3">
        <v>45884</v>
      </c>
      <c r="AK7" s="3">
        <v>45880</v>
      </c>
      <c r="AL7" s="3">
        <v>45873</v>
      </c>
      <c r="AM7" s="3">
        <v>45881</v>
      </c>
      <c r="AN7" s="3">
        <v>45882</v>
      </c>
      <c r="AO7" s="3">
        <v>45883</v>
      </c>
      <c r="AP7" s="3">
        <v>45879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0</v>
      </c>
    </row>
    <row r="8" spans="1:56" ht="27.7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287</v>
      </c>
      <c r="AA8" s="8">
        <v>11818.62</v>
      </c>
      <c r="AB8" s="8">
        <v>6565.9000000000005</v>
      </c>
      <c r="AC8" s="8">
        <v>5252.72</v>
      </c>
      <c r="AD8" s="8">
        <v>0</v>
      </c>
      <c r="AE8" s="8">
        <v>11818.62</v>
      </c>
      <c r="AF8" s="8" t="s">
        <v>58</v>
      </c>
      <c r="AG8" s="1" t="s">
        <v>116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288</v>
      </c>
      <c r="BD8" s="56">
        <v>0</v>
      </c>
    </row>
    <row r="9" spans="1:56" ht="27.75" customHeight="1" x14ac:dyDescent="0.45">
      <c r="A9" s="3">
        <v>45842</v>
      </c>
      <c r="B9" s="14" t="s">
        <v>332</v>
      </c>
      <c r="C9" s="9" t="s">
        <v>314</v>
      </c>
      <c r="D9" s="13" t="s">
        <v>315</v>
      </c>
      <c r="E9" s="9">
        <v>16</v>
      </c>
      <c r="F9" s="9">
        <v>28</v>
      </c>
      <c r="G9" s="9" t="s">
        <v>60</v>
      </c>
      <c r="H9" s="9" t="s">
        <v>66</v>
      </c>
      <c r="I9" s="9">
        <v>56</v>
      </c>
      <c r="J9" s="9" t="s">
        <v>57</v>
      </c>
      <c r="K9" s="9">
        <v>5</v>
      </c>
      <c r="L9" s="9" t="s">
        <v>92</v>
      </c>
      <c r="M9" s="10">
        <v>19</v>
      </c>
      <c r="N9" s="9">
        <v>31</v>
      </c>
      <c r="O9" s="9">
        <v>40</v>
      </c>
      <c r="P9" s="10">
        <v>1.1334313331327999</v>
      </c>
      <c r="Q9" s="10">
        <v>0</v>
      </c>
      <c r="R9" s="10">
        <v>1.1334313331327999</v>
      </c>
      <c r="S9" s="9" t="s">
        <v>71</v>
      </c>
      <c r="T9" s="12" t="s">
        <v>63</v>
      </c>
      <c r="U9" s="11">
        <v>4000</v>
      </c>
      <c r="V9" s="10">
        <v>3922</v>
      </c>
      <c r="W9" s="10">
        <v>78</v>
      </c>
      <c r="X9" s="10">
        <v>5295</v>
      </c>
      <c r="Y9" s="10">
        <v>0</v>
      </c>
      <c r="Z9" s="9" t="s">
        <v>254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345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0</v>
      </c>
    </row>
    <row r="10" spans="1:56" ht="27.75" customHeight="1" x14ac:dyDescent="0.45">
      <c r="A10" s="3" t="s">
        <v>136</v>
      </c>
      <c r="B10" s="14" t="s">
        <v>136</v>
      </c>
      <c r="C10" s="9" t="s">
        <v>252</v>
      </c>
      <c r="D10" s="13" t="s">
        <v>253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>
        <v>0</v>
      </c>
      <c r="AG10" s="1" t="s">
        <v>116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210.60551111111116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 t="s">
        <v>95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254</v>
      </c>
      <c r="AA11" s="8">
        <v>3702.0499999999997</v>
      </c>
      <c r="AB11" s="8">
        <v>0</v>
      </c>
      <c r="AC11" s="8">
        <v>3702.0499999999997</v>
      </c>
      <c r="AD11" s="8">
        <v>0</v>
      </c>
      <c r="AE11" s="8">
        <v>3702.0499999999997</v>
      </c>
      <c r="AF11" s="8" t="s">
        <v>58</v>
      </c>
      <c r="AG11" s="1" t="s">
        <v>116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130</v>
      </c>
      <c r="BD11" s="56">
        <v>0</v>
      </c>
    </row>
    <row r="12" spans="1:56" ht="27.75" customHeight="1" x14ac:dyDescent="0.45">
      <c r="A12" s="3" t="s">
        <v>136</v>
      </c>
      <c r="B12" s="14" t="s">
        <v>136</v>
      </c>
      <c r="C12" s="9" t="s">
        <v>222</v>
      </c>
      <c r="D12" s="13" t="s">
        <v>256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116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211</v>
      </c>
      <c r="D13" s="13" t="s">
        <v>95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134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117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45">
      <c r="A14" s="3">
        <v>45860</v>
      </c>
      <c r="B14" s="14" t="s">
        <v>406</v>
      </c>
      <c r="C14" s="9" t="s">
        <v>407</v>
      </c>
      <c r="D14" s="13" t="s">
        <v>408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45883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138</v>
      </c>
      <c r="AA14" s="8">
        <v>8801.1</v>
      </c>
      <c r="AB14" s="8">
        <v>6990</v>
      </c>
      <c r="AC14" s="8">
        <v>1811.1000000000004</v>
      </c>
      <c r="AD14" s="8">
        <v>1997</v>
      </c>
      <c r="AE14" s="8">
        <v>6804.1</v>
      </c>
      <c r="AF14" s="8">
        <v>0</v>
      </c>
      <c r="AG14" s="1" t="s">
        <v>117</v>
      </c>
      <c r="AH14" s="1" t="s">
        <v>75</v>
      </c>
      <c r="AI14" s="1">
        <v>4</v>
      </c>
      <c r="AJ14" s="3">
        <v>45883</v>
      </c>
      <c r="AK14" s="3">
        <v>45879</v>
      </c>
      <c r="AL14" s="3">
        <v>45872</v>
      </c>
      <c r="AM14" s="3">
        <v>45880</v>
      </c>
      <c r="AN14" s="3">
        <v>45881</v>
      </c>
      <c r="AO14" s="3">
        <v>45882</v>
      </c>
      <c r="AP14" s="3">
        <v>45878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115.91040000000004</v>
      </c>
    </row>
    <row r="15" spans="1:56" ht="27.75" customHeight="1" x14ac:dyDescent="0.45">
      <c r="A15" s="3">
        <v>0</v>
      </c>
      <c r="B15" s="14">
        <v>0</v>
      </c>
      <c r="C15" s="9">
        <v>0</v>
      </c>
      <c r="D15" s="13" t="s">
        <v>95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138</v>
      </c>
      <c r="AA15" s="8">
        <v>8801.1</v>
      </c>
      <c r="AB15" s="8">
        <v>6990</v>
      </c>
      <c r="AC15" s="8">
        <v>1811.1000000000004</v>
      </c>
      <c r="AD15" s="8">
        <v>1997</v>
      </c>
      <c r="AE15" s="8">
        <v>6804.1</v>
      </c>
      <c r="AF15" s="8" t="s">
        <v>58</v>
      </c>
      <c r="AG15" s="1" t="s">
        <v>117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139</v>
      </c>
      <c r="BD15" s="56">
        <v>0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125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172</v>
      </c>
      <c r="AA16" s="8">
        <v>88010.999999999985</v>
      </c>
      <c r="AB16" s="8">
        <v>88010.999999999985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45">
      <c r="A17" s="3" t="s">
        <v>136</v>
      </c>
      <c r="B17" s="14" t="s">
        <v>136</v>
      </c>
      <c r="C17" s="9" t="s">
        <v>137</v>
      </c>
      <c r="D17" s="13" t="s">
        <v>208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12985</v>
      </c>
      <c r="AC17" s="8">
        <v>22219.4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1613.6222044444448</v>
      </c>
    </row>
    <row r="18" spans="1:56" ht="27.75" customHeight="1" x14ac:dyDescent="0.45">
      <c r="A18" s="3" t="s">
        <v>136</v>
      </c>
      <c r="B18" s="14" t="s">
        <v>136</v>
      </c>
      <c r="C18" s="9" t="s">
        <v>316</v>
      </c>
      <c r="D18" s="13" t="s">
        <v>333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92</v>
      </c>
      <c r="M18" s="10">
        <v>20</v>
      </c>
      <c r="N18" s="9">
        <v>30</v>
      </c>
      <c r="O18" s="9">
        <v>90</v>
      </c>
      <c r="P18" s="10">
        <v>1332.2295935999998</v>
      </c>
      <c r="Q18" s="10">
        <v>0</v>
      </c>
      <c r="R18" s="10">
        <v>1332.2295935999998</v>
      </c>
      <c r="S18" s="9" t="s">
        <v>124</v>
      </c>
      <c r="T18" s="12">
        <v>45894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172</v>
      </c>
      <c r="AA18" s="8">
        <v>32969.200000000004</v>
      </c>
      <c r="AB18" s="8">
        <v>0</v>
      </c>
      <c r="AC18" s="8">
        <v>32969.200000000004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45894</v>
      </c>
      <c r="AK18" s="3">
        <v>0</v>
      </c>
      <c r="AL18" s="3">
        <v>45884</v>
      </c>
      <c r="AM18" s="3">
        <v>45891</v>
      </c>
      <c r="AN18" s="3">
        <v>45892</v>
      </c>
      <c r="AO18" s="3">
        <v>45892</v>
      </c>
      <c r="AP18" s="3">
        <v>45889</v>
      </c>
      <c r="AQ18" s="3">
        <v>45893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2394.2965688888899</v>
      </c>
    </row>
    <row r="19" spans="1:56" ht="27.75" customHeight="1" x14ac:dyDescent="0.45">
      <c r="A19" s="3" t="s">
        <v>136</v>
      </c>
      <c r="B19" s="14" t="s">
        <v>136</v>
      </c>
      <c r="C19" s="9" t="s">
        <v>257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172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116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45">
      <c r="A20" s="3" t="s">
        <v>136</v>
      </c>
      <c r="B20" s="14" t="s">
        <v>136</v>
      </c>
      <c r="C20" s="9" t="s">
        <v>214</v>
      </c>
      <c r="D20" s="13" t="s">
        <v>215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172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116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1343.6356095653334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172</v>
      </c>
      <c r="AA21" s="8">
        <v>209890.71432999999</v>
      </c>
      <c r="AB21" s="8">
        <v>100995.99999999999</v>
      </c>
      <c r="AC21" s="8">
        <v>108894.71433</v>
      </c>
      <c r="AD21" s="8">
        <v>0</v>
      </c>
      <c r="AE21" s="8">
        <v>0</v>
      </c>
      <c r="AF21" s="8" t="s">
        <v>58</v>
      </c>
      <c r="AG21" s="1" t="s">
        <v>116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45">
      <c r="A22" s="3">
        <v>45854</v>
      </c>
      <c r="B22" s="14" t="s">
        <v>346</v>
      </c>
      <c r="C22" s="9" t="s">
        <v>73</v>
      </c>
      <c r="D22" s="13" t="s">
        <v>327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45871</v>
      </c>
      <c r="U22" s="11">
        <v>5000</v>
      </c>
      <c r="V22" s="10">
        <v>5000</v>
      </c>
      <c r="W22" s="10">
        <v>0</v>
      </c>
      <c r="X22" s="10">
        <v>5200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352</v>
      </c>
      <c r="AG22" s="1" t="s">
        <v>116</v>
      </c>
      <c r="AH22" s="1" t="s">
        <v>74</v>
      </c>
      <c r="AI22" s="1">
        <v>2</v>
      </c>
      <c r="AJ22" s="3">
        <v>45871</v>
      </c>
      <c r="AK22" s="3">
        <v>0</v>
      </c>
      <c r="AL22" s="3">
        <v>45862</v>
      </c>
      <c r="AM22" s="3">
        <v>45869</v>
      </c>
      <c r="AN22" s="3">
        <v>45870</v>
      </c>
      <c r="AO22" s="3">
        <v>45870</v>
      </c>
      <c r="AP22" s="3">
        <v>45866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346</v>
      </c>
      <c r="C23" s="9" t="s">
        <v>73</v>
      </c>
      <c r="D23" s="13" t="s">
        <v>347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45871</v>
      </c>
      <c r="U23" s="11">
        <v>10000</v>
      </c>
      <c r="V23" s="10">
        <v>10000</v>
      </c>
      <c r="W23" s="10">
        <v>0</v>
      </c>
      <c r="X23" s="10">
        <v>11110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352</v>
      </c>
      <c r="AG23" s="1" t="s">
        <v>116</v>
      </c>
      <c r="AH23" s="1" t="s">
        <v>74</v>
      </c>
      <c r="AI23" s="1">
        <v>2</v>
      </c>
      <c r="AJ23" s="3">
        <v>45871</v>
      </c>
      <c r="AK23" s="3">
        <v>0</v>
      </c>
      <c r="AL23" s="3">
        <v>45862</v>
      </c>
      <c r="AM23" s="3">
        <v>45869</v>
      </c>
      <c r="AN23" s="3">
        <v>45870</v>
      </c>
      <c r="AO23" s="3">
        <v>45870</v>
      </c>
      <c r="AP23" s="3">
        <v>45866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197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45871</v>
      </c>
      <c r="U24" s="11">
        <v>5000</v>
      </c>
      <c r="V24" s="10">
        <v>5000</v>
      </c>
      <c r="W24" s="10">
        <v>0</v>
      </c>
      <c r="X24" s="10">
        <v>5500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352</v>
      </c>
      <c r="AG24" s="1" t="s">
        <v>118</v>
      </c>
      <c r="AH24" s="1" t="s">
        <v>74</v>
      </c>
      <c r="AI24" s="1">
        <v>2</v>
      </c>
      <c r="AJ24" s="3">
        <v>45871</v>
      </c>
      <c r="AK24" s="3">
        <v>0</v>
      </c>
      <c r="AL24" s="3">
        <v>45862</v>
      </c>
      <c r="AM24" s="3">
        <v>45869</v>
      </c>
      <c r="AN24" s="3">
        <v>45870</v>
      </c>
      <c r="AO24" s="3">
        <v>45870</v>
      </c>
      <c r="AP24" s="3">
        <v>45866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409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328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45871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352</v>
      </c>
      <c r="AG25" s="1" t="s">
        <v>116</v>
      </c>
      <c r="AH25" s="1" t="s">
        <v>74</v>
      </c>
      <c r="AI25" s="1">
        <v>2</v>
      </c>
      <c r="AJ25" s="3">
        <v>45871</v>
      </c>
      <c r="AK25" s="3">
        <v>0</v>
      </c>
      <c r="AL25" s="3">
        <v>45862</v>
      </c>
      <c r="AM25" s="3">
        <v>45869</v>
      </c>
      <c r="AN25" s="3">
        <v>45870</v>
      </c>
      <c r="AO25" s="3">
        <v>45870</v>
      </c>
      <c r="AP25" s="3">
        <v>45866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350</v>
      </c>
      <c r="C26" s="9" t="s">
        <v>73</v>
      </c>
      <c r="D26" s="13" t="s">
        <v>329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45871</v>
      </c>
      <c r="U26" s="11">
        <v>5000</v>
      </c>
      <c r="V26" s="10">
        <v>5000</v>
      </c>
      <c r="W26" s="10">
        <v>0</v>
      </c>
      <c r="X26" s="10">
        <v>5250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353</v>
      </c>
      <c r="AG26" s="1" t="s">
        <v>116</v>
      </c>
      <c r="AH26" s="1" t="s">
        <v>74</v>
      </c>
      <c r="AI26" s="1">
        <v>2</v>
      </c>
      <c r="AJ26" s="3">
        <v>45871</v>
      </c>
      <c r="AK26" s="3">
        <v>0</v>
      </c>
      <c r="AL26" s="3">
        <v>45862</v>
      </c>
      <c r="AM26" s="3">
        <v>45869</v>
      </c>
      <c r="AN26" s="3">
        <v>45870</v>
      </c>
      <c r="AO26" s="3">
        <v>45870</v>
      </c>
      <c r="AP26" s="3">
        <v>45866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350</v>
      </c>
      <c r="C27" s="9" t="s">
        <v>73</v>
      </c>
      <c r="D27" s="13" t="s">
        <v>354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353</v>
      </c>
      <c r="AG27" s="1" t="s">
        <v>118</v>
      </c>
      <c r="AH27" s="1" t="s">
        <v>74</v>
      </c>
      <c r="AI27" s="1">
        <v>2</v>
      </c>
      <c r="AJ27" s="3">
        <v>45871</v>
      </c>
      <c r="AK27" s="3">
        <v>0</v>
      </c>
      <c r="AL27" s="3">
        <v>45862</v>
      </c>
      <c r="AM27" s="3">
        <v>45869</v>
      </c>
      <c r="AN27" s="3">
        <v>45870</v>
      </c>
      <c r="AO27" s="3">
        <v>45870</v>
      </c>
      <c r="AP27" s="3">
        <v>45866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350</v>
      </c>
      <c r="C28" s="9" t="s">
        <v>73</v>
      </c>
      <c r="D28" s="13" t="s">
        <v>355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45871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118</v>
      </c>
      <c r="AH28" s="1" t="s">
        <v>74</v>
      </c>
      <c r="AI28" s="1">
        <v>2</v>
      </c>
      <c r="AJ28" s="3">
        <v>45871</v>
      </c>
      <c r="AK28" s="3">
        <v>0</v>
      </c>
      <c r="AL28" s="3">
        <v>45862</v>
      </c>
      <c r="AM28" s="3">
        <v>45869</v>
      </c>
      <c r="AN28" s="3">
        <v>45870</v>
      </c>
      <c r="AO28" s="3">
        <v>45870</v>
      </c>
      <c r="AP28" s="3">
        <v>45866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350</v>
      </c>
      <c r="C29" s="9" t="s">
        <v>73</v>
      </c>
      <c r="D29" s="13" t="s">
        <v>356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45871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353</v>
      </c>
      <c r="AG29" s="1" t="s">
        <v>116</v>
      </c>
      <c r="AH29" s="1" t="s">
        <v>74</v>
      </c>
      <c r="AI29" s="1">
        <v>2</v>
      </c>
      <c r="AJ29" s="3">
        <v>45871</v>
      </c>
      <c r="AK29" s="3">
        <v>0</v>
      </c>
      <c r="AL29" s="3">
        <v>45862</v>
      </c>
      <c r="AM29" s="3">
        <v>45869</v>
      </c>
      <c r="AN29" s="3">
        <v>45870</v>
      </c>
      <c r="AO29" s="3">
        <v>45870</v>
      </c>
      <c r="AP29" s="3">
        <v>45866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350</v>
      </c>
      <c r="C30" s="9" t="s">
        <v>73</v>
      </c>
      <c r="D30" s="13" t="s">
        <v>357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45871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353</v>
      </c>
      <c r="AG30" s="1" t="s">
        <v>118</v>
      </c>
      <c r="AH30" s="1" t="s">
        <v>74</v>
      </c>
      <c r="AI30" s="1">
        <v>2</v>
      </c>
      <c r="AJ30" s="3">
        <v>45871</v>
      </c>
      <c r="AK30" s="3">
        <v>0</v>
      </c>
      <c r="AL30" s="3">
        <v>45862</v>
      </c>
      <c r="AM30" s="3">
        <v>45869</v>
      </c>
      <c r="AN30" s="3">
        <v>45870</v>
      </c>
      <c r="AO30" s="3">
        <v>45870</v>
      </c>
      <c r="AP30" s="3">
        <v>45866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346</v>
      </c>
      <c r="C31" s="9" t="s">
        <v>73</v>
      </c>
      <c r="D31" s="13" t="s">
        <v>347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45874</v>
      </c>
      <c r="U31" s="11">
        <v>10000</v>
      </c>
      <c r="V31" s="10">
        <v>0</v>
      </c>
      <c r="W31" s="10">
        <v>10000</v>
      </c>
      <c r="X31" s="10">
        <v>10300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358</v>
      </c>
      <c r="AG31" s="1" t="s">
        <v>118</v>
      </c>
      <c r="AH31" s="1" t="s">
        <v>74</v>
      </c>
      <c r="AI31" s="1">
        <v>2</v>
      </c>
      <c r="AJ31" s="3">
        <v>45874</v>
      </c>
      <c r="AK31" s="3">
        <v>0</v>
      </c>
      <c r="AL31" s="3">
        <v>45865</v>
      </c>
      <c r="AM31" s="3">
        <v>45872</v>
      </c>
      <c r="AN31" s="3">
        <v>45873</v>
      </c>
      <c r="AO31" s="3">
        <v>45873</v>
      </c>
      <c r="AP31" s="3">
        <v>45869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346</v>
      </c>
      <c r="C32" s="9" t="s">
        <v>73</v>
      </c>
      <c r="D32" s="13" t="s">
        <v>298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45874</v>
      </c>
      <c r="U32" s="11">
        <v>5000</v>
      </c>
      <c r="V32" s="10">
        <v>5000</v>
      </c>
      <c r="W32" s="10">
        <v>0</v>
      </c>
      <c r="X32" s="10">
        <v>5800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358</v>
      </c>
      <c r="AG32" s="1" t="s">
        <v>117</v>
      </c>
      <c r="AH32" s="1" t="s">
        <v>74</v>
      </c>
      <c r="AI32" s="1">
        <v>2</v>
      </c>
      <c r="AJ32" s="3">
        <v>45874</v>
      </c>
      <c r="AK32" s="3">
        <v>0</v>
      </c>
      <c r="AL32" s="3">
        <v>45865</v>
      </c>
      <c r="AM32" s="3">
        <v>45872</v>
      </c>
      <c r="AN32" s="3">
        <v>45873</v>
      </c>
      <c r="AO32" s="3">
        <v>45873</v>
      </c>
      <c r="AP32" s="3">
        <v>45869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346</v>
      </c>
      <c r="C33" s="9" t="s">
        <v>73</v>
      </c>
      <c r="D33" s="13" t="s">
        <v>329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45874</v>
      </c>
      <c r="U33" s="11">
        <v>5000</v>
      </c>
      <c r="V33" s="10">
        <v>0</v>
      </c>
      <c r="W33" s="10">
        <v>5000</v>
      </c>
      <c r="X33" s="10">
        <v>5250</v>
      </c>
      <c r="Y33" s="10">
        <v>0</v>
      </c>
      <c r="Z33" s="9" t="s">
        <v>176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358</v>
      </c>
      <c r="AG33" s="1" t="s">
        <v>117</v>
      </c>
      <c r="AH33" s="1" t="s">
        <v>74</v>
      </c>
      <c r="AI33" s="1">
        <v>2</v>
      </c>
      <c r="AJ33" s="3">
        <v>45874</v>
      </c>
      <c r="AK33" s="3">
        <v>0</v>
      </c>
      <c r="AL33" s="3">
        <v>45865</v>
      </c>
      <c r="AM33" s="3">
        <v>45872</v>
      </c>
      <c r="AN33" s="3">
        <v>45873</v>
      </c>
      <c r="AO33" s="3">
        <v>45873</v>
      </c>
      <c r="AP33" s="3">
        <v>45869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45854</v>
      </c>
      <c r="B34" s="14" t="s">
        <v>346</v>
      </c>
      <c r="C34" s="9" t="s">
        <v>73</v>
      </c>
      <c r="D34" s="13" t="s">
        <v>354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45874</v>
      </c>
      <c r="U34" s="11">
        <v>5000</v>
      </c>
      <c r="V34" s="10">
        <v>0</v>
      </c>
      <c r="W34" s="10">
        <v>5000</v>
      </c>
      <c r="X34" s="10">
        <v>5200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358</v>
      </c>
      <c r="AG34" s="1" t="s">
        <v>117</v>
      </c>
      <c r="AH34" s="1" t="s">
        <v>74</v>
      </c>
      <c r="AI34" s="1">
        <v>2</v>
      </c>
      <c r="AJ34" s="3">
        <v>45874</v>
      </c>
      <c r="AK34" s="3">
        <v>0</v>
      </c>
      <c r="AL34" s="3">
        <v>45865</v>
      </c>
      <c r="AM34" s="3">
        <v>45872</v>
      </c>
      <c r="AN34" s="3">
        <v>45873</v>
      </c>
      <c r="AO34" s="3">
        <v>45873</v>
      </c>
      <c r="AP34" s="3">
        <v>45869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350</v>
      </c>
      <c r="C35" s="9" t="s">
        <v>73</v>
      </c>
      <c r="D35" s="13" t="s">
        <v>359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176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360</v>
      </c>
      <c r="AG35" s="1" t="s">
        <v>118</v>
      </c>
      <c r="AH35" s="1" t="s">
        <v>74</v>
      </c>
      <c r="AI35" s="1">
        <v>2</v>
      </c>
      <c r="AJ35" s="3">
        <v>45874</v>
      </c>
      <c r="AK35" s="3">
        <v>0</v>
      </c>
      <c r="AL35" s="3">
        <v>45865</v>
      </c>
      <c r="AM35" s="3">
        <v>45872</v>
      </c>
      <c r="AN35" s="3">
        <v>45873</v>
      </c>
      <c r="AO35" s="3">
        <v>45873</v>
      </c>
      <c r="AP35" s="3">
        <v>45869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352.51463377777782</v>
      </c>
    </row>
    <row r="36" spans="1:56" ht="27.75" customHeight="1" x14ac:dyDescent="0.45">
      <c r="A36" s="3">
        <v>45854</v>
      </c>
      <c r="B36" s="14" t="s">
        <v>350</v>
      </c>
      <c r="C36" s="9" t="s">
        <v>73</v>
      </c>
      <c r="D36" s="13" t="s">
        <v>272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176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360</v>
      </c>
      <c r="AG36" s="1" t="s">
        <v>116</v>
      </c>
      <c r="AH36" s="1" t="s">
        <v>74</v>
      </c>
      <c r="AI36" s="1">
        <v>2</v>
      </c>
      <c r="AJ36" s="3">
        <v>45874</v>
      </c>
      <c r="AK36" s="3">
        <v>0</v>
      </c>
      <c r="AL36" s="3">
        <v>45865</v>
      </c>
      <c r="AM36" s="3">
        <v>45872</v>
      </c>
      <c r="AN36" s="3">
        <v>45873</v>
      </c>
      <c r="AO36" s="3">
        <v>45873</v>
      </c>
      <c r="AP36" s="3">
        <v>45869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352.51463377777782</v>
      </c>
    </row>
    <row r="37" spans="1:56" ht="27.75" customHeight="1" x14ac:dyDescent="0.45">
      <c r="A37" s="3">
        <v>45854</v>
      </c>
      <c r="B37" s="14" t="s">
        <v>350</v>
      </c>
      <c r="C37" s="9" t="s">
        <v>73</v>
      </c>
      <c r="D37" s="13" t="s">
        <v>361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360</v>
      </c>
      <c r="AG37" s="1" t="s">
        <v>117</v>
      </c>
      <c r="AH37" s="1" t="s">
        <v>74</v>
      </c>
      <c r="AI37" s="1">
        <v>2</v>
      </c>
      <c r="AJ37" s="3">
        <v>45874</v>
      </c>
      <c r="AK37" s="3">
        <v>0</v>
      </c>
      <c r="AL37" s="3">
        <v>45865</v>
      </c>
      <c r="AM37" s="3">
        <v>45872</v>
      </c>
      <c r="AN37" s="3">
        <v>45873</v>
      </c>
      <c r="AO37" s="3">
        <v>45873</v>
      </c>
      <c r="AP37" s="3">
        <v>45869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352.51463377777782</v>
      </c>
    </row>
    <row r="38" spans="1:56" ht="27.75" customHeight="1" x14ac:dyDescent="0.45">
      <c r="A38" s="3">
        <v>45854</v>
      </c>
      <c r="B38" s="14" t="s">
        <v>350</v>
      </c>
      <c r="C38" s="9" t="s">
        <v>73</v>
      </c>
      <c r="D38" s="13" t="s">
        <v>362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45874</v>
      </c>
      <c r="U38" s="11">
        <v>5000</v>
      </c>
      <c r="V38" s="10">
        <v>0</v>
      </c>
      <c r="W38" s="10">
        <v>5000</v>
      </c>
      <c r="X38" s="10">
        <v>5285</v>
      </c>
      <c r="Y38" s="10">
        <v>0</v>
      </c>
      <c r="Z38" s="9" t="s">
        <v>176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360</v>
      </c>
      <c r="AG38" s="1" t="s">
        <v>117</v>
      </c>
      <c r="AH38" s="1" t="s">
        <v>74</v>
      </c>
      <c r="AI38" s="1">
        <v>2</v>
      </c>
      <c r="AJ38" s="3">
        <v>45874</v>
      </c>
      <c r="AK38" s="3">
        <v>0</v>
      </c>
      <c r="AL38" s="3">
        <v>45865</v>
      </c>
      <c r="AM38" s="3">
        <v>45872</v>
      </c>
      <c r="AN38" s="3">
        <v>45873</v>
      </c>
      <c r="AO38" s="3">
        <v>45873</v>
      </c>
      <c r="AP38" s="3">
        <v>45869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0</v>
      </c>
    </row>
    <row r="39" spans="1:56" ht="27.75" customHeight="1" x14ac:dyDescent="0.45">
      <c r="A39" s="3">
        <v>45857</v>
      </c>
      <c r="B39" s="14" t="s">
        <v>392</v>
      </c>
      <c r="C39" s="9" t="s">
        <v>73</v>
      </c>
      <c r="D39" s="13" t="s">
        <v>327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45874</v>
      </c>
      <c r="U39" s="11">
        <v>5000</v>
      </c>
      <c r="V39" s="10">
        <v>5000</v>
      </c>
      <c r="W39" s="10">
        <v>0</v>
      </c>
      <c r="X39" s="10">
        <v>5200</v>
      </c>
      <c r="Y39" s="10">
        <v>0</v>
      </c>
      <c r="Z39" s="9" t="s">
        <v>176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395</v>
      </c>
      <c r="AG39" s="1" t="s">
        <v>116</v>
      </c>
      <c r="AH39" s="1" t="s">
        <v>74</v>
      </c>
      <c r="AI39" s="1">
        <v>2</v>
      </c>
      <c r="AJ39" s="3">
        <v>45874</v>
      </c>
      <c r="AK39" s="3">
        <v>0</v>
      </c>
      <c r="AL39" s="3">
        <v>45865</v>
      </c>
      <c r="AM39" s="3">
        <v>45872</v>
      </c>
      <c r="AN39" s="3">
        <v>45873</v>
      </c>
      <c r="AO39" s="3">
        <v>45873</v>
      </c>
      <c r="AP39" s="3">
        <v>45869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 t="s">
        <v>435</v>
      </c>
      <c r="AZ39" s="2">
        <v>0</v>
      </c>
      <c r="BA39" s="2">
        <v>0</v>
      </c>
      <c r="BB39" s="2">
        <v>0</v>
      </c>
      <c r="BC39" s="1" t="s">
        <v>177</v>
      </c>
      <c r="BD39" s="56">
        <v>0</v>
      </c>
    </row>
    <row r="40" spans="1:56" ht="27.75" customHeight="1" x14ac:dyDescent="0.45">
      <c r="A40" s="3">
        <v>45854</v>
      </c>
      <c r="B40" s="14" t="s">
        <v>346</v>
      </c>
      <c r="C40" s="9" t="s">
        <v>73</v>
      </c>
      <c r="D40" s="13" t="s">
        <v>327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364</v>
      </c>
      <c r="AG40" s="1" t="s">
        <v>118</v>
      </c>
      <c r="AH40" s="1" t="s">
        <v>74</v>
      </c>
      <c r="AI40" s="1">
        <v>2</v>
      </c>
      <c r="AJ40" s="3">
        <v>45876</v>
      </c>
      <c r="AK40" s="3">
        <v>0</v>
      </c>
      <c r="AL40" s="3">
        <v>45867</v>
      </c>
      <c r="AM40" s="3">
        <v>45874</v>
      </c>
      <c r="AN40" s="3">
        <v>45875</v>
      </c>
      <c r="AO40" s="3">
        <v>45875</v>
      </c>
      <c r="AP40" s="3">
        <v>45871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352.51463377777782</v>
      </c>
    </row>
    <row r="41" spans="1:56" ht="27.75" customHeight="1" x14ac:dyDescent="0.45">
      <c r="A41" s="3">
        <v>45854</v>
      </c>
      <c r="B41" s="14" t="s">
        <v>346</v>
      </c>
      <c r="C41" s="9" t="s">
        <v>73</v>
      </c>
      <c r="D41" s="13" t="s">
        <v>365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364</v>
      </c>
      <c r="AG41" s="1" t="s">
        <v>117</v>
      </c>
      <c r="AH41" s="1" t="s">
        <v>74</v>
      </c>
      <c r="AI41" s="1">
        <v>2</v>
      </c>
      <c r="AJ41" s="3">
        <v>45876</v>
      </c>
      <c r="AK41" s="3">
        <v>0</v>
      </c>
      <c r="AL41" s="3">
        <v>45867</v>
      </c>
      <c r="AM41" s="3">
        <v>45874</v>
      </c>
      <c r="AN41" s="3">
        <v>45875</v>
      </c>
      <c r="AO41" s="3">
        <v>45875</v>
      </c>
      <c r="AP41" s="3">
        <v>45871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177</v>
      </c>
      <c r="BD41" s="56">
        <v>352.51463377777782</v>
      </c>
    </row>
    <row r="42" spans="1:56" ht="27.75" customHeight="1" x14ac:dyDescent="0.45">
      <c r="A42" s="3">
        <v>45854</v>
      </c>
      <c r="B42" s="14" t="s">
        <v>346</v>
      </c>
      <c r="C42" s="9" t="s">
        <v>73</v>
      </c>
      <c r="D42" s="13" t="s">
        <v>328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45876</v>
      </c>
      <c r="U42" s="11">
        <v>5000</v>
      </c>
      <c r="V42" s="10">
        <v>5000</v>
      </c>
      <c r="W42" s="10">
        <v>0</v>
      </c>
      <c r="X42" s="10">
        <v>5250</v>
      </c>
      <c r="Y42" s="10">
        <v>0</v>
      </c>
      <c r="Z42" s="9" t="s">
        <v>176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364</v>
      </c>
      <c r="AG42" s="1" t="s">
        <v>117</v>
      </c>
      <c r="AH42" s="1" t="s">
        <v>74</v>
      </c>
      <c r="AI42" s="1">
        <v>2</v>
      </c>
      <c r="AJ42" s="3">
        <v>45876</v>
      </c>
      <c r="AK42" s="3">
        <v>0</v>
      </c>
      <c r="AL42" s="3">
        <v>45867</v>
      </c>
      <c r="AM42" s="3">
        <v>45874</v>
      </c>
      <c r="AN42" s="3">
        <v>45875</v>
      </c>
      <c r="AO42" s="3">
        <v>45875</v>
      </c>
      <c r="AP42" s="3">
        <v>45871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0</v>
      </c>
    </row>
    <row r="43" spans="1:56" ht="27.75" customHeight="1" x14ac:dyDescent="0.45">
      <c r="A43" s="3">
        <v>45857</v>
      </c>
      <c r="B43" s="14" t="s">
        <v>396</v>
      </c>
      <c r="C43" s="9" t="s">
        <v>73</v>
      </c>
      <c r="D43" s="13" t="s">
        <v>197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45876</v>
      </c>
      <c r="U43" s="11">
        <v>10000</v>
      </c>
      <c r="V43" s="10">
        <v>5000</v>
      </c>
      <c r="W43" s="10">
        <v>5000</v>
      </c>
      <c r="X43" s="10">
        <v>10400</v>
      </c>
      <c r="Y43" s="10">
        <v>0</v>
      </c>
      <c r="Z43" s="9" t="s">
        <v>176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397</v>
      </c>
      <c r="AG43" s="1" t="s">
        <v>116</v>
      </c>
      <c r="AH43" s="1" t="s">
        <v>74</v>
      </c>
      <c r="AI43" s="1">
        <v>2</v>
      </c>
      <c r="AJ43" s="3">
        <v>45876</v>
      </c>
      <c r="AK43" s="3">
        <v>0</v>
      </c>
      <c r="AL43" s="3">
        <v>45867</v>
      </c>
      <c r="AM43" s="3">
        <v>45874</v>
      </c>
      <c r="AN43" s="3">
        <v>45875</v>
      </c>
      <c r="AO43" s="3">
        <v>45875</v>
      </c>
      <c r="AP43" s="3">
        <v>45871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0</v>
      </c>
    </row>
    <row r="44" spans="1:56" ht="27.75" customHeight="1" x14ac:dyDescent="0.45">
      <c r="A44" s="3">
        <v>45857</v>
      </c>
      <c r="B44" s="14" t="s">
        <v>392</v>
      </c>
      <c r="C44" s="9" t="s">
        <v>73</v>
      </c>
      <c r="D44" s="13" t="s">
        <v>349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398</v>
      </c>
      <c r="AG44" s="1" t="s">
        <v>116</v>
      </c>
      <c r="AH44" s="1" t="s">
        <v>74</v>
      </c>
      <c r="AI44" s="1">
        <v>2</v>
      </c>
      <c r="AJ44" s="3">
        <v>45876</v>
      </c>
      <c r="AK44" s="3">
        <v>0</v>
      </c>
      <c r="AL44" s="3">
        <v>45867</v>
      </c>
      <c r="AM44" s="3">
        <v>45874</v>
      </c>
      <c r="AN44" s="3">
        <v>45875</v>
      </c>
      <c r="AO44" s="3">
        <v>45875</v>
      </c>
      <c r="AP44" s="3">
        <v>45871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352.51463377777782</v>
      </c>
    </row>
    <row r="45" spans="1:56" ht="27.75" customHeight="1" x14ac:dyDescent="0.45">
      <c r="A45" s="3">
        <v>45857</v>
      </c>
      <c r="B45" s="14" t="s">
        <v>392</v>
      </c>
      <c r="C45" s="9" t="s">
        <v>73</v>
      </c>
      <c r="D45" s="13" t="s">
        <v>329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176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398</v>
      </c>
      <c r="AG45" s="1" t="s">
        <v>117</v>
      </c>
      <c r="AH45" s="1" t="s">
        <v>74</v>
      </c>
      <c r="AI45" s="1">
        <v>2</v>
      </c>
      <c r="AJ45" s="3">
        <v>45876</v>
      </c>
      <c r="AK45" s="3">
        <v>0</v>
      </c>
      <c r="AL45" s="3">
        <v>45867</v>
      </c>
      <c r="AM45" s="3">
        <v>45874</v>
      </c>
      <c r="AN45" s="3">
        <v>45875</v>
      </c>
      <c r="AO45" s="3">
        <v>45875</v>
      </c>
      <c r="AP45" s="3">
        <v>45871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352.51463377777782</v>
      </c>
    </row>
    <row r="46" spans="1:56" ht="27.75" customHeight="1" x14ac:dyDescent="0.45">
      <c r="A46" s="3">
        <v>45857</v>
      </c>
      <c r="B46" s="14" t="s">
        <v>392</v>
      </c>
      <c r="C46" s="9" t="s">
        <v>73</v>
      </c>
      <c r="D46" s="13" t="s">
        <v>355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45876</v>
      </c>
      <c r="U46" s="11">
        <v>5000</v>
      </c>
      <c r="V46" s="10">
        <v>5000</v>
      </c>
      <c r="W46" s="10">
        <v>0</v>
      </c>
      <c r="X46" s="10">
        <v>5200</v>
      </c>
      <c r="Y46" s="10">
        <v>0</v>
      </c>
      <c r="Z46" s="9" t="s">
        <v>176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398</v>
      </c>
      <c r="AG46" s="1" t="s">
        <v>116</v>
      </c>
      <c r="AH46" s="1" t="s">
        <v>74</v>
      </c>
      <c r="AI46" s="1">
        <v>2</v>
      </c>
      <c r="AJ46" s="3">
        <v>45876</v>
      </c>
      <c r="AK46" s="3">
        <v>0</v>
      </c>
      <c r="AL46" s="3">
        <v>45867</v>
      </c>
      <c r="AM46" s="3">
        <v>45874</v>
      </c>
      <c r="AN46" s="3">
        <v>45875</v>
      </c>
      <c r="AO46" s="3">
        <v>45875</v>
      </c>
      <c r="AP46" s="3">
        <v>45871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0</v>
      </c>
    </row>
    <row r="47" spans="1:56" ht="27.75" customHeight="1" x14ac:dyDescent="0.45">
      <c r="A47" s="3">
        <v>45857</v>
      </c>
      <c r="B47" s="14" t="s">
        <v>392</v>
      </c>
      <c r="C47" s="9" t="s">
        <v>73</v>
      </c>
      <c r="D47" s="13" t="s">
        <v>330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45876</v>
      </c>
      <c r="U47" s="11">
        <v>5000</v>
      </c>
      <c r="V47" s="10">
        <v>5000</v>
      </c>
      <c r="W47" s="10">
        <v>0</v>
      </c>
      <c r="X47" s="10">
        <v>5198</v>
      </c>
      <c r="Y47" s="10">
        <v>0</v>
      </c>
      <c r="Z47" s="9" t="s">
        <v>176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398</v>
      </c>
      <c r="AG47" s="1" t="s">
        <v>118</v>
      </c>
      <c r="AH47" s="1" t="s">
        <v>74</v>
      </c>
      <c r="AI47" s="1">
        <v>2</v>
      </c>
      <c r="AJ47" s="3">
        <v>45876</v>
      </c>
      <c r="AK47" s="3">
        <v>0</v>
      </c>
      <c r="AL47" s="3">
        <v>45867</v>
      </c>
      <c r="AM47" s="3">
        <v>45874</v>
      </c>
      <c r="AN47" s="3">
        <v>45875</v>
      </c>
      <c r="AO47" s="3">
        <v>45875</v>
      </c>
      <c r="AP47" s="3">
        <v>45871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0</v>
      </c>
    </row>
    <row r="48" spans="1:56" ht="27.75" customHeight="1" x14ac:dyDescent="0.45">
      <c r="A48" s="3">
        <v>45857</v>
      </c>
      <c r="B48" s="14" t="s">
        <v>392</v>
      </c>
      <c r="C48" s="9" t="s">
        <v>73</v>
      </c>
      <c r="D48" s="13" t="s">
        <v>363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398</v>
      </c>
      <c r="AG48" s="1" t="s">
        <v>117</v>
      </c>
      <c r="AH48" s="1" t="s">
        <v>74</v>
      </c>
      <c r="AI48" s="1">
        <v>2</v>
      </c>
      <c r="AJ48" s="3">
        <v>45876</v>
      </c>
      <c r="AK48" s="3">
        <v>0</v>
      </c>
      <c r="AL48" s="3">
        <v>45867</v>
      </c>
      <c r="AM48" s="3">
        <v>45874</v>
      </c>
      <c r="AN48" s="3">
        <v>45875</v>
      </c>
      <c r="AO48" s="3">
        <v>45875</v>
      </c>
      <c r="AP48" s="3">
        <v>45871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352.51463377777782</v>
      </c>
    </row>
    <row r="49" spans="1:56" ht="27.75" customHeight="1" x14ac:dyDescent="0.45">
      <c r="A49" s="3">
        <v>45857</v>
      </c>
      <c r="B49" s="14" t="s">
        <v>392</v>
      </c>
      <c r="C49" s="9" t="s">
        <v>73</v>
      </c>
      <c r="D49" s="13" t="s">
        <v>312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45878</v>
      </c>
      <c r="U49" s="11">
        <v>5000</v>
      </c>
      <c r="V49" s="10">
        <v>4923</v>
      </c>
      <c r="W49" s="10">
        <v>77</v>
      </c>
      <c r="X49" s="10">
        <v>5250</v>
      </c>
      <c r="Y49" s="10">
        <v>0</v>
      </c>
      <c r="Z49" s="9" t="s">
        <v>176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393</v>
      </c>
      <c r="AG49" s="1" t="s">
        <v>118</v>
      </c>
      <c r="AH49" s="1" t="s">
        <v>74</v>
      </c>
      <c r="AI49" s="1">
        <v>2</v>
      </c>
      <c r="AJ49" s="3">
        <v>45878</v>
      </c>
      <c r="AK49" s="3">
        <v>0</v>
      </c>
      <c r="AL49" s="3">
        <v>45869</v>
      </c>
      <c r="AM49" s="3">
        <v>45876</v>
      </c>
      <c r="AN49" s="3">
        <v>45877</v>
      </c>
      <c r="AO49" s="3">
        <v>45877</v>
      </c>
      <c r="AP49" s="3">
        <v>45873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45854</v>
      </c>
      <c r="B50" s="14" t="s">
        <v>346</v>
      </c>
      <c r="C50" s="9" t="s">
        <v>73</v>
      </c>
      <c r="D50" s="13" t="s">
        <v>347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45878</v>
      </c>
      <c r="U50" s="11">
        <v>10000</v>
      </c>
      <c r="V50" s="10">
        <v>0</v>
      </c>
      <c r="W50" s="10">
        <v>10000</v>
      </c>
      <c r="X50" s="10">
        <v>10300</v>
      </c>
      <c r="Y50" s="10">
        <v>0</v>
      </c>
      <c r="Z50" s="9" t="s">
        <v>176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366</v>
      </c>
      <c r="AG50" s="1" t="s">
        <v>117</v>
      </c>
      <c r="AH50" s="1" t="s">
        <v>74</v>
      </c>
      <c r="AI50" s="1">
        <v>2</v>
      </c>
      <c r="AJ50" s="3">
        <v>45878</v>
      </c>
      <c r="AK50" s="3">
        <v>0</v>
      </c>
      <c r="AL50" s="3">
        <v>45869</v>
      </c>
      <c r="AM50" s="3">
        <v>45876</v>
      </c>
      <c r="AN50" s="3">
        <v>45877</v>
      </c>
      <c r="AO50" s="3">
        <v>45877</v>
      </c>
      <c r="AP50" s="3">
        <v>45873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0</v>
      </c>
    </row>
    <row r="51" spans="1:56" ht="27.75" customHeight="1" x14ac:dyDescent="0.45">
      <c r="A51" s="3">
        <v>45854</v>
      </c>
      <c r="B51" s="14" t="s">
        <v>346</v>
      </c>
      <c r="C51" s="9" t="s">
        <v>73</v>
      </c>
      <c r="D51" s="13" t="s">
        <v>330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45878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366</v>
      </c>
      <c r="AG51" s="1" t="s">
        <v>117</v>
      </c>
      <c r="AH51" s="1" t="s">
        <v>74</v>
      </c>
      <c r="AI51" s="1">
        <v>2</v>
      </c>
      <c r="AJ51" s="3">
        <v>45878</v>
      </c>
      <c r="AK51" s="3">
        <v>0</v>
      </c>
      <c r="AL51" s="3">
        <v>45869</v>
      </c>
      <c r="AM51" s="3">
        <v>45876</v>
      </c>
      <c r="AN51" s="3">
        <v>45877</v>
      </c>
      <c r="AO51" s="3">
        <v>45877</v>
      </c>
      <c r="AP51" s="3">
        <v>45873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352.51463377777782</v>
      </c>
    </row>
    <row r="52" spans="1:56" ht="27.75" customHeight="1" x14ac:dyDescent="0.45">
      <c r="A52" s="3">
        <v>45854</v>
      </c>
      <c r="B52" s="14" t="s">
        <v>346</v>
      </c>
      <c r="C52" s="9" t="s">
        <v>73</v>
      </c>
      <c r="D52" s="13" t="s">
        <v>355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45878</v>
      </c>
      <c r="U52" s="11">
        <v>5000</v>
      </c>
      <c r="V52" s="10">
        <v>0</v>
      </c>
      <c r="W52" s="10">
        <v>5000</v>
      </c>
      <c r="X52" s="10">
        <v>5250</v>
      </c>
      <c r="Y52" s="10">
        <v>0</v>
      </c>
      <c r="Z52" s="9" t="s">
        <v>176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366</v>
      </c>
      <c r="AG52" s="1" t="s">
        <v>120</v>
      </c>
      <c r="AH52" s="1" t="s">
        <v>74</v>
      </c>
      <c r="AI52" s="1">
        <v>2</v>
      </c>
      <c r="AJ52" s="3">
        <v>45878</v>
      </c>
      <c r="AK52" s="3">
        <v>0</v>
      </c>
      <c r="AL52" s="3">
        <v>45869</v>
      </c>
      <c r="AM52" s="3">
        <v>45876</v>
      </c>
      <c r="AN52" s="3">
        <v>45877</v>
      </c>
      <c r="AO52" s="3">
        <v>45877</v>
      </c>
      <c r="AP52" s="3">
        <v>45873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0</v>
      </c>
    </row>
    <row r="53" spans="1:56" ht="27.75" customHeight="1" x14ac:dyDescent="0.45">
      <c r="A53" s="3">
        <v>45854</v>
      </c>
      <c r="B53" s="14" t="s">
        <v>346</v>
      </c>
      <c r="C53" s="9" t="s">
        <v>73</v>
      </c>
      <c r="D53" s="13" t="s">
        <v>367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45878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366</v>
      </c>
      <c r="AG53" s="1" t="s">
        <v>117</v>
      </c>
      <c r="AH53" s="1" t="s">
        <v>74</v>
      </c>
      <c r="AI53" s="1">
        <v>2</v>
      </c>
      <c r="AJ53" s="3">
        <v>45878</v>
      </c>
      <c r="AK53" s="3">
        <v>0</v>
      </c>
      <c r="AL53" s="3">
        <v>45869</v>
      </c>
      <c r="AM53" s="3">
        <v>45876</v>
      </c>
      <c r="AN53" s="3">
        <v>45877</v>
      </c>
      <c r="AO53" s="3">
        <v>45877</v>
      </c>
      <c r="AP53" s="3">
        <v>45873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45857</v>
      </c>
      <c r="B54" s="14" t="s">
        <v>392</v>
      </c>
      <c r="C54" s="9" t="s">
        <v>73</v>
      </c>
      <c r="D54" s="13" t="s">
        <v>299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45878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399</v>
      </c>
      <c r="AG54" s="1" t="s">
        <v>119</v>
      </c>
      <c r="AH54" s="1" t="s">
        <v>74</v>
      </c>
      <c r="AI54" s="1">
        <v>2</v>
      </c>
      <c r="AJ54" s="3">
        <v>45878</v>
      </c>
      <c r="AK54" s="3">
        <v>0</v>
      </c>
      <c r="AL54" s="3">
        <v>45869</v>
      </c>
      <c r="AM54" s="3">
        <v>45876</v>
      </c>
      <c r="AN54" s="3">
        <v>45877</v>
      </c>
      <c r="AO54" s="3">
        <v>45877</v>
      </c>
      <c r="AP54" s="3">
        <v>45873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352.51463377777782</v>
      </c>
    </row>
    <row r="55" spans="1:56" ht="27.75" customHeight="1" x14ac:dyDescent="0.45">
      <c r="A55" s="3">
        <v>45857</v>
      </c>
      <c r="B55" s="14" t="s">
        <v>392</v>
      </c>
      <c r="C55" s="9" t="s">
        <v>73</v>
      </c>
      <c r="D55" s="13" t="s">
        <v>347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45878</v>
      </c>
      <c r="U55" s="11">
        <v>10000</v>
      </c>
      <c r="V55" s="10">
        <v>0</v>
      </c>
      <c r="W55" s="10">
        <v>10000</v>
      </c>
      <c r="X55" s="10">
        <v>8960</v>
      </c>
      <c r="Y55" s="10">
        <v>1092</v>
      </c>
      <c r="Z55" s="9" t="s">
        <v>176</v>
      </c>
      <c r="AA55" s="8">
        <v>1022.1010800000001</v>
      </c>
      <c r="AB55" s="8">
        <v>0</v>
      </c>
      <c r="AC55" s="8">
        <v>1022.1010800000001</v>
      </c>
      <c r="AD55" s="8">
        <v>0</v>
      </c>
      <c r="AE55" s="8">
        <v>0</v>
      </c>
      <c r="AF55" s="8" t="s">
        <v>399</v>
      </c>
      <c r="AG55" s="1" t="s">
        <v>117</v>
      </c>
      <c r="AH55" s="1" t="s">
        <v>74</v>
      </c>
      <c r="AI55" s="1">
        <v>2</v>
      </c>
      <c r="AJ55" s="3">
        <v>45878</v>
      </c>
      <c r="AK55" s="3">
        <v>0</v>
      </c>
      <c r="AL55" s="3">
        <v>45869</v>
      </c>
      <c r="AM55" s="3">
        <v>45876</v>
      </c>
      <c r="AN55" s="3">
        <v>45877</v>
      </c>
      <c r="AO55" s="3">
        <v>45877</v>
      </c>
      <c r="AP55" s="3">
        <v>45873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76.989196017066675</v>
      </c>
    </row>
    <row r="56" spans="1:56" ht="27.75" customHeight="1" x14ac:dyDescent="0.45">
      <c r="A56" s="3">
        <v>45857</v>
      </c>
      <c r="B56" s="14" t="s">
        <v>392</v>
      </c>
      <c r="C56" s="9" t="s">
        <v>73</v>
      </c>
      <c r="D56" s="13" t="s">
        <v>197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45878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176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399</v>
      </c>
      <c r="AG56" s="1" t="s">
        <v>117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705.02926755555563</v>
      </c>
    </row>
    <row r="57" spans="1:56" ht="27.75" customHeight="1" x14ac:dyDescent="0.45">
      <c r="A57" s="3">
        <v>45857</v>
      </c>
      <c r="B57" s="14" t="s">
        <v>394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45883</v>
      </c>
      <c r="U57" s="11">
        <v>10000</v>
      </c>
      <c r="V57" s="10">
        <v>0</v>
      </c>
      <c r="W57" s="10">
        <v>10000</v>
      </c>
      <c r="X57" s="10">
        <v>0</v>
      </c>
      <c r="Y57" s="10">
        <v>0</v>
      </c>
      <c r="Z57" s="9" t="s">
        <v>176</v>
      </c>
      <c r="AA57" s="8">
        <v>10477.5</v>
      </c>
      <c r="AB57" s="8">
        <v>0</v>
      </c>
      <c r="AC57" s="8">
        <v>10477.5</v>
      </c>
      <c r="AD57" s="8">
        <v>0</v>
      </c>
      <c r="AE57" s="8">
        <v>0</v>
      </c>
      <c r="AF57" s="8" t="s">
        <v>386</v>
      </c>
      <c r="AG57" s="1" t="s">
        <v>118</v>
      </c>
      <c r="AH57" s="1" t="s">
        <v>77</v>
      </c>
      <c r="AI57" s="1">
        <v>1</v>
      </c>
      <c r="AJ57" s="3">
        <v>45883</v>
      </c>
      <c r="AK57" s="3">
        <v>0</v>
      </c>
      <c r="AL57" s="3">
        <v>0</v>
      </c>
      <c r="AM57" s="3">
        <v>0</v>
      </c>
      <c r="AN57" s="3">
        <v>0</v>
      </c>
      <c r="AO57" s="3">
        <v>45882</v>
      </c>
      <c r="AP57" s="3">
        <v>45878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789.21186666666665</v>
      </c>
    </row>
    <row r="58" spans="1:56" ht="27.75" customHeight="1" x14ac:dyDescent="0.45">
      <c r="A58" s="3">
        <v>45857</v>
      </c>
      <c r="B58" s="14" t="s">
        <v>396</v>
      </c>
      <c r="C58" s="9" t="s">
        <v>73</v>
      </c>
      <c r="D58" s="13" t="s">
        <v>359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45883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386</v>
      </c>
      <c r="AG58" s="1" t="s">
        <v>117</v>
      </c>
      <c r="AH58" s="1" t="s">
        <v>74</v>
      </c>
      <c r="AI58" s="1">
        <v>2</v>
      </c>
      <c r="AJ58" s="3">
        <v>45883</v>
      </c>
      <c r="AK58" s="3">
        <v>0</v>
      </c>
      <c r="AL58" s="3">
        <v>45874</v>
      </c>
      <c r="AM58" s="3">
        <v>45881</v>
      </c>
      <c r="AN58" s="3">
        <v>45882</v>
      </c>
      <c r="AO58" s="3">
        <v>45882</v>
      </c>
      <c r="AP58" s="3">
        <v>45878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352.51463377777782</v>
      </c>
    </row>
    <row r="59" spans="1:56" ht="27.75" customHeight="1" x14ac:dyDescent="0.45">
      <c r="A59" s="3">
        <v>45857</v>
      </c>
      <c r="B59" s="14" t="s">
        <v>396</v>
      </c>
      <c r="C59" s="9" t="s">
        <v>73</v>
      </c>
      <c r="D59" s="13" t="s">
        <v>272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386</v>
      </c>
      <c r="AG59" s="1" t="s">
        <v>116</v>
      </c>
      <c r="AH59" s="1" t="s">
        <v>74</v>
      </c>
      <c r="AI59" s="1">
        <v>2</v>
      </c>
      <c r="AJ59" s="3">
        <v>45883</v>
      </c>
      <c r="AK59" s="3">
        <v>0</v>
      </c>
      <c r="AL59" s="3">
        <v>45874</v>
      </c>
      <c r="AM59" s="3">
        <v>45881</v>
      </c>
      <c r="AN59" s="3">
        <v>45882</v>
      </c>
      <c r="AO59" s="3">
        <v>45882</v>
      </c>
      <c r="AP59" s="3">
        <v>45878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352.51463377777782</v>
      </c>
    </row>
    <row r="60" spans="1:56" ht="27.75" customHeight="1" x14ac:dyDescent="0.45">
      <c r="A60" s="3">
        <v>45857</v>
      </c>
      <c r="B60" s="14" t="s">
        <v>396</v>
      </c>
      <c r="C60" s="9" t="s">
        <v>73</v>
      </c>
      <c r="D60" s="13" t="s">
        <v>400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45883</v>
      </c>
      <c r="U60" s="11">
        <v>5000</v>
      </c>
      <c r="V60" s="10">
        <v>0</v>
      </c>
      <c r="W60" s="10">
        <v>5000</v>
      </c>
      <c r="X60" s="10">
        <v>5300</v>
      </c>
      <c r="Y60" s="10">
        <v>0</v>
      </c>
      <c r="Z60" s="9" t="s">
        <v>176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386</v>
      </c>
      <c r="AG60" s="1" t="s">
        <v>117</v>
      </c>
      <c r="AH60" s="1" t="s">
        <v>74</v>
      </c>
      <c r="AI60" s="1">
        <v>2</v>
      </c>
      <c r="AJ60" s="3">
        <v>45883</v>
      </c>
      <c r="AK60" s="3">
        <v>0</v>
      </c>
      <c r="AL60" s="3">
        <v>45874</v>
      </c>
      <c r="AM60" s="3">
        <v>45881</v>
      </c>
      <c r="AN60" s="3">
        <v>45882</v>
      </c>
      <c r="AO60" s="3">
        <v>45882</v>
      </c>
      <c r="AP60" s="3">
        <v>45878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0</v>
      </c>
    </row>
    <row r="61" spans="1:56" ht="27.75" customHeight="1" x14ac:dyDescent="0.45">
      <c r="A61" s="3">
        <v>45857</v>
      </c>
      <c r="B61" s="14" t="s">
        <v>396</v>
      </c>
      <c r="C61" s="9" t="s">
        <v>73</v>
      </c>
      <c r="D61" s="13" t="s">
        <v>197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176</v>
      </c>
      <c r="AA61" s="8">
        <v>9359.9000000000015</v>
      </c>
      <c r="AB61" s="8">
        <v>0</v>
      </c>
      <c r="AC61" s="8">
        <v>9359.9000000000015</v>
      </c>
      <c r="AD61" s="8">
        <v>0</v>
      </c>
      <c r="AE61" s="8">
        <v>0</v>
      </c>
      <c r="AF61" s="8" t="s">
        <v>401</v>
      </c>
      <c r="AG61" s="1" t="s">
        <v>118</v>
      </c>
      <c r="AH61" s="1" t="s">
        <v>74</v>
      </c>
      <c r="AI61" s="1">
        <v>2</v>
      </c>
      <c r="AJ61" s="3">
        <v>45885</v>
      </c>
      <c r="AK61" s="3">
        <v>0</v>
      </c>
      <c r="AL61" s="3">
        <v>45876</v>
      </c>
      <c r="AM61" s="3">
        <v>45883</v>
      </c>
      <c r="AN61" s="3">
        <v>45884</v>
      </c>
      <c r="AO61" s="3">
        <v>45884</v>
      </c>
      <c r="AP61" s="3">
        <v>45880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705.02926755555563</v>
      </c>
    </row>
    <row r="62" spans="1:56" ht="27.75" customHeight="1" x14ac:dyDescent="0.45">
      <c r="A62" s="3">
        <v>45857</v>
      </c>
      <c r="B62" s="14" t="s">
        <v>396</v>
      </c>
      <c r="C62" s="9" t="s">
        <v>73</v>
      </c>
      <c r="D62" s="13" t="s">
        <v>328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45885</v>
      </c>
      <c r="U62" s="11">
        <v>5000</v>
      </c>
      <c r="V62" s="10">
        <v>5000</v>
      </c>
      <c r="W62" s="10">
        <v>0</v>
      </c>
      <c r="X62" s="10">
        <v>5250</v>
      </c>
      <c r="Y62" s="10">
        <v>0</v>
      </c>
      <c r="Z62" s="9" t="s">
        <v>176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401</v>
      </c>
      <c r="AG62" s="1" t="s">
        <v>117</v>
      </c>
      <c r="AH62" s="1" t="s">
        <v>74</v>
      </c>
      <c r="AI62" s="1">
        <v>2</v>
      </c>
      <c r="AJ62" s="3">
        <v>45885</v>
      </c>
      <c r="AK62" s="3">
        <v>0</v>
      </c>
      <c r="AL62" s="3">
        <v>45876</v>
      </c>
      <c r="AM62" s="3">
        <v>45883</v>
      </c>
      <c r="AN62" s="3">
        <v>45884</v>
      </c>
      <c r="AO62" s="3">
        <v>45884</v>
      </c>
      <c r="AP62" s="3">
        <v>45880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0</v>
      </c>
    </row>
    <row r="63" spans="1:56" ht="27.75" customHeight="1" x14ac:dyDescent="0.45">
      <c r="A63" s="3">
        <v>45857</v>
      </c>
      <c r="B63" s="14" t="s">
        <v>396</v>
      </c>
      <c r="C63" s="9" t="s">
        <v>73</v>
      </c>
      <c r="D63" s="13" t="s">
        <v>329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45885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176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401</v>
      </c>
      <c r="AG63" s="1" t="s">
        <v>117</v>
      </c>
      <c r="AH63" s="1" t="s">
        <v>74</v>
      </c>
      <c r="AI63" s="1">
        <v>2</v>
      </c>
      <c r="AJ63" s="3">
        <v>45885</v>
      </c>
      <c r="AK63" s="3">
        <v>0</v>
      </c>
      <c r="AL63" s="3">
        <v>45876</v>
      </c>
      <c r="AM63" s="3">
        <v>45883</v>
      </c>
      <c r="AN63" s="3">
        <v>45884</v>
      </c>
      <c r="AO63" s="3">
        <v>45884</v>
      </c>
      <c r="AP63" s="3">
        <v>45880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352.51463377777782</v>
      </c>
    </row>
    <row r="64" spans="1:56" ht="27.75" customHeight="1" x14ac:dyDescent="0.45">
      <c r="A64" s="3">
        <v>45857</v>
      </c>
      <c r="B64" s="14" t="s">
        <v>396</v>
      </c>
      <c r="C64" s="9" t="s">
        <v>73</v>
      </c>
      <c r="D64" s="13" t="s">
        <v>355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45885</v>
      </c>
      <c r="U64" s="11">
        <v>5000</v>
      </c>
      <c r="V64" s="10">
        <v>0</v>
      </c>
      <c r="W64" s="10">
        <v>5000</v>
      </c>
      <c r="X64" s="10">
        <v>5200</v>
      </c>
      <c r="Y64" s="10">
        <v>0</v>
      </c>
      <c r="Z64" s="9" t="s">
        <v>176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401</v>
      </c>
      <c r="AG64" s="1" t="s">
        <v>117</v>
      </c>
      <c r="AH64" s="1" t="s">
        <v>74</v>
      </c>
      <c r="AI64" s="1">
        <v>2</v>
      </c>
      <c r="AJ64" s="3">
        <v>45885</v>
      </c>
      <c r="AK64" s="3">
        <v>0</v>
      </c>
      <c r="AL64" s="3">
        <v>45876</v>
      </c>
      <c r="AM64" s="3">
        <v>45883</v>
      </c>
      <c r="AN64" s="3">
        <v>45884</v>
      </c>
      <c r="AO64" s="3">
        <v>45884</v>
      </c>
      <c r="AP64" s="3">
        <v>45880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0</v>
      </c>
    </row>
    <row r="65" spans="1:56" ht="27.75" customHeight="1" x14ac:dyDescent="0.45">
      <c r="A65" s="3">
        <v>45857</v>
      </c>
      <c r="B65" s="14" t="s">
        <v>396</v>
      </c>
      <c r="C65" s="9" t="s">
        <v>73</v>
      </c>
      <c r="D65" s="13" t="s">
        <v>297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45888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402</v>
      </c>
      <c r="AG65" s="1" t="s">
        <v>117</v>
      </c>
      <c r="AH65" s="1" t="s">
        <v>74</v>
      </c>
      <c r="AI65" s="1">
        <v>2</v>
      </c>
      <c r="AJ65" s="3">
        <v>45888</v>
      </c>
      <c r="AK65" s="3">
        <v>0</v>
      </c>
      <c r="AL65" s="3">
        <v>45879</v>
      </c>
      <c r="AM65" s="3">
        <v>45886</v>
      </c>
      <c r="AN65" s="3">
        <v>45887</v>
      </c>
      <c r="AO65" s="3">
        <v>45887</v>
      </c>
      <c r="AP65" s="3">
        <v>45883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45857</v>
      </c>
      <c r="B66" s="14" t="s">
        <v>396</v>
      </c>
      <c r="C66" s="9" t="s">
        <v>73</v>
      </c>
      <c r="D66" s="13" t="s">
        <v>298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45888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176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402</v>
      </c>
      <c r="AG66" s="1" t="s">
        <v>61</v>
      </c>
      <c r="AH66" s="1" t="s">
        <v>74</v>
      </c>
      <c r="AI66" s="1">
        <v>2</v>
      </c>
      <c r="AJ66" s="3">
        <v>45888</v>
      </c>
      <c r="AK66" s="3">
        <v>0</v>
      </c>
      <c r="AL66" s="3">
        <v>45879</v>
      </c>
      <c r="AM66" s="3">
        <v>45886</v>
      </c>
      <c r="AN66" s="3">
        <v>45887</v>
      </c>
      <c r="AO66" s="3">
        <v>45887</v>
      </c>
      <c r="AP66" s="3">
        <v>45883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352.51463377777782</v>
      </c>
    </row>
    <row r="67" spans="1:56" ht="27.75" customHeight="1" x14ac:dyDescent="0.45">
      <c r="A67" s="3">
        <v>45857</v>
      </c>
      <c r="B67" s="14" t="s">
        <v>396</v>
      </c>
      <c r="C67" s="9" t="s">
        <v>73</v>
      </c>
      <c r="D67" s="13" t="s">
        <v>330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45888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402</v>
      </c>
      <c r="AG67" s="1" t="s">
        <v>61</v>
      </c>
      <c r="AH67" s="1" t="s">
        <v>74</v>
      </c>
      <c r="AI67" s="1">
        <v>2</v>
      </c>
      <c r="AJ67" s="3">
        <v>45888</v>
      </c>
      <c r="AK67" s="3">
        <v>0</v>
      </c>
      <c r="AL67" s="3">
        <v>45879</v>
      </c>
      <c r="AM67" s="3">
        <v>45886</v>
      </c>
      <c r="AN67" s="3">
        <v>45887</v>
      </c>
      <c r="AO67" s="3">
        <v>45887</v>
      </c>
      <c r="AP67" s="3">
        <v>45883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45857</v>
      </c>
      <c r="B68" s="14" t="s">
        <v>396</v>
      </c>
      <c r="C68" s="9" t="s">
        <v>73</v>
      </c>
      <c r="D68" s="13" t="s">
        <v>347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45888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176</v>
      </c>
      <c r="AA68" s="8">
        <v>9359.9000000000015</v>
      </c>
      <c r="AB68" s="8">
        <v>0</v>
      </c>
      <c r="AC68" s="8">
        <v>9359.9000000000015</v>
      </c>
      <c r="AD68" s="8">
        <v>0</v>
      </c>
      <c r="AE68" s="8">
        <v>0</v>
      </c>
      <c r="AF68" s="8" t="s">
        <v>402</v>
      </c>
      <c r="AG68" s="1" t="s">
        <v>61</v>
      </c>
      <c r="AH68" s="1" t="s">
        <v>74</v>
      </c>
      <c r="AI68" s="1">
        <v>2</v>
      </c>
      <c r="AJ68" s="3">
        <v>45888</v>
      </c>
      <c r="AK68" s="3">
        <v>0</v>
      </c>
      <c r="AL68" s="3">
        <v>45879</v>
      </c>
      <c r="AM68" s="3">
        <v>45886</v>
      </c>
      <c r="AN68" s="3">
        <v>45887</v>
      </c>
      <c r="AO68" s="3">
        <v>45887</v>
      </c>
      <c r="AP68" s="3">
        <v>45883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705.02926755555563</v>
      </c>
    </row>
    <row r="69" spans="1:56" ht="27.75" customHeight="1" x14ac:dyDescent="0.45">
      <c r="A69" s="3" t="s">
        <v>136</v>
      </c>
      <c r="B69" s="14" t="s">
        <v>136</v>
      </c>
      <c r="C69" s="9" t="s">
        <v>73</v>
      </c>
      <c r="D69" s="13" t="s">
        <v>61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45890</v>
      </c>
      <c r="U69" s="11">
        <v>25000</v>
      </c>
      <c r="V69" s="10">
        <v>0</v>
      </c>
      <c r="W69" s="10">
        <v>25000</v>
      </c>
      <c r="X69" s="10">
        <v>0</v>
      </c>
      <c r="Y69" s="10">
        <v>26250</v>
      </c>
      <c r="Z69" s="9" t="s">
        <v>176</v>
      </c>
      <c r="AA69" s="8">
        <v>23399.750000000004</v>
      </c>
      <c r="AB69" s="8">
        <v>0</v>
      </c>
      <c r="AC69" s="8">
        <v>23399.750000000004</v>
      </c>
      <c r="AD69" s="8">
        <v>0</v>
      </c>
      <c r="AE69" s="8">
        <v>0</v>
      </c>
      <c r="AF69" s="8">
        <v>0</v>
      </c>
      <c r="AG69" s="1" t="s">
        <v>61</v>
      </c>
      <c r="AH69" s="1" t="s">
        <v>74</v>
      </c>
      <c r="AI69" s="1">
        <v>2</v>
      </c>
      <c r="AJ69" s="3">
        <v>45890</v>
      </c>
      <c r="AK69" s="3">
        <v>0</v>
      </c>
      <c r="AL69" s="3">
        <v>45881</v>
      </c>
      <c r="AM69" s="3">
        <v>45888</v>
      </c>
      <c r="AN69" s="3">
        <v>45889</v>
      </c>
      <c r="AO69" s="3">
        <v>45889</v>
      </c>
      <c r="AP69" s="3">
        <v>45885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1762.5731688888891</v>
      </c>
    </row>
    <row r="70" spans="1:56" ht="27.75" customHeight="1" x14ac:dyDescent="0.45">
      <c r="A70" s="3" t="s">
        <v>136</v>
      </c>
      <c r="B70" s="14" t="s">
        <v>136</v>
      </c>
      <c r="C70" s="9" t="s">
        <v>73</v>
      </c>
      <c r="D70" s="13" t="s">
        <v>61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45892</v>
      </c>
      <c r="U70" s="11">
        <v>25000</v>
      </c>
      <c r="V70" s="10">
        <v>0</v>
      </c>
      <c r="W70" s="10">
        <v>25000</v>
      </c>
      <c r="X70" s="10">
        <v>0</v>
      </c>
      <c r="Y70" s="10">
        <v>26250</v>
      </c>
      <c r="Z70" s="9" t="s">
        <v>176</v>
      </c>
      <c r="AA70" s="8">
        <v>23399.750000000004</v>
      </c>
      <c r="AB70" s="8">
        <v>0</v>
      </c>
      <c r="AC70" s="8">
        <v>23399.750000000004</v>
      </c>
      <c r="AD70" s="8">
        <v>0</v>
      </c>
      <c r="AE70" s="8">
        <v>0</v>
      </c>
      <c r="AF70" s="8">
        <v>0</v>
      </c>
      <c r="AG70" s="1" t="s">
        <v>119</v>
      </c>
      <c r="AH70" s="1" t="s">
        <v>74</v>
      </c>
      <c r="AI70" s="1">
        <v>2</v>
      </c>
      <c r="AJ70" s="3">
        <v>45892</v>
      </c>
      <c r="AK70" s="3">
        <v>0</v>
      </c>
      <c r="AL70" s="3">
        <v>45883</v>
      </c>
      <c r="AM70" s="3">
        <v>45890</v>
      </c>
      <c r="AN70" s="3">
        <v>45891</v>
      </c>
      <c r="AO70" s="3">
        <v>45891</v>
      </c>
      <c r="AP70" s="3">
        <v>45887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1762.5731688888891</v>
      </c>
    </row>
    <row r="71" spans="1:56" ht="27.75" customHeight="1" x14ac:dyDescent="0.45">
      <c r="A71" s="3" t="s">
        <v>136</v>
      </c>
      <c r="B71" s="14" t="s">
        <v>136</v>
      </c>
      <c r="C71" s="9" t="s">
        <v>73</v>
      </c>
      <c r="D71" s="13" t="s">
        <v>61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45895</v>
      </c>
      <c r="U71" s="11">
        <v>25000</v>
      </c>
      <c r="V71" s="10">
        <v>0</v>
      </c>
      <c r="W71" s="10">
        <v>25000</v>
      </c>
      <c r="X71" s="10">
        <v>0</v>
      </c>
      <c r="Y71" s="10">
        <v>26250</v>
      </c>
      <c r="Z71" s="9" t="s">
        <v>176</v>
      </c>
      <c r="AA71" s="8">
        <v>23399.750000000004</v>
      </c>
      <c r="AB71" s="8">
        <v>0</v>
      </c>
      <c r="AC71" s="8">
        <v>23399.750000000004</v>
      </c>
      <c r="AD71" s="8">
        <v>0</v>
      </c>
      <c r="AE71" s="8">
        <v>0</v>
      </c>
      <c r="AF71" s="8">
        <v>0</v>
      </c>
      <c r="AG71" s="1" t="s">
        <v>119</v>
      </c>
      <c r="AH71" s="1" t="s">
        <v>74</v>
      </c>
      <c r="AI71" s="1">
        <v>2</v>
      </c>
      <c r="AJ71" s="3">
        <v>45895</v>
      </c>
      <c r="AK71" s="3">
        <v>0</v>
      </c>
      <c r="AL71" s="3">
        <v>45886</v>
      </c>
      <c r="AM71" s="3">
        <v>45893</v>
      </c>
      <c r="AN71" s="3">
        <v>45894</v>
      </c>
      <c r="AO71" s="3">
        <v>45894</v>
      </c>
      <c r="AP71" s="3">
        <v>45890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1762.5731688888891</v>
      </c>
    </row>
    <row r="72" spans="1:56" ht="27.75" customHeight="1" x14ac:dyDescent="0.45">
      <c r="A72" s="3" t="s">
        <v>136</v>
      </c>
      <c r="B72" s="14" t="s">
        <v>136</v>
      </c>
      <c r="C72" s="9" t="s">
        <v>73</v>
      </c>
      <c r="D72" s="13" t="s">
        <v>61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144</v>
      </c>
      <c r="T72" s="12">
        <v>45897</v>
      </c>
      <c r="U72" s="11">
        <v>25000</v>
      </c>
      <c r="V72" s="10">
        <v>0</v>
      </c>
      <c r="W72" s="10">
        <v>25000</v>
      </c>
      <c r="X72" s="10">
        <v>0</v>
      </c>
      <c r="Y72" s="10">
        <v>26250</v>
      </c>
      <c r="Z72" s="9" t="s">
        <v>176</v>
      </c>
      <c r="AA72" s="8">
        <v>23399.750000000004</v>
      </c>
      <c r="AB72" s="8">
        <v>0</v>
      </c>
      <c r="AC72" s="8">
        <v>23399.750000000004</v>
      </c>
      <c r="AD72" s="8">
        <v>0</v>
      </c>
      <c r="AE72" s="8">
        <v>0</v>
      </c>
      <c r="AF72" s="8">
        <v>0</v>
      </c>
      <c r="AG72" s="1" t="s">
        <v>119</v>
      </c>
      <c r="AH72" s="1" t="s">
        <v>74</v>
      </c>
      <c r="AI72" s="1">
        <v>2</v>
      </c>
      <c r="AJ72" s="3">
        <v>45897</v>
      </c>
      <c r="AK72" s="3">
        <v>0</v>
      </c>
      <c r="AL72" s="3">
        <v>45888</v>
      </c>
      <c r="AM72" s="3">
        <v>45895</v>
      </c>
      <c r="AN72" s="3">
        <v>45896</v>
      </c>
      <c r="AO72" s="3">
        <v>45896</v>
      </c>
      <c r="AP72" s="3">
        <v>45892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177</v>
      </c>
      <c r="BD72" s="56">
        <v>1762.5731688888891</v>
      </c>
    </row>
    <row r="73" spans="1:56" ht="27.75" customHeight="1" x14ac:dyDescent="0.45">
      <c r="A73" s="3" t="s">
        <v>136</v>
      </c>
      <c r="B73" s="14" t="s">
        <v>136</v>
      </c>
      <c r="C73" s="9" t="s">
        <v>73</v>
      </c>
      <c r="D73" s="13" t="s">
        <v>59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144</v>
      </c>
      <c r="T73" s="12">
        <v>45877</v>
      </c>
      <c r="U73" s="11">
        <v>20000</v>
      </c>
      <c r="V73" s="10">
        <v>0</v>
      </c>
      <c r="W73" s="10">
        <v>20000</v>
      </c>
      <c r="X73" s="10">
        <v>0</v>
      </c>
      <c r="Y73" s="10">
        <v>0</v>
      </c>
      <c r="Z73" s="9" t="s">
        <v>176</v>
      </c>
      <c r="AA73" s="8">
        <v>18719.800000000003</v>
      </c>
      <c r="AB73" s="8">
        <v>0</v>
      </c>
      <c r="AC73" s="8">
        <v>18719.800000000003</v>
      </c>
      <c r="AD73" s="8">
        <v>0</v>
      </c>
      <c r="AE73" s="8">
        <v>0</v>
      </c>
      <c r="AF73" s="8">
        <v>0</v>
      </c>
      <c r="AG73" s="1" t="s">
        <v>119</v>
      </c>
      <c r="AH73" s="1" t="s">
        <v>77</v>
      </c>
      <c r="AI73" s="1">
        <v>1</v>
      </c>
      <c r="AJ73" s="3">
        <v>45877</v>
      </c>
      <c r="AK73" s="3">
        <v>0</v>
      </c>
      <c r="AL73" s="3">
        <v>0</v>
      </c>
      <c r="AM73" s="3">
        <v>0</v>
      </c>
      <c r="AN73" s="3">
        <v>0</v>
      </c>
      <c r="AO73" s="3">
        <v>45876</v>
      </c>
      <c r="AP73" s="3">
        <v>45872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177</v>
      </c>
      <c r="BD73" s="56">
        <v>1410.0585351111113</v>
      </c>
    </row>
    <row r="74" spans="1:56" ht="27.75" customHeight="1" x14ac:dyDescent="0.45">
      <c r="A74" s="3" t="s">
        <v>136</v>
      </c>
      <c r="B74" s="14" t="s">
        <v>136</v>
      </c>
      <c r="C74" s="9" t="s">
        <v>73</v>
      </c>
      <c r="D74" s="13" t="s">
        <v>59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144</v>
      </c>
      <c r="T74" s="12">
        <v>45898</v>
      </c>
      <c r="U74" s="11">
        <v>20000</v>
      </c>
      <c r="V74" s="10">
        <v>0</v>
      </c>
      <c r="W74" s="10">
        <v>20000</v>
      </c>
      <c r="X74" s="10">
        <v>0</v>
      </c>
      <c r="Y74" s="10">
        <v>0</v>
      </c>
      <c r="Z74" s="9" t="s">
        <v>176</v>
      </c>
      <c r="AA74" s="8">
        <v>18719.800000000003</v>
      </c>
      <c r="AB74" s="8">
        <v>0</v>
      </c>
      <c r="AC74" s="8">
        <v>18719.800000000003</v>
      </c>
      <c r="AD74" s="8">
        <v>0</v>
      </c>
      <c r="AE74" s="8">
        <v>0</v>
      </c>
      <c r="AF74" s="8">
        <v>0</v>
      </c>
      <c r="AG74" s="1" t="s">
        <v>116</v>
      </c>
      <c r="AH74" s="1" t="s">
        <v>77</v>
      </c>
      <c r="AI74" s="1">
        <v>1</v>
      </c>
      <c r="AJ74" s="3">
        <v>45898</v>
      </c>
      <c r="AK74" s="3">
        <v>0</v>
      </c>
      <c r="AL74" s="3">
        <v>0</v>
      </c>
      <c r="AM74" s="3">
        <v>0</v>
      </c>
      <c r="AN74" s="3">
        <v>0</v>
      </c>
      <c r="AO74" s="3">
        <v>45897</v>
      </c>
      <c r="AP74" s="3">
        <v>45893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177</v>
      </c>
      <c r="BD74" s="56">
        <v>1410.0585351111113</v>
      </c>
    </row>
    <row r="75" spans="1:56" ht="27.75" customHeight="1" x14ac:dyDescent="0.45">
      <c r="A75" s="3" t="s">
        <v>136</v>
      </c>
      <c r="B75" s="14" t="s">
        <v>136</v>
      </c>
      <c r="C75" s="9" t="s">
        <v>73</v>
      </c>
      <c r="D75" s="13" t="s">
        <v>59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144</v>
      </c>
      <c r="T75" s="12">
        <v>45877</v>
      </c>
      <c r="U75" s="11">
        <v>20000</v>
      </c>
      <c r="V75" s="10">
        <v>0</v>
      </c>
      <c r="W75" s="10">
        <v>20000</v>
      </c>
      <c r="X75" s="10">
        <v>0</v>
      </c>
      <c r="Y75" s="10">
        <v>0</v>
      </c>
      <c r="Z75" s="9" t="s">
        <v>176</v>
      </c>
      <c r="AA75" s="8">
        <v>18719.800000000003</v>
      </c>
      <c r="AB75" s="8">
        <v>0</v>
      </c>
      <c r="AC75" s="8">
        <v>18719.800000000003</v>
      </c>
      <c r="AD75" s="8">
        <v>0</v>
      </c>
      <c r="AE75" s="8">
        <v>0</v>
      </c>
      <c r="AF75" s="8">
        <v>0</v>
      </c>
      <c r="AG75" s="1" t="s">
        <v>116</v>
      </c>
      <c r="AH75" s="1" t="s">
        <v>77</v>
      </c>
      <c r="AI75" s="1">
        <v>1</v>
      </c>
      <c r="AJ75" s="3">
        <v>45877</v>
      </c>
      <c r="AK75" s="3">
        <v>0</v>
      </c>
      <c r="AL75" s="3">
        <v>0</v>
      </c>
      <c r="AM75" s="3">
        <v>0</v>
      </c>
      <c r="AN75" s="3">
        <v>0</v>
      </c>
      <c r="AO75" s="3">
        <v>45876</v>
      </c>
      <c r="AP75" s="3">
        <v>45872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177</v>
      </c>
      <c r="BD75" s="56">
        <v>1410.0585351111113</v>
      </c>
    </row>
    <row r="76" spans="1:56" ht="27.75" customHeight="1" x14ac:dyDescent="0.45">
      <c r="A76" s="3" t="s">
        <v>136</v>
      </c>
      <c r="B76" s="14" t="s">
        <v>136</v>
      </c>
      <c r="C76" s="9" t="s">
        <v>73</v>
      </c>
      <c r="D76" s="13" t="s">
        <v>59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144</v>
      </c>
      <c r="T76" s="12">
        <v>45898</v>
      </c>
      <c r="U76" s="11">
        <v>20000</v>
      </c>
      <c r="V76" s="10">
        <v>0</v>
      </c>
      <c r="W76" s="10">
        <v>20000</v>
      </c>
      <c r="X76" s="10">
        <v>0</v>
      </c>
      <c r="Y76" s="10">
        <v>0</v>
      </c>
      <c r="Z76" s="9" t="s">
        <v>176</v>
      </c>
      <c r="AA76" s="8">
        <v>18719.800000000003</v>
      </c>
      <c r="AB76" s="8">
        <v>0</v>
      </c>
      <c r="AC76" s="8">
        <v>18719.800000000003</v>
      </c>
      <c r="AD76" s="8">
        <v>0</v>
      </c>
      <c r="AE76" s="8">
        <v>0</v>
      </c>
      <c r="AF76" s="8">
        <v>0</v>
      </c>
      <c r="AG76" s="1" t="s">
        <v>116</v>
      </c>
      <c r="AH76" s="1" t="s">
        <v>77</v>
      </c>
      <c r="AI76" s="1">
        <v>1</v>
      </c>
      <c r="AJ76" s="3">
        <v>45898</v>
      </c>
      <c r="AK76" s="3">
        <v>0</v>
      </c>
      <c r="AL76" s="3">
        <v>0</v>
      </c>
      <c r="AM76" s="3">
        <v>0</v>
      </c>
      <c r="AN76" s="3">
        <v>0</v>
      </c>
      <c r="AO76" s="3">
        <v>45897</v>
      </c>
      <c r="AP76" s="3">
        <v>45893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177</v>
      </c>
      <c r="BD76" s="56">
        <v>1410.0585351111113</v>
      </c>
    </row>
    <row r="77" spans="1:56" ht="27.7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30</v>
      </c>
      <c r="G77" s="9">
        <v>0</v>
      </c>
      <c r="H77" s="9">
        <v>0</v>
      </c>
      <c r="I77" s="9">
        <v>63</v>
      </c>
      <c r="J77" s="9" t="s">
        <v>78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176</v>
      </c>
      <c r="AA77" s="8">
        <v>287616.65107999992</v>
      </c>
      <c r="AB77" s="8">
        <v>0</v>
      </c>
      <c r="AC77" s="8">
        <v>287616.65107999992</v>
      </c>
      <c r="AD77" s="8">
        <v>0</v>
      </c>
      <c r="AE77" s="8">
        <v>0</v>
      </c>
      <c r="AF77" s="8" t="s">
        <v>58</v>
      </c>
      <c r="AG77" s="1" t="s">
        <v>116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178</v>
      </c>
      <c r="BD77" s="56">
        <v>0</v>
      </c>
    </row>
    <row r="78" spans="1:56" ht="27.75" customHeight="1" x14ac:dyDescent="0.45">
      <c r="A78" s="3">
        <v>45796</v>
      </c>
      <c r="B78" s="14" t="s">
        <v>280</v>
      </c>
      <c r="C78" s="9" t="s">
        <v>142</v>
      </c>
      <c r="D78" s="13" t="s">
        <v>275</v>
      </c>
      <c r="E78" s="9">
        <v>19</v>
      </c>
      <c r="F78" s="9">
        <v>34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205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 t="s">
        <v>63</v>
      </c>
      <c r="U78" s="11">
        <v>503</v>
      </c>
      <c r="V78" s="10">
        <v>0</v>
      </c>
      <c r="W78" s="10">
        <v>503</v>
      </c>
      <c r="X78" s="10">
        <v>5250</v>
      </c>
      <c r="Y78" s="10">
        <v>0</v>
      </c>
      <c r="Z78" s="9" t="s">
        <v>113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200</v>
      </c>
      <c r="BD78" s="56">
        <v>0</v>
      </c>
    </row>
    <row r="79" spans="1:56" ht="27.75" customHeight="1" x14ac:dyDescent="0.45">
      <c r="A79" s="3">
        <v>0</v>
      </c>
      <c r="B79" s="14">
        <v>0</v>
      </c>
      <c r="C79" s="9">
        <v>0</v>
      </c>
      <c r="D79" s="13">
        <v>0</v>
      </c>
      <c r="E79" s="9">
        <v>19</v>
      </c>
      <c r="F79" s="9">
        <v>34</v>
      </c>
      <c r="G79" s="9" t="s">
        <v>60</v>
      </c>
      <c r="H79" s="9">
        <v>0</v>
      </c>
      <c r="I79" s="9">
        <v>80</v>
      </c>
      <c r="J79" s="9" t="s">
        <v>57</v>
      </c>
      <c r="K79" s="9">
        <v>5</v>
      </c>
      <c r="L79" s="9">
        <v>0</v>
      </c>
      <c r="M79" s="10">
        <v>0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>
        <v>0</v>
      </c>
      <c r="T79" s="12"/>
      <c r="U79" s="11">
        <v>0</v>
      </c>
      <c r="V79" s="10">
        <v>0</v>
      </c>
      <c r="W79" s="10">
        <v>0</v>
      </c>
      <c r="X79" s="10">
        <v>0</v>
      </c>
      <c r="Y79" s="10">
        <v>0</v>
      </c>
      <c r="Z79" s="9" t="s">
        <v>113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58</v>
      </c>
      <c r="AG79" s="1" t="s">
        <v>116</v>
      </c>
      <c r="AH79" s="1">
        <v>0</v>
      </c>
      <c r="AI79" s="1" t="s">
        <v>15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201</v>
      </c>
      <c r="BD79" s="56">
        <v>0</v>
      </c>
    </row>
    <row r="80" spans="1:56" ht="27.75" customHeight="1" x14ac:dyDescent="0.45">
      <c r="A80" s="3">
        <v>45857</v>
      </c>
      <c r="B80" s="14" t="s">
        <v>381</v>
      </c>
      <c r="C80" s="9" t="s">
        <v>142</v>
      </c>
      <c r="D80" s="13" t="s">
        <v>258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109</v>
      </c>
      <c r="T80" s="12" t="s">
        <v>63</v>
      </c>
      <c r="U80" s="11">
        <v>120</v>
      </c>
      <c r="V80" s="10">
        <v>0</v>
      </c>
      <c r="W80" s="10">
        <v>120</v>
      </c>
      <c r="X80" s="10">
        <v>11000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45847</v>
      </c>
      <c r="B81" s="14" t="s">
        <v>335</v>
      </c>
      <c r="C81" s="9" t="s">
        <v>79</v>
      </c>
      <c r="D81" s="13" t="s">
        <v>334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45863</v>
      </c>
      <c r="B82" s="14" t="s">
        <v>430</v>
      </c>
      <c r="C82" s="9" t="s">
        <v>79</v>
      </c>
      <c r="D82" s="13" t="s">
        <v>242</v>
      </c>
      <c r="E82" s="9">
        <v>20</v>
      </c>
      <c r="F82" s="9">
        <v>40</v>
      </c>
      <c r="G82" s="9" t="s">
        <v>60</v>
      </c>
      <c r="H82" s="9" t="s">
        <v>76</v>
      </c>
      <c r="I82" s="9">
        <v>108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45876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3478.5300000000007</v>
      </c>
      <c r="AB82" s="8">
        <v>3478.5300000000007</v>
      </c>
      <c r="AC82" s="8">
        <v>0</v>
      </c>
      <c r="AD82" s="8">
        <v>3478.5300000000007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45876</v>
      </c>
      <c r="AK82" s="3">
        <v>45872</v>
      </c>
      <c r="AL82" s="3">
        <v>45865</v>
      </c>
      <c r="AM82" s="3">
        <v>45873</v>
      </c>
      <c r="AN82" s="3">
        <v>45874</v>
      </c>
      <c r="AO82" s="3">
        <v>45875</v>
      </c>
      <c r="AP82" s="3">
        <v>45871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45850</v>
      </c>
      <c r="B83" s="14" t="s">
        <v>338</v>
      </c>
      <c r="C83" s="9" t="s">
        <v>108</v>
      </c>
      <c r="D83" s="13" t="s">
        <v>339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45889</v>
      </c>
      <c r="U83" s="11">
        <v>4000</v>
      </c>
      <c r="V83" s="10">
        <v>0</v>
      </c>
      <c r="W83" s="10">
        <v>4000</v>
      </c>
      <c r="X83" s="10">
        <v>0</v>
      </c>
      <c r="Y83" s="10">
        <v>4200</v>
      </c>
      <c r="Z83" s="9" t="s">
        <v>80</v>
      </c>
      <c r="AA83" s="8">
        <v>4414.5199999999995</v>
      </c>
      <c r="AB83" s="8">
        <v>4414.5199999999995</v>
      </c>
      <c r="AC83" s="8">
        <v>0</v>
      </c>
      <c r="AD83" s="8">
        <v>4414.5199999999995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45889</v>
      </c>
      <c r="AK83" s="3">
        <v>45885</v>
      </c>
      <c r="AL83" s="3">
        <v>45878</v>
      </c>
      <c r="AM83" s="3">
        <v>45886</v>
      </c>
      <c r="AN83" s="3">
        <v>45887</v>
      </c>
      <c r="AO83" s="3">
        <v>45888</v>
      </c>
      <c r="AP83" s="3">
        <v>45884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45868</v>
      </c>
      <c r="B84" s="14" t="s">
        <v>129</v>
      </c>
      <c r="C84" s="9" t="s">
        <v>300</v>
      </c>
      <c r="D84" s="13" t="s">
        <v>341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45894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80</v>
      </c>
      <c r="AA84" s="8">
        <v>32270.700000000004</v>
      </c>
      <c r="AB84" s="8">
        <v>32270.700000000004</v>
      </c>
      <c r="AC84" s="8">
        <v>0</v>
      </c>
      <c r="AD84" s="8">
        <v>0</v>
      </c>
      <c r="AE84" s="8">
        <v>32270.700000000004</v>
      </c>
      <c r="AF84" s="8">
        <v>0</v>
      </c>
      <c r="AG84" s="1" t="s">
        <v>61</v>
      </c>
      <c r="AH84" s="1" t="s">
        <v>75</v>
      </c>
      <c r="AI84" s="1">
        <v>4</v>
      </c>
      <c r="AJ84" s="3">
        <v>45894</v>
      </c>
      <c r="AK84" s="3">
        <v>45890</v>
      </c>
      <c r="AL84" s="3">
        <v>45883</v>
      </c>
      <c r="AM84" s="3">
        <v>45891</v>
      </c>
      <c r="AN84" s="3">
        <v>45892</v>
      </c>
      <c r="AO84" s="3">
        <v>45893</v>
      </c>
      <c r="AP84" s="3">
        <v>45889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45868</v>
      </c>
      <c r="B85" s="14" t="s">
        <v>129</v>
      </c>
      <c r="C85" s="9" t="s">
        <v>300</v>
      </c>
      <c r="D85" s="13" t="s">
        <v>342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45894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80</v>
      </c>
      <c r="AA85" s="8">
        <v>21513.800000000003</v>
      </c>
      <c r="AB85" s="8">
        <v>21513.800000000003</v>
      </c>
      <c r="AC85" s="8">
        <v>0</v>
      </c>
      <c r="AD85" s="8">
        <v>0</v>
      </c>
      <c r="AE85" s="8">
        <v>21513.800000000003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45894</v>
      </c>
      <c r="AK85" s="3">
        <v>45890</v>
      </c>
      <c r="AL85" s="3">
        <v>45883</v>
      </c>
      <c r="AM85" s="3">
        <v>45891</v>
      </c>
      <c r="AN85" s="3">
        <v>45892</v>
      </c>
      <c r="AO85" s="3">
        <v>45893</v>
      </c>
      <c r="AP85" s="3">
        <v>45889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45868</v>
      </c>
      <c r="B86" s="14" t="s">
        <v>129</v>
      </c>
      <c r="C86" s="9" t="s">
        <v>300</v>
      </c>
      <c r="D86" s="13" t="s">
        <v>442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5378.4500000000007</v>
      </c>
      <c r="AB86" s="8">
        <v>2881</v>
      </c>
      <c r="AC86" s="8">
        <v>2497.4500000000007</v>
      </c>
      <c r="AD86" s="8">
        <v>0</v>
      </c>
      <c r="AE86" s="8">
        <v>5378.4500000000007</v>
      </c>
      <c r="AF86" s="8">
        <v>0</v>
      </c>
      <c r="AG86" s="1" t="s">
        <v>61</v>
      </c>
      <c r="AH86" s="1" t="s">
        <v>75</v>
      </c>
      <c r="AI86" s="1">
        <v>4</v>
      </c>
      <c r="AJ86" s="3">
        <v>45894</v>
      </c>
      <c r="AK86" s="3">
        <v>45890</v>
      </c>
      <c r="AL86" s="3">
        <v>45883</v>
      </c>
      <c r="AM86" s="3">
        <v>45891</v>
      </c>
      <c r="AN86" s="3">
        <v>45892</v>
      </c>
      <c r="AO86" s="3">
        <v>45893</v>
      </c>
      <c r="AP86" s="3">
        <v>45889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188.69622222222227</v>
      </c>
    </row>
    <row r="87" spans="1:56" ht="27.75" customHeight="1" x14ac:dyDescent="0.45">
      <c r="A87" s="3" t="s">
        <v>136</v>
      </c>
      <c r="B87" s="14" t="s">
        <v>136</v>
      </c>
      <c r="C87" s="9" t="s">
        <v>142</v>
      </c>
      <c r="D87" s="13" t="s">
        <v>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109</v>
      </c>
      <c r="T87" s="12">
        <v>45899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80</v>
      </c>
      <c r="AA87" s="8">
        <v>104775.00000000001</v>
      </c>
      <c r="AB87" s="8">
        <v>0</v>
      </c>
      <c r="AC87" s="8">
        <v>104775.00000000001</v>
      </c>
      <c r="AD87" s="8">
        <v>0</v>
      </c>
      <c r="AE87" s="8">
        <v>104775.00000000001</v>
      </c>
      <c r="AF87" s="8">
        <v>0</v>
      </c>
      <c r="AG87" s="1" t="s">
        <v>61</v>
      </c>
      <c r="AH87" s="1" t="s">
        <v>75</v>
      </c>
      <c r="AI87" s="1">
        <v>4</v>
      </c>
      <c r="AJ87" s="3">
        <v>45899</v>
      </c>
      <c r="AK87" s="3">
        <v>45895</v>
      </c>
      <c r="AL87" s="3">
        <v>45888</v>
      </c>
      <c r="AM87" s="3">
        <v>45896</v>
      </c>
      <c r="AN87" s="3">
        <v>45897</v>
      </c>
      <c r="AO87" s="3">
        <v>45898</v>
      </c>
      <c r="AP87" s="3">
        <v>45894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7916.333333333333</v>
      </c>
    </row>
    <row r="88" spans="1:56" ht="27.75" customHeight="1" x14ac:dyDescent="0.45">
      <c r="A88" s="3" t="s">
        <v>136</v>
      </c>
      <c r="B88" s="14" t="s">
        <v>136</v>
      </c>
      <c r="C88" s="9" t="s">
        <v>79</v>
      </c>
      <c r="D88" s="13" t="s">
        <v>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45899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22072.6</v>
      </c>
      <c r="AB88" s="8">
        <v>0</v>
      </c>
      <c r="AC88" s="8">
        <v>22072.6</v>
      </c>
      <c r="AD88" s="8">
        <v>0</v>
      </c>
      <c r="AE88" s="8">
        <v>22072.6</v>
      </c>
      <c r="AF88" s="8">
        <v>0</v>
      </c>
      <c r="AG88" s="1" t="s">
        <v>116</v>
      </c>
      <c r="AH88" s="1" t="s">
        <v>75</v>
      </c>
      <c r="AI88" s="1">
        <v>4</v>
      </c>
      <c r="AJ88" s="3">
        <v>45899</v>
      </c>
      <c r="AK88" s="3">
        <v>45895</v>
      </c>
      <c r="AL88" s="3">
        <v>45888</v>
      </c>
      <c r="AM88" s="3">
        <v>45896</v>
      </c>
      <c r="AN88" s="3">
        <v>45897</v>
      </c>
      <c r="AO88" s="3">
        <v>45898</v>
      </c>
      <c r="AP88" s="3">
        <v>45894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1667.7075555555555</v>
      </c>
    </row>
    <row r="89" spans="1:56" ht="27.75" customHeight="1" x14ac:dyDescent="0.45">
      <c r="A89" s="3" t="s">
        <v>136</v>
      </c>
      <c r="B89" s="14" t="s">
        <v>136</v>
      </c>
      <c r="C89" s="9" t="s">
        <v>97</v>
      </c>
      <c r="D89" s="13" t="s">
        <v>61</v>
      </c>
      <c r="E89" s="9">
        <v>20</v>
      </c>
      <c r="F89" s="9">
        <v>37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45899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80</v>
      </c>
      <c r="AA89" s="8">
        <v>21513.800000000003</v>
      </c>
      <c r="AB89" s="8">
        <v>0</v>
      </c>
      <c r="AC89" s="8">
        <v>21513.800000000003</v>
      </c>
      <c r="AD89" s="8">
        <v>0</v>
      </c>
      <c r="AE89" s="8">
        <v>21513.800000000003</v>
      </c>
      <c r="AF89" s="8">
        <v>0</v>
      </c>
      <c r="AG89" s="1" t="s">
        <v>116</v>
      </c>
      <c r="AH89" s="1" t="s">
        <v>75</v>
      </c>
      <c r="AI89" s="1">
        <v>4</v>
      </c>
      <c r="AJ89" s="3">
        <v>45899</v>
      </c>
      <c r="AK89" s="3">
        <v>45895</v>
      </c>
      <c r="AL89" s="3">
        <v>45888</v>
      </c>
      <c r="AM89" s="3">
        <v>45896</v>
      </c>
      <c r="AN89" s="3">
        <v>45897</v>
      </c>
      <c r="AO89" s="3">
        <v>45898</v>
      </c>
      <c r="AP89" s="3">
        <v>45894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1625.4871111111113</v>
      </c>
    </row>
    <row r="90" spans="1:56" ht="27.75" customHeight="1" x14ac:dyDescent="0.45">
      <c r="A90" s="3" t="s">
        <v>136</v>
      </c>
      <c r="B90" s="14" t="s">
        <v>136</v>
      </c>
      <c r="C90" s="9" t="s">
        <v>305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110363</v>
      </c>
      <c r="AB90" s="8">
        <v>0</v>
      </c>
      <c r="AC90" s="8">
        <v>110363</v>
      </c>
      <c r="AD90" s="8">
        <v>0</v>
      </c>
      <c r="AE90" s="8">
        <v>110363</v>
      </c>
      <c r="AF90" s="8">
        <v>0</v>
      </c>
      <c r="AG90" s="1" t="s">
        <v>116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8338.5377777777776</v>
      </c>
    </row>
    <row r="91" spans="1:56" ht="27.75" customHeight="1" x14ac:dyDescent="0.45">
      <c r="A91" s="3">
        <v>45825</v>
      </c>
      <c r="B91" s="14" t="s">
        <v>303</v>
      </c>
      <c r="C91" s="9" t="s">
        <v>142</v>
      </c>
      <c r="D91" s="13" t="s">
        <v>277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205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109</v>
      </c>
      <c r="T91" s="12" t="s">
        <v>63</v>
      </c>
      <c r="U91" s="11">
        <v>127</v>
      </c>
      <c r="V91" s="10">
        <v>0</v>
      </c>
      <c r="W91" s="10">
        <v>127</v>
      </c>
      <c r="X91" s="10">
        <v>6000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118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45">
      <c r="A92" s="3">
        <v>45825</v>
      </c>
      <c r="B92" s="14" t="s">
        <v>304</v>
      </c>
      <c r="C92" s="9" t="s">
        <v>142</v>
      </c>
      <c r="D92" s="13" t="s">
        <v>259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267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109</v>
      </c>
      <c r="T92" s="12" t="s">
        <v>63</v>
      </c>
      <c r="U92" s="11">
        <v>894</v>
      </c>
      <c r="V92" s="10">
        <v>525</v>
      </c>
      <c r="W92" s="10">
        <v>369</v>
      </c>
      <c r="X92" s="10">
        <v>6000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116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45">
      <c r="A93" s="3">
        <v>45827</v>
      </c>
      <c r="B93" s="14" t="s">
        <v>313</v>
      </c>
      <c r="C93" s="9" t="s">
        <v>142</v>
      </c>
      <c r="D93" s="13" t="s">
        <v>188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205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109</v>
      </c>
      <c r="T93" s="12" t="s">
        <v>63</v>
      </c>
      <c r="U93" s="11">
        <v>455</v>
      </c>
      <c r="V93" s="10">
        <v>0</v>
      </c>
      <c r="W93" s="10">
        <v>455</v>
      </c>
      <c r="X93" s="10">
        <v>6000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116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45">
      <c r="A94" s="3">
        <v>45796</v>
      </c>
      <c r="B94" s="14" t="s">
        <v>285</v>
      </c>
      <c r="C94" s="9" t="s">
        <v>142</v>
      </c>
      <c r="D94" s="13" t="s">
        <v>148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 t="s">
        <v>63</v>
      </c>
      <c r="U94" s="11">
        <v>3360</v>
      </c>
      <c r="V94" s="10">
        <v>0</v>
      </c>
      <c r="W94" s="10">
        <v>3360</v>
      </c>
      <c r="X94" s="10">
        <v>35200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116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279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45796</v>
      </c>
      <c r="B95" s="14" t="s">
        <v>286</v>
      </c>
      <c r="C95" s="9" t="s">
        <v>142</v>
      </c>
      <c r="D95" s="13" t="s">
        <v>239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614</v>
      </c>
      <c r="V95" s="10">
        <v>0</v>
      </c>
      <c r="W95" s="10">
        <v>614</v>
      </c>
      <c r="X95" s="10">
        <v>12101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118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45796</v>
      </c>
      <c r="B96" s="14" t="s">
        <v>281</v>
      </c>
      <c r="C96" s="9" t="s">
        <v>142</v>
      </c>
      <c r="D96" s="13" t="s">
        <v>276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366</v>
      </c>
      <c r="V96" s="10">
        <v>0</v>
      </c>
      <c r="W96" s="10">
        <v>366</v>
      </c>
      <c r="X96" s="10">
        <v>5113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45796</v>
      </c>
      <c r="B97" s="14" t="s">
        <v>283</v>
      </c>
      <c r="C97" s="9" t="s">
        <v>142</v>
      </c>
      <c r="D97" s="13" t="s">
        <v>278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 t="s">
        <v>63</v>
      </c>
      <c r="U97" s="11">
        <v>302</v>
      </c>
      <c r="V97" s="10">
        <v>0</v>
      </c>
      <c r="W97" s="10">
        <v>302</v>
      </c>
      <c r="X97" s="10">
        <v>5300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45796</v>
      </c>
      <c r="B98" s="14" t="s">
        <v>284</v>
      </c>
      <c r="C98" s="9" t="s">
        <v>142</v>
      </c>
      <c r="D98" s="13" t="s">
        <v>132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1200</v>
      </c>
      <c r="V98" s="10">
        <v>0</v>
      </c>
      <c r="W98" s="10">
        <v>1200</v>
      </c>
      <c r="X98" s="10">
        <v>10700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116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45850</v>
      </c>
      <c r="B99" s="14" t="s">
        <v>336</v>
      </c>
      <c r="C99" s="9" t="s">
        <v>108</v>
      </c>
      <c r="D99" s="13" t="s">
        <v>337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250.15613333333337</v>
      </c>
    </row>
    <row r="100" spans="1:56" ht="27.75" customHeight="1" x14ac:dyDescent="0.45">
      <c r="A100" s="3">
        <v>45782</v>
      </c>
      <c r="B100" s="14" t="s">
        <v>274</v>
      </c>
      <c r="C100" s="9" t="s">
        <v>79</v>
      </c>
      <c r="D100" s="13" t="s">
        <v>264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133</v>
      </c>
      <c r="U100" s="11">
        <v>5000</v>
      </c>
      <c r="V100" s="10">
        <v>5041</v>
      </c>
      <c r="W100" s="10">
        <v>0</v>
      </c>
      <c r="X100" s="10">
        <v>5250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 t="s">
        <v>133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45799</v>
      </c>
      <c r="B101" s="14" t="s">
        <v>294</v>
      </c>
      <c r="C101" s="9" t="s">
        <v>289</v>
      </c>
      <c r="D101" s="13" t="s">
        <v>290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 t="s">
        <v>133</v>
      </c>
      <c r="U101" s="11">
        <v>4000</v>
      </c>
      <c r="V101" s="10">
        <v>3840</v>
      </c>
      <c r="W101" s="10">
        <v>160</v>
      </c>
      <c r="X101" s="10">
        <v>8450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220</v>
      </c>
      <c r="AG101" s="1" t="s">
        <v>117</v>
      </c>
      <c r="AH101" s="1" t="s">
        <v>75</v>
      </c>
      <c r="AI101" s="1">
        <v>4</v>
      </c>
      <c r="AJ101" s="3" t="s">
        <v>133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45850</v>
      </c>
      <c r="B102" s="14" t="s">
        <v>340</v>
      </c>
      <c r="C102" s="9" t="s">
        <v>108</v>
      </c>
      <c r="D102" s="13" t="s">
        <v>309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80</v>
      </c>
      <c r="AA102" s="8">
        <v>4414.5199999999995</v>
      </c>
      <c r="AB102" s="8">
        <v>0</v>
      </c>
      <c r="AC102" s="8">
        <v>4414.5199999999995</v>
      </c>
      <c r="AD102" s="8">
        <v>0</v>
      </c>
      <c r="AE102" s="8">
        <v>4414.5199999999995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135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333.54151111111111</v>
      </c>
    </row>
    <row r="103" spans="1:56" ht="27.75" customHeight="1" x14ac:dyDescent="0.45">
      <c r="A103" s="3">
        <v>45798</v>
      </c>
      <c r="B103" s="14" t="s">
        <v>293</v>
      </c>
      <c r="C103" s="9" t="s">
        <v>108</v>
      </c>
      <c r="D103" s="13" t="s">
        <v>291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116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416.92688888888887</v>
      </c>
    </row>
    <row r="104" spans="1:56" ht="27.75" customHeight="1" x14ac:dyDescent="0.45">
      <c r="A104" s="3">
        <v>45782</v>
      </c>
      <c r="B104" s="14" t="s">
        <v>274</v>
      </c>
      <c r="C104" s="9" t="s">
        <v>79</v>
      </c>
      <c r="D104" s="13" t="s">
        <v>264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80</v>
      </c>
      <c r="AA104" s="8">
        <v>11036.3</v>
      </c>
      <c r="AB104" s="8">
        <v>0</v>
      </c>
      <c r="AC104" s="8">
        <v>11036.3</v>
      </c>
      <c r="AD104" s="8">
        <v>0</v>
      </c>
      <c r="AE104" s="8">
        <v>11036.3</v>
      </c>
      <c r="AF104" s="8">
        <v>0</v>
      </c>
      <c r="AG104" s="1" t="s">
        <v>116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833.85377777777774</v>
      </c>
    </row>
    <row r="105" spans="1:56" ht="27.75" customHeight="1" x14ac:dyDescent="0.45">
      <c r="A105" s="3">
        <v>45810</v>
      </c>
      <c r="B105" s="14" t="s">
        <v>296</v>
      </c>
      <c r="C105" s="9" t="s">
        <v>79</v>
      </c>
      <c r="D105" s="13" t="s">
        <v>234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416.92688888888887</v>
      </c>
    </row>
    <row r="106" spans="1:56" ht="27.75" customHeight="1" x14ac:dyDescent="0.45">
      <c r="A106" s="3">
        <v>45674</v>
      </c>
      <c r="B106" s="14" t="s">
        <v>241</v>
      </c>
      <c r="C106" s="9" t="s">
        <v>142</v>
      </c>
      <c r="D106" s="13" t="s">
        <v>240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205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109</v>
      </c>
      <c r="T106" s="12" t="s">
        <v>63</v>
      </c>
      <c r="U106" s="11">
        <v>152</v>
      </c>
      <c r="V106" s="10">
        <v>0</v>
      </c>
      <c r="W106" s="10">
        <v>152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5987</v>
      </c>
      <c r="AG106" s="1" t="s">
        <v>116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255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45">
      <c r="A107" s="3">
        <v>45611</v>
      </c>
      <c r="B107" s="14" t="s">
        <v>204</v>
      </c>
      <c r="C107" s="9" t="s">
        <v>142</v>
      </c>
      <c r="D107" s="13" t="s">
        <v>203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109</v>
      </c>
      <c r="T107" s="12" t="s">
        <v>63</v>
      </c>
      <c r="U107" s="11">
        <v>117</v>
      </c>
      <c r="V107" s="10">
        <v>0</v>
      </c>
      <c r="W107" s="10">
        <v>117</v>
      </c>
      <c r="X107" s="10">
        <v>10065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45523</v>
      </c>
      <c r="B108" s="14" t="s">
        <v>185</v>
      </c>
      <c r="C108" s="9" t="s">
        <v>142</v>
      </c>
      <c r="D108" s="13" t="s">
        <v>183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109</v>
      </c>
      <c r="T108" s="12" t="s">
        <v>63</v>
      </c>
      <c r="U108" s="11">
        <v>1260</v>
      </c>
      <c r="V108" s="10">
        <v>0</v>
      </c>
      <c r="W108" s="10">
        <v>1260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116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45523</v>
      </c>
      <c r="B109" s="14" t="s">
        <v>185</v>
      </c>
      <c r="C109" s="9" t="s">
        <v>142</v>
      </c>
      <c r="D109" s="13" t="s">
        <v>184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89</v>
      </c>
      <c r="V109" s="10">
        <v>0</v>
      </c>
      <c r="W109" s="10">
        <v>89</v>
      </c>
      <c r="X109" s="10">
        <v>11180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45741</v>
      </c>
      <c r="B110" s="14" t="s">
        <v>262</v>
      </c>
      <c r="C110" s="9" t="s">
        <v>108</v>
      </c>
      <c r="D110" s="13" t="s">
        <v>261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133</v>
      </c>
      <c r="U110" s="11">
        <v>4000</v>
      </c>
      <c r="V110" s="10">
        <v>3857</v>
      </c>
      <c r="W110" s="10">
        <v>143</v>
      </c>
      <c r="X110" s="10">
        <v>4200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133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265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45720</v>
      </c>
      <c r="B111" s="14" t="s">
        <v>129</v>
      </c>
      <c r="C111" s="9" t="s">
        <v>108</v>
      </c>
      <c r="D111" s="13" t="s">
        <v>219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133</v>
      </c>
      <c r="U111" s="11">
        <v>4000</v>
      </c>
      <c r="V111" s="10">
        <v>4010</v>
      </c>
      <c r="W111" s="10">
        <v>0</v>
      </c>
      <c r="X111" s="10">
        <v>4470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133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45720</v>
      </c>
      <c r="B112" s="14" t="s">
        <v>129</v>
      </c>
      <c r="C112" s="9" t="s">
        <v>108</v>
      </c>
      <c r="D112" s="13" t="s">
        <v>233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133</v>
      </c>
      <c r="U112" s="11">
        <v>3000</v>
      </c>
      <c r="V112" s="10">
        <v>3065</v>
      </c>
      <c r="W112" s="10">
        <v>0</v>
      </c>
      <c r="X112" s="10">
        <v>3300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133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45541</v>
      </c>
      <c r="B113" s="14" t="s">
        <v>189</v>
      </c>
      <c r="C113" s="9" t="s">
        <v>108</v>
      </c>
      <c r="D113" s="13" t="s">
        <v>190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3000</v>
      </c>
      <c r="V113" s="10">
        <v>3318</v>
      </c>
      <c r="W113" s="10">
        <v>0</v>
      </c>
      <c r="X113" s="10">
        <v>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191</v>
      </c>
      <c r="AG113" s="1" t="s">
        <v>61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>
        <v>0</v>
      </c>
      <c r="AY113" s="2" t="s">
        <v>236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45581</v>
      </c>
      <c r="B114" s="14" t="s">
        <v>195</v>
      </c>
      <c r="C114" s="9" t="s">
        <v>108</v>
      </c>
      <c r="D114" s="13" t="s">
        <v>196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133</v>
      </c>
      <c r="U114" s="11">
        <v>3000</v>
      </c>
      <c r="V114" s="10">
        <v>3194</v>
      </c>
      <c r="W114" s="10">
        <v>0</v>
      </c>
      <c r="X114" s="10">
        <v>5632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38</v>
      </c>
      <c r="G115" s="9">
        <v>0</v>
      </c>
      <c r="H115" s="9">
        <v>0</v>
      </c>
      <c r="I115" s="9">
        <v>84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80</v>
      </c>
      <c r="AA115" s="8">
        <v>358889.3000000001</v>
      </c>
      <c r="AB115" s="8">
        <v>67869.440000000002</v>
      </c>
      <c r="AC115" s="8">
        <v>291019.8600000001</v>
      </c>
      <c r="AD115" s="8">
        <v>11203.939999999999</v>
      </c>
      <c r="AE115" s="8">
        <v>347685.3600000001</v>
      </c>
      <c r="AF115" s="8" t="s">
        <v>58</v>
      </c>
      <c r="AG115" s="1" t="s">
        <v>116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 t="s">
        <v>136</v>
      </c>
      <c r="B116" s="14" t="s">
        <v>136</v>
      </c>
      <c r="C116" s="9" t="s">
        <v>305</v>
      </c>
      <c r="D116" s="13" t="s">
        <v>61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100000</v>
      </c>
      <c r="V116" s="10">
        <v>0</v>
      </c>
      <c r="W116" s="10">
        <v>100000</v>
      </c>
      <c r="X116" s="10">
        <v>0</v>
      </c>
      <c r="Y116" s="10">
        <v>105000</v>
      </c>
      <c r="Z116" s="9" t="s">
        <v>306</v>
      </c>
      <c r="AA116" s="8">
        <v>113157.00000000001</v>
      </c>
      <c r="AB116" s="8">
        <v>0</v>
      </c>
      <c r="AC116" s="8">
        <v>113157.00000000001</v>
      </c>
      <c r="AD116" s="8">
        <v>0</v>
      </c>
      <c r="AE116" s="8">
        <v>0</v>
      </c>
      <c r="AF116" s="8">
        <v>0</v>
      </c>
      <c r="AG116" s="1" t="s">
        <v>120</v>
      </c>
      <c r="AH116" s="1" t="s">
        <v>74</v>
      </c>
      <c r="AI116" s="1">
        <v>2</v>
      </c>
      <c r="AJ116" s="3" t="s">
        <v>63</v>
      </c>
      <c r="AK116" s="3">
        <v>0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307</v>
      </c>
      <c r="BD116" s="56">
        <v>8914.2570000000014</v>
      </c>
    </row>
    <row r="117" spans="1:56" ht="27.7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82</v>
      </c>
      <c r="J117" s="9" t="s">
        <v>78</v>
      </c>
      <c r="K117" s="9">
        <v>2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306</v>
      </c>
      <c r="AA117" s="8">
        <v>113157.00000000001</v>
      </c>
      <c r="AB117" s="8">
        <v>0</v>
      </c>
      <c r="AC117" s="8">
        <v>113157.00000000001</v>
      </c>
      <c r="AD117" s="8">
        <v>0</v>
      </c>
      <c r="AE117" s="8">
        <v>0</v>
      </c>
      <c r="AF117" s="8" t="s">
        <v>58</v>
      </c>
      <c r="AG117" s="1" t="s">
        <v>118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308</v>
      </c>
      <c r="BD117" s="56">
        <v>0</v>
      </c>
    </row>
    <row r="118" spans="1:56" ht="27.75" customHeight="1" x14ac:dyDescent="0.45">
      <c r="A118" s="3">
        <v>45857</v>
      </c>
      <c r="B118" s="14" t="s">
        <v>384</v>
      </c>
      <c r="C118" s="9" t="s">
        <v>142</v>
      </c>
      <c r="D118" s="13" t="s">
        <v>302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205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109</v>
      </c>
      <c r="T118" s="12">
        <v>45872</v>
      </c>
      <c r="U118" s="11">
        <v>72480</v>
      </c>
      <c r="V118" s="10">
        <v>0</v>
      </c>
      <c r="W118" s="10">
        <v>72480</v>
      </c>
      <c r="X118" s="10">
        <v>56093</v>
      </c>
      <c r="Y118" s="10">
        <v>17206.350000000002</v>
      </c>
      <c r="Z118" s="9" t="s">
        <v>81</v>
      </c>
      <c r="AA118" s="8">
        <v>18027.953212500004</v>
      </c>
      <c r="AB118" s="8">
        <v>18027.953212500004</v>
      </c>
      <c r="AC118" s="8">
        <v>0</v>
      </c>
      <c r="AD118" s="8">
        <v>0</v>
      </c>
      <c r="AE118" s="8">
        <v>0</v>
      </c>
      <c r="AF118" s="8" t="s">
        <v>220</v>
      </c>
      <c r="AG118" s="1" t="s">
        <v>117</v>
      </c>
      <c r="AH118" s="1" t="s">
        <v>74</v>
      </c>
      <c r="AI118" s="1">
        <v>2</v>
      </c>
      <c r="AJ118" s="3">
        <v>45872</v>
      </c>
      <c r="AK118" s="3">
        <v>0</v>
      </c>
      <c r="AL118" s="3">
        <v>45863</v>
      </c>
      <c r="AM118" s="3">
        <v>45870</v>
      </c>
      <c r="AN118" s="3">
        <v>45871</v>
      </c>
      <c r="AO118" s="3">
        <v>45871</v>
      </c>
      <c r="AP118" s="3">
        <v>45867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 t="s">
        <v>390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45857</v>
      </c>
      <c r="B119" s="14" t="s">
        <v>383</v>
      </c>
      <c r="C119" s="9" t="s">
        <v>142</v>
      </c>
      <c r="D119" s="13" t="s">
        <v>301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205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109</v>
      </c>
      <c r="T119" s="12">
        <v>45872</v>
      </c>
      <c r="U119" s="11">
        <v>2720</v>
      </c>
      <c r="V119" s="10">
        <v>0</v>
      </c>
      <c r="W119" s="10">
        <v>2720</v>
      </c>
      <c r="X119" s="10">
        <v>99691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220</v>
      </c>
      <c r="AG119" s="1" t="s">
        <v>117</v>
      </c>
      <c r="AH119" s="1" t="s">
        <v>74</v>
      </c>
      <c r="AI119" s="1">
        <v>2</v>
      </c>
      <c r="AJ119" s="3">
        <v>45872</v>
      </c>
      <c r="AK119" s="3">
        <v>0</v>
      </c>
      <c r="AL119" s="3">
        <v>45863</v>
      </c>
      <c r="AM119" s="3">
        <v>45870</v>
      </c>
      <c r="AN119" s="3">
        <v>45871</v>
      </c>
      <c r="AO119" s="3">
        <v>45871</v>
      </c>
      <c r="AP119" s="3">
        <v>45867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389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45862</v>
      </c>
      <c r="B120" s="14" t="s">
        <v>431</v>
      </c>
      <c r="C120" s="9" t="s">
        <v>85</v>
      </c>
      <c r="D120" s="13" t="s">
        <v>417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198</v>
      </c>
      <c r="T120" s="12">
        <v>45889</v>
      </c>
      <c r="U120" s="11">
        <v>124000</v>
      </c>
      <c r="V120" s="10">
        <v>0</v>
      </c>
      <c r="W120" s="10">
        <v>124000</v>
      </c>
      <c r="X120" s="10">
        <v>0</v>
      </c>
      <c r="Y120" s="10">
        <v>130200</v>
      </c>
      <c r="Z120" s="9" t="s">
        <v>81</v>
      </c>
      <c r="AA120" s="8">
        <v>133385.56000000003</v>
      </c>
      <c r="AB120" s="8">
        <v>62295</v>
      </c>
      <c r="AC120" s="8">
        <v>71090.560000000027</v>
      </c>
      <c r="AD120" s="8">
        <v>0</v>
      </c>
      <c r="AE120" s="8">
        <v>0</v>
      </c>
      <c r="AF120" s="8" t="s">
        <v>323</v>
      </c>
      <c r="AG120" s="1" t="s">
        <v>117</v>
      </c>
      <c r="AH120" s="1" t="s">
        <v>74</v>
      </c>
      <c r="AI120" s="1">
        <v>2</v>
      </c>
      <c r="AJ120" s="3">
        <v>45889</v>
      </c>
      <c r="AK120" s="3">
        <v>0</v>
      </c>
      <c r="AL120" s="3">
        <v>45880</v>
      </c>
      <c r="AM120" s="3">
        <v>45887</v>
      </c>
      <c r="AN120" s="3">
        <v>45888</v>
      </c>
      <c r="AO120" s="3">
        <v>45888</v>
      </c>
      <c r="AP120" s="3">
        <v>45884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5434.4783644444469</v>
      </c>
    </row>
    <row r="121" spans="1:56" ht="27.75" customHeight="1" x14ac:dyDescent="0.45">
      <c r="A121" s="3">
        <v>45862</v>
      </c>
      <c r="B121" s="14" t="s">
        <v>432</v>
      </c>
      <c r="C121" s="9" t="s">
        <v>85</v>
      </c>
      <c r="D121" s="13" t="s">
        <v>322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198</v>
      </c>
      <c r="T121" s="12">
        <v>45889</v>
      </c>
      <c r="U121" s="11">
        <v>28000</v>
      </c>
      <c r="V121" s="10">
        <v>0</v>
      </c>
      <c r="W121" s="10">
        <v>28000</v>
      </c>
      <c r="X121" s="10">
        <v>0</v>
      </c>
      <c r="Y121" s="10">
        <v>29400</v>
      </c>
      <c r="Z121" s="9" t="s">
        <v>81</v>
      </c>
      <c r="AA121" s="8">
        <v>30119.320000000003</v>
      </c>
      <c r="AB121" s="8">
        <v>0</v>
      </c>
      <c r="AC121" s="8">
        <v>30119.320000000003</v>
      </c>
      <c r="AD121" s="8">
        <v>0</v>
      </c>
      <c r="AE121" s="8">
        <v>0</v>
      </c>
      <c r="AF121" s="8" t="s">
        <v>323</v>
      </c>
      <c r="AG121" s="1" t="s">
        <v>117</v>
      </c>
      <c r="AH121" s="1" t="s">
        <v>74</v>
      </c>
      <c r="AI121" s="1">
        <v>2</v>
      </c>
      <c r="AJ121" s="3">
        <v>45889</v>
      </c>
      <c r="AK121" s="3">
        <v>0</v>
      </c>
      <c r="AL121" s="3">
        <v>45880</v>
      </c>
      <c r="AM121" s="3">
        <v>45887</v>
      </c>
      <c r="AN121" s="3">
        <v>45888</v>
      </c>
      <c r="AO121" s="3">
        <v>45888</v>
      </c>
      <c r="AP121" s="3">
        <v>45884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2302.4546844444449</v>
      </c>
    </row>
    <row r="122" spans="1:56" ht="27.75" customHeight="1" x14ac:dyDescent="0.45">
      <c r="A122" s="3">
        <v>45862</v>
      </c>
      <c r="B122" s="14" t="s">
        <v>433</v>
      </c>
      <c r="C122" s="9" t="s">
        <v>85</v>
      </c>
      <c r="D122" s="13" t="s">
        <v>418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198</v>
      </c>
      <c r="T122" s="12">
        <v>45889</v>
      </c>
      <c r="U122" s="11">
        <v>7000</v>
      </c>
      <c r="V122" s="10">
        <v>0</v>
      </c>
      <c r="W122" s="10">
        <v>7000</v>
      </c>
      <c r="X122" s="10">
        <v>0</v>
      </c>
      <c r="Y122" s="10">
        <v>7350</v>
      </c>
      <c r="Z122" s="9" t="s">
        <v>81</v>
      </c>
      <c r="AA122" s="8">
        <v>7529.8300000000008</v>
      </c>
      <c r="AB122" s="8">
        <v>0</v>
      </c>
      <c r="AC122" s="8">
        <v>7529.8300000000008</v>
      </c>
      <c r="AD122" s="8">
        <v>0</v>
      </c>
      <c r="AE122" s="8">
        <v>0</v>
      </c>
      <c r="AF122" s="8" t="s">
        <v>323</v>
      </c>
      <c r="AG122" s="1" t="s">
        <v>117</v>
      </c>
      <c r="AH122" s="1" t="s">
        <v>74</v>
      </c>
      <c r="AI122" s="1">
        <v>2</v>
      </c>
      <c r="AJ122" s="3">
        <v>45889</v>
      </c>
      <c r="AK122" s="3">
        <v>0</v>
      </c>
      <c r="AL122" s="3">
        <v>45880</v>
      </c>
      <c r="AM122" s="3">
        <v>45887</v>
      </c>
      <c r="AN122" s="3">
        <v>45888</v>
      </c>
      <c r="AO122" s="3">
        <v>45888</v>
      </c>
      <c r="AP122" s="3">
        <v>45884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575.61367111111122</v>
      </c>
    </row>
    <row r="123" spans="1:56" ht="27.75" customHeight="1" x14ac:dyDescent="0.45">
      <c r="A123" s="3">
        <v>45862</v>
      </c>
      <c r="B123" s="14" t="s">
        <v>433</v>
      </c>
      <c r="C123" s="9" t="s">
        <v>85</v>
      </c>
      <c r="D123" s="13" t="s">
        <v>421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198</v>
      </c>
      <c r="T123" s="12">
        <v>45889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5378.4500000000007</v>
      </c>
      <c r="AB123" s="8">
        <v>0</v>
      </c>
      <c r="AC123" s="8">
        <v>5378.4500000000007</v>
      </c>
      <c r="AD123" s="8">
        <v>0</v>
      </c>
      <c r="AE123" s="8">
        <v>0</v>
      </c>
      <c r="AF123" s="8" t="s">
        <v>323</v>
      </c>
      <c r="AG123" s="1" t="s">
        <v>117</v>
      </c>
      <c r="AH123" s="1" t="s">
        <v>74</v>
      </c>
      <c r="AI123" s="1">
        <v>2</v>
      </c>
      <c r="AJ123" s="3">
        <v>45889</v>
      </c>
      <c r="AK123" s="3">
        <v>0</v>
      </c>
      <c r="AL123" s="3">
        <v>45880</v>
      </c>
      <c r="AM123" s="3">
        <v>45887</v>
      </c>
      <c r="AN123" s="3">
        <v>45888</v>
      </c>
      <c r="AO123" s="3">
        <v>45888</v>
      </c>
      <c r="AP123" s="3">
        <v>45884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411.15262222222225</v>
      </c>
    </row>
    <row r="124" spans="1:56" ht="27.75" customHeight="1" x14ac:dyDescent="0.45">
      <c r="A124" s="3">
        <v>45862</v>
      </c>
      <c r="B124" s="14" t="s">
        <v>434</v>
      </c>
      <c r="C124" s="9" t="s">
        <v>85</v>
      </c>
      <c r="D124" s="13" t="s">
        <v>419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198</v>
      </c>
      <c r="T124" s="12">
        <v>45889</v>
      </c>
      <c r="U124" s="11">
        <v>7000</v>
      </c>
      <c r="V124" s="10">
        <v>0</v>
      </c>
      <c r="W124" s="10">
        <v>7000</v>
      </c>
      <c r="X124" s="10">
        <v>0</v>
      </c>
      <c r="Y124" s="10">
        <v>7350</v>
      </c>
      <c r="Z124" s="9" t="s">
        <v>81</v>
      </c>
      <c r="AA124" s="8">
        <v>7529.8300000000008</v>
      </c>
      <c r="AB124" s="8">
        <v>0</v>
      </c>
      <c r="AC124" s="8">
        <v>7529.8300000000008</v>
      </c>
      <c r="AD124" s="8">
        <v>0</v>
      </c>
      <c r="AE124" s="8">
        <v>0</v>
      </c>
      <c r="AF124" s="8" t="s">
        <v>323</v>
      </c>
      <c r="AG124" s="1" t="s">
        <v>117</v>
      </c>
      <c r="AH124" s="1" t="s">
        <v>74</v>
      </c>
      <c r="AI124" s="1">
        <v>2</v>
      </c>
      <c r="AJ124" s="3">
        <v>45889</v>
      </c>
      <c r="AK124" s="3">
        <v>0</v>
      </c>
      <c r="AL124" s="3">
        <v>45880</v>
      </c>
      <c r="AM124" s="3">
        <v>45887</v>
      </c>
      <c r="AN124" s="3">
        <v>45888</v>
      </c>
      <c r="AO124" s="3">
        <v>45888</v>
      </c>
      <c r="AP124" s="3">
        <v>45884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575.61367111111122</v>
      </c>
    </row>
    <row r="125" spans="1:56" ht="27.75" customHeight="1" x14ac:dyDescent="0.45">
      <c r="A125" s="3">
        <v>45862</v>
      </c>
      <c r="B125" s="14" t="s">
        <v>434</v>
      </c>
      <c r="C125" s="9" t="s">
        <v>85</v>
      </c>
      <c r="D125" s="13" t="s">
        <v>420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14000</v>
      </c>
      <c r="V125" s="10">
        <v>0</v>
      </c>
      <c r="W125" s="10">
        <v>14000</v>
      </c>
      <c r="X125" s="10">
        <v>0</v>
      </c>
      <c r="Y125" s="10">
        <v>14700</v>
      </c>
      <c r="Z125" s="9" t="s">
        <v>81</v>
      </c>
      <c r="AA125" s="8">
        <v>15059.660000000002</v>
      </c>
      <c r="AB125" s="8">
        <v>0</v>
      </c>
      <c r="AC125" s="8">
        <v>15059.660000000002</v>
      </c>
      <c r="AD125" s="8">
        <v>0</v>
      </c>
      <c r="AE125" s="8">
        <v>0</v>
      </c>
      <c r="AF125" s="8" t="s">
        <v>323</v>
      </c>
      <c r="AG125" s="1" t="s">
        <v>61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1151.2273422222224</v>
      </c>
    </row>
    <row r="126" spans="1:56" ht="27.75" customHeight="1" x14ac:dyDescent="0.45">
      <c r="A126" s="3" t="s">
        <v>136</v>
      </c>
      <c r="B126" s="14" t="s">
        <v>136</v>
      </c>
      <c r="C126" s="9" t="s">
        <v>85</v>
      </c>
      <c r="D126" s="13" t="s">
        <v>445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45894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5378.4500000000007</v>
      </c>
      <c r="AB126" s="8">
        <v>0</v>
      </c>
      <c r="AC126" s="8">
        <v>5378.4500000000007</v>
      </c>
      <c r="AD126" s="8">
        <v>0</v>
      </c>
      <c r="AE126" s="8">
        <v>0</v>
      </c>
      <c r="AF126" s="8" t="s">
        <v>273</v>
      </c>
      <c r="AG126" s="1" t="s">
        <v>116</v>
      </c>
      <c r="AH126" s="1" t="s">
        <v>74</v>
      </c>
      <c r="AI126" s="1">
        <v>2</v>
      </c>
      <c r="AJ126" s="3">
        <v>45894</v>
      </c>
      <c r="AK126" s="3">
        <v>0</v>
      </c>
      <c r="AL126" s="3">
        <v>45885</v>
      </c>
      <c r="AM126" s="3">
        <v>45892</v>
      </c>
      <c r="AN126" s="3">
        <v>45893</v>
      </c>
      <c r="AO126" s="3">
        <v>45893</v>
      </c>
      <c r="AP126" s="3">
        <v>45889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411.15262222222225</v>
      </c>
    </row>
    <row r="127" spans="1:56" ht="27.75" customHeight="1" x14ac:dyDescent="0.45">
      <c r="A127" s="3" t="s">
        <v>136</v>
      </c>
      <c r="B127" s="14" t="s">
        <v>136</v>
      </c>
      <c r="C127" s="9" t="s">
        <v>85</v>
      </c>
      <c r="D127" s="13" t="s">
        <v>446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45894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81</v>
      </c>
      <c r="AA127" s="8">
        <v>21513.800000000003</v>
      </c>
      <c r="AB127" s="8">
        <v>0</v>
      </c>
      <c r="AC127" s="8">
        <v>21513.800000000003</v>
      </c>
      <c r="AD127" s="8">
        <v>0</v>
      </c>
      <c r="AE127" s="8">
        <v>0</v>
      </c>
      <c r="AF127" s="8" t="s">
        <v>273</v>
      </c>
      <c r="AG127" s="1" t="s">
        <v>116</v>
      </c>
      <c r="AH127" s="1" t="s">
        <v>74</v>
      </c>
      <c r="AI127" s="1">
        <v>2</v>
      </c>
      <c r="AJ127" s="3">
        <v>45894</v>
      </c>
      <c r="AK127" s="3">
        <v>0</v>
      </c>
      <c r="AL127" s="3">
        <v>45885</v>
      </c>
      <c r="AM127" s="3">
        <v>45892</v>
      </c>
      <c r="AN127" s="3">
        <v>45893</v>
      </c>
      <c r="AO127" s="3">
        <v>45893</v>
      </c>
      <c r="AP127" s="3">
        <v>45889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1644.610488888889</v>
      </c>
    </row>
    <row r="128" spans="1:56" ht="27.75" customHeight="1" x14ac:dyDescent="0.45">
      <c r="A128" s="3" t="s">
        <v>136</v>
      </c>
      <c r="B128" s="14" t="s">
        <v>136</v>
      </c>
      <c r="C128" s="9" t="s">
        <v>142</v>
      </c>
      <c r="D128" s="13" t="s">
        <v>61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205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109</v>
      </c>
      <c r="T128" s="12">
        <v>45899</v>
      </c>
      <c r="U128" s="11">
        <v>200000</v>
      </c>
      <c r="V128" s="10">
        <v>0</v>
      </c>
      <c r="W128" s="10">
        <v>200000</v>
      </c>
      <c r="X128" s="10">
        <v>0</v>
      </c>
      <c r="Y128" s="10">
        <v>210000</v>
      </c>
      <c r="Z128" s="9" t="s">
        <v>81</v>
      </c>
      <c r="AA128" s="8">
        <v>209550.00000000003</v>
      </c>
      <c r="AB128" s="8">
        <v>0</v>
      </c>
      <c r="AC128" s="8">
        <v>209550.00000000003</v>
      </c>
      <c r="AD128" s="8">
        <v>0</v>
      </c>
      <c r="AE128" s="8">
        <v>0</v>
      </c>
      <c r="AF128" s="8" t="s">
        <v>220</v>
      </c>
      <c r="AG128" s="1" t="s">
        <v>116</v>
      </c>
      <c r="AH128" s="1" t="s">
        <v>74</v>
      </c>
      <c r="AI128" s="1">
        <v>2</v>
      </c>
      <c r="AJ128" s="3">
        <v>45899</v>
      </c>
      <c r="AK128" s="3">
        <v>0</v>
      </c>
      <c r="AL128" s="3">
        <v>45890</v>
      </c>
      <c r="AM128" s="3">
        <v>45897</v>
      </c>
      <c r="AN128" s="3">
        <v>45898</v>
      </c>
      <c r="AO128" s="3">
        <v>45898</v>
      </c>
      <c r="AP128" s="3">
        <v>45894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16018.933333333336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37</v>
      </c>
      <c r="G129" s="9">
        <v>0</v>
      </c>
      <c r="H129" s="9">
        <v>0</v>
      </c>
      <c r="I129" s="9">
        <v>80</v>
      </c>
      <c r="J129" s="9" t="s">
        <v>57</v>
      </c>
      <c r="K129" s="9">
        <v>3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81</v>
      </c>
      <c r="AA129" s="8">
        <v>453472.85321250011</v>
      </c>
      <c r="AB129" s="8">
        <v>80322.953212499997</v>
      </c>
      <c r="AC129" s="8">
        <v>373149.9</v>
      </c>
      <c r="AD129" s="8">
        <v>0</v>
      </c>
      <c r="AE129" s="8">
        <v>0</v>
      </c>
      <c r="AF129" s="8" t="s">
        <v>58</v>
      </c>
      <c r="AG129" s="1" t="s">
        <v>116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45867</v>
      </c>
      <c r="B130" s="14" t="s">
        <v>437</v>
      </c>
      <c r="C130" s="9" t="s">
        <v>411</v>
      </c>
      <c r="D130" s="13" t="s">
        <v>438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45874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121</v>
      </c>
      <c r="AA130" s="8">
        <v>5378.4500000000007</v>
      </c>
      <c r="AB130" s="8">
        <v>5378.4500000000007</v>
      </c>
      <c r="AC130" s="8">
        <v>0</v>
      </c>
      <c r="AD130" s="8">
        <v>3761</v>
      </c>
      <c r="AE130" s="8">
        <v>1617.4500000000007</v>
      </c>
      <c r="AF130" s="8">
        <v>0</v>
      </c>
      <c r="AG130" s="1" t="s">
        <v>118</v>
      </c>
      <c r="AH130" s="1" t="s">
        <v>68</v>
      </c>
      <c r="AI130" s="1">
        <v>4</v>
      </c>
      <c r="AJ130" s="3">
        <v>45874</v>
      </c>
      <c r="AK130" s="3">
        <v>45870</v>
      </c>
      <c r="AL130" s="3">
        <v>45864</v>
      </c>
      <c r="AM130" s="3">
        <v>45871</v>
      </c>
      <c r="AN130" s="3">
        <v>45872</v>
      </c>
      <c r="AO130" s="3">
        <v>45872</v>
      </c>
      <c r="AP130" s="3">
        <v>45869</v>
      </c>
      <c r="AQ130" s="3">
        <v>45873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122</v>
      </c>
      <c r="BD130" s="56">
        <v>0</v>
      </c>
    </row>
    <row r="131" spans="1:56" ht="27.75" customHeight="1" x14ac:dyDescent="0.45">
      <c r="A131" s="3">
        <v>45867</v>
      </c>
      <c r="B131" s="14" t="s">
        <v>437</v>
      </c>
      <c r="C131" s="9" t="s">
        <v>411</v>
      </c>
      <c r="D131" s="13" t="s">
        <v>439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217.10408191999997</v>
      </c>
      <c r="Q131" s="10">
        <v>0</v>
      </c>
      <c r="R131" s="10">
        <v>217.10408191999997</v>
      </c>
      <c r="S131" s="9" t="s">
        <v>71</v>
      </c>
      <c r="T131" s="12">
        <v>45874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121</v>
      </c>
      <c r="AA131" s="8">
        <v>10756.900000000001</v>
      </c>
      <c r="AB131" s="8">
        <v>10756.900000000001</v>
      </c>
      <c r="AC131" s="8">
        <v>0</v>
      </c>
      <c r="AD131" s="8">
        <v>0</v>
      </c>
      <c r="AE131" s="8">
        <v>10756.900000000001</v>
      </c>
      <c r="AF131" s="8">
        <v>0</v>
      </c>
      <c r="AG131" s="1" t="s">
        <v>116</v>
      </c>
      <c r="AH131" s="1" t="s">
        <v>68</v>
      </c>
      <c r="AI131" s="1">
        <v>4</v>
      </c>
      <c r="AJ131" s="3">
        <v>45874</v>
      </c>
      <c r="AK131" s="3">
        <v>45870</v>
      </c>
      <c r="AL131" s="3">
        <v>45864</v>
      </c>
      <c r="AM131" s="3">
        <v>45871</v>
      </c>
      <c r="AN131" s="3">
        <v>45872</v>
      </c>
      <c r="AO131" s="3">
        <v>45872</v>
      </c>
      <c r="AP131" s="3">
        <v>45869</v>
      </c>
      <c r="AQ131" s="3">
        <v>45873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122</v>
      </c>
      <c r="BD131" s="56">
        <v>0</v>
      </c>
    </row>
    <row r="132" spans="1:56" ht="27.75" customHeight="1" x14ac:dyDescent="0.45">
      <c r="A132" s="3">
        <v>45867</v>
      </c>
      <c r="B132" s="14" t="s">
        <v>440</v>
      </c>
      <c r="C132" s="9" t="s">
        <v>325</v>
      </c>
      <c r="D132" s="13" t="s">
        <v>441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97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71</v>
      </c>
      <c r="T132" s="12">
        <v>45874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121</v>
      </c>
      <c r="AA132" s="8">
        <v>5378.4500000000007</v>
      </c>
      <c r="AB132" s="8">
        <v>5378.4500000000007</v>
      </c>
      <c r="AC132" s="8">
        <v>0</v>
      </c>
      <c r="AD132" s="8">
        <v>0</v>
      </c>
      <c r="AE132" s="8">
        <v>5378.4500000000007</v>
      </c>
      <c r="AF132" s="8">
        <v>0</v>
      </c>
      <c r="AG132" s="1" t="s">
        <v>116</v>
      </c>
      <c r="AH132" s="1" t="s">
        <v>68</v>
      </c>
      <c r="AI132" s="1">
        <v>4</v>
      </c>
      <c r="AJ132" s="3">
        <v>45874</v>
      </c>
      <c r="AK132" s="3">
        <v>45870</v>
      </c>
      <c r="AL132" s="3">
        <v>45864</v>
      </c>
      <c r="AM132" s="3">
        <v>45871</v>
      </c>
      <c r="AN132" s="3">
        <v>45872</v>
      </c>
      <c r="AO132" s="3">
        <v>45872</v>
      </c>
      <c r="AP132" s="3">
        <v>45869</v>
      </c>
      <c r="AQ132" s="3">
        <v>45873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122</v>
      </c>
      <c r="BD132" s="56">
        <v>0</v>
      </c>
    </row>
    <row r="133" spans="1:56" ht="27.75" customHeight="1" x14ac:dyDescent="0.45">
      <c r="A133" s="3">
        <v>45860</v>
      </c>
      <c r="B133" s="14" t="s">
        <v>410</v>
      </c>
      <c r="C133" s="9" t="s">
        <v>411</v>
      </c>
      <c r="D133" s="13" t="s">
        <v>412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18.345294922239994</v>
      </c>
      <c r="Q133" s="10">
        <v>0</v>
      </c>
      <c r="R133" s="10">
        <v>18.345294922239994</v>
      </c>
      <c r="S133" s="9" t="s">
        <v>71</v>
      </c>
      <c r="T133" s="12">
        <v>45870</v>
      </c>
      <c r="U133" s="11">
        <v>7000</v>
      </c>
      <c r="V133" s="10">
        <v>6155</v>
      </c>
      <c r="W133" s="10">
        <v>845</v>
      </c>
      <c r="X133" s="10">
        <v>10500</v>
      </c>
      <c r="Y133" s="10">
        <v>0</v>
      </c>
      <c r="Z133" s="9" t="s">
        <v>121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117</v>
      </c>
      <c r="AH133" s="1" t="s">
        <v>68</v>
      </c>
      <c r="AI133" s="1">
        <v>4</v>
      </c>
      <c r="AJ133" s="3">
        <v>45870</v>
      </c>
      <c r="AK133" s="3">
        <v>45866</v>
      </c>
      <c r="AL133" s="3">
        <v>45860</v>
      </c>
      <c r="AM133" s="3">
        <v>45867</v>
      </c>
      <c r="AN133" s="3">
        <v>45868</v>
      </c>
      <c r="AO133" s="3">
        <v>45868</v>
      </c>
      <c r="AP133" s="3">
        <v>45865</v>
      </c>
      <c r="AQ133" s="3">
        <v>45869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 t="s">
        <v>447</v>
      </c>
      <c r="AZ133" s="2">
        <v>0</v>
      </c>
      <c r="BA133" s="2">
        <v>0</v>
      </c>
      <c r="BB133" s="2">
        <v>0</v>
      </c>
      <c r="BC133" s="1" t="s">
        <v>122</v>
      </c>
      <c r="BD133" s="56">
        <v>0</v>
      </c>
    </row>
    <row r="134" spans="1:56" ht="27.75" customHeight="1" x14ac:dyDescent="0.45">
      <c r="A134" s="3">
        <v>45860</v>
      </c>
      <c r="B134" s="14" t="s">
        <v>410</v>
      </c>
      <c r="C134" s="9" t="s">
        <v>411</v>
      </c>
      <c r="D134" s="13" t="s">
        <v>413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0</v>
      </c>
      <c r="Q134" s="10">
        <v>0</v>
      </c>
      <c r="R134" s="10">
        <v>0</v>
      </c>
      <c r="S134" s="9" t="s">
        <v>71</v>
      </c>
      <c r="T134" s="12">
        <v>45870</v>
      </c>
      <c r="U134" s="11">
        <v>5000</v>
      </c>
      <c r="V134" s="10">
        <v>5270</v>
      </c>
      <c r="W134" s="10">
        <v>0</v>
      </c>
      <c r="X134" s="10">
        <v>5400</v>
      </c>
      <c r="Y134" s="10">
        <v>0</v>
      </c>
      <c r="Z134" s="9" t="s">
        <v>121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117</v>
      </c>
      <c r="AH134" s="1" t="s">
        <v>68</v>
      </c>
      <c r="AI134" s="1">
        <v>4</v>
      </c>
      <c r="AJ134" s="3">
        <v>45870</v>
      </c>
      <c r="AK134" s="3">
        <v>45866</v>
      </c>
      <c r="AL134" s="3">
        <v>45860</v>
      </c>
      <c r="AM134" s="3">
        <v>45867</v>
      </c>
      <c r="AN134" s="3">
        <v>45868</v>
      </c>
      <c r="AO134" s="3">
        <v>45868</v>
      </c>
      <c r="AP134" s="3">
        <v>45865</v>
      </c>
      <c r="AQ134" s="3">
        <v>45869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 t="s">
        <v>447</v>
      </c>
      <c r="AZ134" s="2">
        <v>0</v>
      </c>
      <c r="BA134" s="2">
        <v>0</v>
      </c>
      <c r="BB134" s="2">
        <v>0</v>
      </c>
      <c r="BC134" s="1" t="s">
        <v>122</v>
      </c>
      <c r="BD134" s="56">
        <v>0</v>
      </c>
    </row>
    <row r="135" spans="1:56" ht="27.75" customHeight="1" x14ac:dyDescent="0.45">
      <c r="A135" s="3">
        <v>45860</v>
      </c>
      <c r="B135" s="14" t="s">
        <v>414</v>
      </c>
      <c r="C135" s="9" t="s">
        <v>411</v>
      </c>
      <c r="D135" s="13" t="s">
        <v>415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3.799321433599999</v>
      </c>
      <c r="Q135" s="10">
        <v>0</v>
      </c>
      <c r="R135" s="10">
        <v>3.799321433599999</v>
      </c>
      <c r="S135" s="9" t="s">
        <v>71</v>
      </c>
      <c r="T135" s="12">
        <v>45870</v>
      </c>
      <c r="U135" s="11">
        <v>5000</v>
      </c>
      <c r="V135" s="10">
        <v>4825</v>
      </c>
      <c r="W135" s="10">
        <v>175</v>
      </c>
      <c r="X135" s="10">
        <v>5400</v>
      </c>
      <c r="Y135" s="10">
        <v>0</v>
      </c>
      <c r="Z135" s="9" t="s">
        <v>121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117</v>
      </c>
      <c r="AH135" s="1" t="s">
        <v>68</v>
      </c>
      <c r="AI135" s="1">
        <v>4</v>
      </c>
      <c r="AJ135" s="3">
        <v>45870</v>
      </c>
      <c r="AK135" s="3">
        <v>45866</v>
      </c>
      <c r="AL135" s="3">
        <v>45860</v>
      </c>
      <c r="AM135" s="3">
        <v>45867</v>
      </c>
      <c r="AN135" s="3">
        <v>45868</v>
      </c>
      <c r="AO135" s="3">
        <v>45868</v>
      </c>
      <c r="AP135" s="3">
        <v>45865</v>
      </c>
      <c r="AQ135" s="3">
        <v>45869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 t="s">
        <v>447</v>
      </c>
      <c r="AZ135" s="2">
        <v>0</v>
      </c>
      <c r="BA135" s="2">
        <v>0</v>
      </c>
      <c r="BB135" s="2">
        <v>0</v>
      </c>
      <c r="BC135" s="1" t="s">
        <v>122</v>
      </c>
      <c r="BD135" s="56">
        <v>0</v>
      </c>
    </row>
    <row r="136" spans="1:56" ht="27.75" customHeight="1" x14ac:dyDescent="0.45">
      <c r="A136" s="3">
        <v>45869</v>
      </c>
      <c r="B136" s="14" t="s">
        <v>129</v>
      </c>
      <c r="C136" s="9" t="s">
        <v>112</v>
      </c>
      <c r="D136" s="13" t="s">
        <v>448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45877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121</v>
      </c>
      <c r="AA136" s="8">
        <v>10756.900000000001</v>
      </c>
      <c r="AB136" s="8">
        <v>10756.900000000001</v>
      </c>
      <c r="AC136" s="8">
        <v>0</v>
      </c>
      <c r="AD136" s="8">
        <v>0</v>
      </c>
      <c r="AE136" s="8">
        <v>10756.900000000001</v>
      </c>
      <c r="AF136" s="8">
        <v>0</v>
      </c>
      <c r="AG136" s="1" t="s">
        <v>117</v>
      </c>
      <c r="AH136" s="1" t="s">
        <v>68</v>
      </c>
      <c r="AI136" s="1">
        <v>4</v>
      </c>
      <c r="AJ136" s="3">
        <v>45877</v>
      </c>
      <c r="AK136" s="3">
        <v>45873</v>
      </c>
      <c r="AL136" s="3">
        <v>45867</v>
      </c>
      <c r="AM136" s="3">
        <v>45874</v>
      </c>
      <c r="AN136" s="3">
        <v>45875</v>
      </c>
      <c r="AO136" s="3">
        <v>45875</v>
      </c>
      <c r="AP136" s="3">
        <v>45872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 t="s">
        <v>449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>
        <v>45869</v>
      </c>
      <c r="B137" s="14" t="s">
        <v>129</v>
      </c>
      <c r="C137" s="9" t="s">
        <v>112</v>
      </c>
      <c r="D137" s="13" t="s">
        <v>450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45877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121</v>
      </c>
      <c r="AA137" s="8">
        <v>5378.4500000000007</v>
      </c>
      <c r="AB137" s="8">
        <v>5378.4500000000007</v>
      </c>
      <c r="AC137" s="8">
        <v>0</v>
      </c>
      <c r="AD137" s="8">
        <v>0</v>
      </c>
      <c r="AE137" s="8">
        <v>5378.4500000000007</v>
      </c>
      <c r="AF137" s="8">
        <v>0</v>
      </c>
      <c r="AG137" s="1" t="s">
        <v>117</v>
      </c>
      <c r="AH137" s="1" t="s">
        <v>68</v>
      </c>
      <c r="AI137" s="1">
        <v>4</v>
      </c>
      <c r="AJ137" s="3">
        <v>45877</v>
      </c>
      <c r="AK137" s="3">
        <v>45873</v>
      </c>
      <c r="AL137" s="3">
        <v>45867</v>
      </c>
      <c r="AM137" s="3">
        <v>45874</v>
      </c>
      <c r="AN137" s="3">
        <v>45875</v>
      </c>
      <c r="AO137" s="3">
        <v>45875</v>
      </c>
      <c r="AP137" s="3">
        <v>45872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 t="s">
        <v>449</v>
      </c>
      <c r="AZ137" s="2">
        <v>0</v>
      </c>
      <c r="BA137" s="2">
        <v>0</v>
      </c>
      <c r="BB137" s="2">
        <v>0</v>
      </c>
      <c r="BC137" s="1" t="s">
        <v>122</v>
      </c>
      <c r="BD137" s="56">
        <v>0</v>
      </c>
    </row>
    <row r="138" spans="1:56" ht="27.75" customHeight="1" x14ac:dyDescent="0.45">
      <c r="A138" s="3">
        <v>45869</v>
      </c>
      <c r="B138" s="14" t="s">
        <v>129</v>
      </c>
      <c r="C138" s="9" t="s">
        <v>112</v>
      </c>
      <c r="D138" s="13" t="s">
        <v>451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45877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121</v>
      </c>
      <c r="AA138" s="8">
        <v>5378.4500000000007</v>
      </c>
      <c r="AB138" s="8">
        <v>5378.4500000000007</v>
      </c>
      <c r="AC138" s="8">
        <v>0</v>
      </c>
      <c r="AD138" s="8">
        <v>0</v>
      </c>
      <c r="AE138" s="8">
        <v>5378.4500000000007</v>
      </c>
      <c r="AF138" s="8">
        <v>0</v>
      </c>
      <c r="AG138" s="1" t="s">
        <v>61</v>
      </c>
      <c r="AH138" s="1" t="s">
        <v>68</v>
      </c>
      <c r="AI138" s="1">
        <v>4</v>
      </c>
      <c r="AJ138" s="3">
        <v>45877</v>
      </c>
      <c r="AK138" s="3">
        <v>45873</v>
      </c>
      <c r="AL138" s="3">
        <v>45867</v>
      </c>
      <c r="AM138" s="3">
        <v>45874</v>
      </c>
      <c r="AN138" s="3">
        <v>45875</v>
      </c>
      <c r="AO138" s="3">
        <v>45875</v>
      </c>
      <c r="AP138" s="3">
        <v>45872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 t="s">
        <v>449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45869</v>
      </c>
      <c r="B139" s="14" t="s">
        <v>129</v>
      </c>
      <c r="C139" s="9" t="s">
        <v>112</v>
      </c>
      <c r="D139" s="13" t="s">
        <v>452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45877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121</v>
      </c>
      <c r="AA139" s="8">
        <v>5378.4500000000007</v>
      </c>
      <c r="AB139" s="8">
        <v>5378.4500000000007</v>
      </c>
      <c r="AC139" s="8">
        <v>0</v>
      </c>
      <c r="AD139" s="8">
        <v>0</v>
      </c>
      <c r="AE139" s="8">
        <v>5378.4500000000007</v>
      </c>
      <c r="AF139" s="8">
        <v>0</v>
      </c>
      <c r="AG139" s="1" t="s">
        <v>61</v>
      </c>
      <c r="AH139" s="1" t="s">
        <v>68</v>
      </c>
      <c r="AI139" s="1">
        <v>4</v>
      </c>
      <c r="AJ139" s="3">
        <v>45877</v>
      </c>
      <c r="AK139" s="3">
        <v>45873</v>
      </c>
      <c r="AL139" s="3">
        <v>45867</v>
      </c>
      <c r="AM139" s="3">
        <v>45874</v>
      </c>
      <c r="AN139" s="3">
        <v>45875</v>
      </c>
      <c r="AO139" s="3">
        <v>45875</v>
      </c>
      <c r="AP139" s="3">
        <v>45872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65</v>
      </c>
      <c r="AY139" s="2" t="s">
        <v>449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45869</v>
      </c>
      <c r="B140" s="14" t="s">
        <v>129</v>
      </c>
      <c r="C140" s="9" t="s">
        <v>112</v>
      </c>
      <c r="D140" s="13" t="s">
        <v>453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45877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121</v>
      </c>
      <c r="AA140" s="8">
        <v>10756.900000000001</v>
      </c>
      <c r="AB140" s="8">
        <v>10756.900000000001</v>
      </c>
      <c r="AC140" s="8">
        <v>0</v>
      </c>
      <c r="AD140" s="8">
        <v>0</v>
      </c>
      <c r="AE140" s="8">
        <v>10756.900000000001</v>
      </c>
      <c r="AF140" s="8">
        <v>0</v>
      </c>
      <c r="AG140" s="1" t="s">
        <v>117</v>
      </c>
      <c r="AH140" s="1" t="s">
        <v>68</v>
      </c>
      <c r="AI140" s="1">
        <v>4</v>
      </c>
      <c r="AJ140" s="3">
        <v>45877</v>
      </c>
      <c r="AK140" s="3">
        <v>45873</v>
      </c>
      <c r="AL140" s="3">
        <v>45867</v>
      </c>
      <c r="AM140" s="3">
        <v>45874</v>
      </c>
      <c r="AN140" s="3">
        <v>45875</v>
      </c>
      <c r="AO140" s="3">
        <v>45875</v>
      </c>
      <c r="AP140" s="3">
        <v>45872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 t="s">
        <v>449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 t="s">
        <v>136</v>
      </c>
      <c r="B141" s="14" t="s">
        <v>136</v>
      </c>
      <c r="C141" s="9" t="s">
        <v>411</v>
      </c>
      <c r="D141" s="13" t="s">
        <v>61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868.41632767999988</v>
      </c>
      <c r="Q141" s="10">
        <v>0</v>
      </c>
      <c r="R141" s="10">
        <v>868.41632767999988</v>
      </c>
      <c r="S141" s="9" t="s">
        <v>71</v>
      </c>
      <c r="T141" s="12">
        <v>45899</v>
      </c>
      <c r="U141" s="11">
        <v>40000</v>
      </c>
      <c r="V141" s="10">
        <v>0</v>
      </c>
      <c r="W141" s="10">
        <v>40000</v>
      </c>
      <c r="X141" s="10">
        <v>0</v>
      </c>
      <c r="Y141" s="10">
        <v>42000</v>
      </c>
      <c r="Z141" s="9" t="s">
        <v>121</v>
      </c>
      <c r="AA141" s="8">
        <v>43027.600000000006</v>
      </c>
      <c r="AB141" s="8">
        <v>43027.600000000006</v>
      </c>
      <c r="AC141" s="8">
        <v>0</v>
      </c>
      <c r="AD141" s="8">
        <v>0</v>
      </c>
      <c r="AE141" s="8">
        <v>43027.600000000006</v>
      </c>
      <c r="AF141" s="8">
        <v>0</v>
      </c>
      <c r="AG141" s="1" t="s">
        <v>117</v>
      </c>
      <c r="AH141" s="1" t="s">
        <v>68</v>
      </c>
      <c r="AI141" s="1">
        <v>4</v>
      </c>
      <c r="AJ141" s="3">
        <v>45899</v>
      </c>
      <c r="AK141" s="3">
        <v>45895</v>
      </c>
      <c r="AL141" s="3">
        <v>45889</v>
      </c>
      <c r="AM141" s="3">
        <v>45896</v>
      </c>
      <c r="AN141" s="3">
        <v>45897</v>
      </c>
      <c r="AO141" s="3">
        <v>45897</v>
      </c>
      <c r="AP141" s="3">
        <v>45894</v>
      </c>
      <c r="AQ141" s="3">
        <v>45898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 t="s">
        <v>136</v>
      </c>
      <c r="B142" s="14" t="s">
        <v>136</v>
      </c>
      <c r="C142" s="9" t="s">
        <v>112</v>
      </c>
      <c r="D142" s="13" t="s">
        <v>61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45899</v>
      </c>
      <c r="U142" s="11">
        <v>100000</v>
      </c>
      <c r="V142" s="10">
        <v>0</v>
      </c>
      <c r="W142" s="10">
        <v>100000</v>
      </c>
      <c r="X142" s="10">
        <v>0</v>
      </c>
      <c r="Y142" s="10">
        <v>105000</v>
      </c>
      <c r="Z142" s="9" t="s">
        <v>121</v>
      </c>
      <c r="AA142" s="8">
        <v>107569.00000000001</v>
      </c>
      <c r="AB142" s="8">
        <v>107569.00000000001</v>
      </c>
      <c r="AC142" s="8">
        <v>0</v>
      </c>
      <c r="AD142" s="8">
        <v>0</v>
      </c>
      <c r="AE142" s="8">
        <v>107569.00000000001</v>
      </c>
      <c r="AF142" s="8">
        <v>0</v>
      </c>
      <c r="AG142" s="1" t="s">
        <v>117</v>
      </c>
      <c r="AH142" s="1" t="s">
        <v>68</v>
      </c>
      <c r="AI142" s="1">
        <v>4</v>
      </c>
      <c r="AJ142" s="3">
        <v>45899</v>
      </c>
      <c r="AK142" s="3">
        <v>45895</v>
      </c>
      <c r="AL142" s="3">
        <v>45889</v>
      </c>
      <c r="AM142" s="3">
        <v>45896</v>
      </c>
      <c r="AN142" s="3">
        <v>45897</v>
      </c>
      <c r="AO142" s="3">
        <v>45897</v>
      </c>
      <c r="AP142" s="3">
        <v>45894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122</v>
      </c>
      <c r="BD142" s="56">
        <v>0</v>
      </c>
    </row>
    <row r="143" spans="1:56" ht="27.75" customHeight="1" x14ac:dyDescent="0.45">
      <c r="A143" s="3" t="s">
        <v>136</v>
      </c>
      <c r="B143" s="14" t="s">
        <v>136</v>
      </c>
      <c r="C143" s="9" t="s">
        <v>110</v>
      </c>
      <c r="D143" s="13" t="s">
        <v>147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111</v>
      </c>
      <c r="T143" s="12">
        <v>45899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121</v>
      </c>
      <c r="AA143" s="8">
        <v>10756.900000000001</v>
      </c>
      <c r="AB143" s="8">
        <v>10756.900000000001</v>
      </c>
      <c r="AC143" s="8">
        <v>0</v>
      </c>
      <c r="AD143" s="8">
        <v>0</v>
      </c>
      <c r="AE143" s="8">
        <v>10756.900000000001</v>
      </c>
      <c r="AF143" s="8">
        <v>0</v>
      </c>
      <c r="AG143" s="1" t="s">
        <v>117</v>
      </c>
      <c r="AH143" s="1" t="s">
        <v>68</v>
      </c>
      <c r="AI143" s="1">
        <v>4</v>
      </c>
      <c r="AJ143" s="3">
        <v>45899</v>
      </c>
      <c r="AK143" s="3">
        <v>45895</v>
      </c>
      <c r="AL143" s="3">
        <v>45889</v>
      </c>
      <c r="AM143" s="3">
        <v>45896</v>
      </c>
      <c r="AN143" s="3">
        <v>45897</v>
      </c>
      <c r="AO143" s="3">
        <v>45897</v>
      </c>
      <c r="AP143" s="3">
        <v>45894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122</v>
      </c>
      <c r="BD143" s="56">
        <v>0</v>
      </c>
    </row>
    <row r="144" spans="1:56" ht="27.75" customHeight="1" x14ac:dyDescent="0.45">
      <c r="A144" s="3">
        <v>45854</v>
      </c>
      <c r="B144" s="14" t="s">
        <v>368</v>
      </c>
      <c r="C144" s="9" t="s">
        <v>79</v>
      </c>
      <c r="D144" s="13" t="s">
        <v>369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121</v>
      </c>
      <c r="AA144" s="8">
        <v>3310.89</v>
      </c>
      <c r="AB144" s="8">
        <v>3310.89</v>
      </c>
      <c r="AC144" s="8">
        <v>0</v>
      </c>
      <c r="AD144" s="8">
        <v>0</v>
      </c>
      <c r="AE144" s="8">
        <v>3310.89</v>
      </c>
      <c r="AF144" s="8">
        <v>0</v>
      </c>
      <c r="AG144" s="1" t="s">
        <v>117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122</v>
      </c>
      <c r="BD144" s="56">
        <v>0</v>
      </c>
    </row>
    <row r="145" spans="1:56" ht="27.75" customHeight="1" x14ac:dyDescent="0.45">
      <c r="A145" s="3">
        <v>45854</v>
      </c>
      <c r="B145" s="14" t="s">
        <v>370</v>
      </c>
      <c r="C145" s="9" t="s">
        <v>79</v>
      </c>
      <c r="D145" s="13" t="s">
        <v>371</v>
      </c>
      <c r="E145" s="9">
        <v>21</v>
      </c>
      <c r="F145" s="9">
        <v>38</v>
      </c>
      <c r="G145" s="9" t="s">
        <v>60</v>
      </c>
      <c r="H145" s="9" t="s">
        <v>76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65.13122457599998</v>
      </c>
      <c r="Q145" s="10">
        <v>0</v>
      </c>
      <c r="R145" s="10">
        <v>65.13122457599998</v>
      </c>
      <c r="S145" s="9" t="s">
        <v>67</v>
      </c>
      <c r="T145" s="12" t="s">
        <v>63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121</v>
      </c>
      <c r="AA145" s="8">
        <v>3310.89</v>
      </c>
      <c r="AB145" s="8">
        <v>3310.89</v>
      </c>
      <c r="AC145" s="8">
        <v>0</v>
      </c>
      <c r="AD145" s="8">
        <v>0</v>
      </c>
      <c r="AE145" s="8">
        <v>3310.89</v>
      </c>
      <c r="AF145" s="8">
        <v>0</v>
      </c>
      <c r="AG145" s="1" t="s">
        <v>117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0</v>
      </c>
    </row>
    <row r="146" spans="1:56" ht="27.75" customHeight="1" x14ac:dyDescent="0.45">
      <c r="A146" s="3">
        <v>45826</v>
      </c>
      <c r="B146" s="14" t="s">
        <v>310</v>
      </c>
      <c r="C146" s="9" t="s">
        <v>108</v>
      </c>
      <c r="D146" s="13" t="s">
        <v>292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163.47937368575995</v>
      </c>
      <c r="Q146" s="10">
        <v>0</v>
      </c>
      <c r="R146" s="10">
        <v>163.47937368575995</v>
      </c>
      <c r="S146" s="9" t="s">
        <v>67</v>
      </c>
      <c r="T146" s="12" t="s">
        <v>63</v>
      </c>
      <c r="U146" s="11">
        <v>8000</v>
      </c>
      <c r="V146" s="10">
        <v>470</v>
      </c>
      <c r="W146" s="10">
        <v>7530</v>
      </c>
      <c r="X146" s="10">
        <v>0</v>
      </c>
      <c r="Y146" s="10">
        <v>7906.5</v>
      </c>
      <c r="Z146" s="9" t="s">
        <v>121</v>
      </c>
      <c r="AA146" s="8">
        <v>8310.3338999999996</v>
      </c>
      <c r="AB146" s="8">
        <v>0</v>
      </c>
      <c r="AC146" s="8">
        <v>8310.3338999999996</v>
      </c>
      <c r="AD146" s="8">
        <v>0</v>
      </c>
      <c r="AE146" s="8">
        <v>8310.3338999999996</v>
      </c>
      <c r="AF146" s="8">
        <v>0</v>
      </c>
      <c r="AG146" s="1" t="s">
        <v>117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597.62381186199991</v>
      </c>
    </row>
    <row r="147" spans="1:56" ht="27.75" customHeight="1" x14ac:dyDescent="0.45">
      <c r="A147" s="3">
        <v>45628</v>
      </c>
      <c r="B147" s="14" t="s">
        <v>209</v>
      </c>
      <c r="C147" s="9" t="s">
        <v>110</v>
      </c>
      <c r="D147" s="13" t="s">
        <v>147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111</v>
      </c>
      <c r="T147" s="12" t="s">
        <v>63</v>
      </c>
      <c r="U147" s="11">
        <v>8000</v>
      </c>
      <c r="V147" s="10">
        <v>0</v>
      </c>
      <c r="W147" s="10">
        <v>8000</v>
      </c>
      <c r="X147" s="10">
        <v>0</v>
      </c>
      <c r="Y147" s="10">
        <v>8400</v>
      </c>
      <c r="Z147" s="9" t="s">
        <v>121</v>
      </c>
      <c r="AA147" s="8">
        <v>8605.52</v>
      </c>
      <c r="AB147" s="8">
        <v>0</v>
      </c>
      <c r="AC147" s="8">
        <v>8605.52</v>
      </c>
      <c r="AD147" s="8">
        <v>0</v>
      </c>
      <c r="AE147" s="8">
        <v>8605.52</v>
      </c>
      <c r="AF147" s="8">
        <v>0</v>
      </c>
      <c r="AG147" s="1" t="s">
        <v>61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230</v>
      </c>
      <c r="AZ147" s="2">
        <v>0</v>
      </c>
      <c r="BA147" s="2">
        <v>0</v>
      </c>
      <c r="BB147" s="2">
        <v>0</v>
      </c>
      <c r="BC147" s="1" t="s">
        <v>122</v>
      </c>
      <c r="BD147" s="56">
        <v>618.85162826666658</v>
      </c>
    </row>
    <row r="148" spans="1:56" ht="27.75" customHeight="1" x14ac:dyDescent="0.45">
      <c r="A148" s="3">
        <v>45631</v>
      </c>
      <c r="B148" s="14" t="s">
        <v>212</v>
      </c>
      <c r="C148" s="9" t="s">
        <v>110</v>
      </c>
      <c r="D148" s="13" t="s">
        <v>147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111</v>
      </c>
      <c r="T148" s="12" t="s">
        <v>63</v>
      </c>
      <c r="U148" s="11">
        <v>16000</v>
      </c>
      <c r="V148" s="10">
        <v>0</v>
      </c>
      <c r="W148" s="10">
        <v>16000</v>
      </c>
      <c r="X148" s="10">
        <v>0</v>
      </c>
      <c r="Y148" s="10">
        <v>16800</v>
      </c>
      <c r="Z148" s="9" t="s">
        <v>121</v>
      </c>
      <c r="AA148" s="8">
        <v>17211.04</v>
      </c>
      <c r="AB148" s="8">
        <v>0</v>
      </c>
      <c r="AC148" s="8">
        <v>17211.04</v>
      </c>
      <c r="AD148" s="8">
        <v>0</v>
      </c>
      <c r="AE148" s="8">
        <v>17211.04</v>
      </c>
      <c r="AF148" s="8">
        <v>0</v>
      </c>
      <c r="AG148" s="1" t="s">
        <v>117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231</v>
      </c>
      <c r="AZ148" s="2">
        <v>0</v>
      </c>
      <c r="BA148" s="2">
        <v>0</v>
      </c>
      <c r="BB148" s="2">
        <v>0</v>
      </c>
      <c r="BC148" s="1" t="s">
        <v>122</v>
      </c>
      <c r="BD148" s="56">
        <v>1237.7032565333332</v>
      </c>
    </row>
    <row r="149" spans="1:56" ht="27.75" customHeight="1" x14ac:dyDescent="0.45">
      <c r="A149" s="3">
        <v>45631</v>
      </c>
      <c r="B149" s="14" t="s">
        <v>213</v>
      </c>
      <c r="C149" s="9" t="s">
        <v>110</v>
      </c>
      <c r="D149" s="13" t="s">
        <v>147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111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121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116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232</v>
      </c>
      <c r="AZ149" s="2">
        <v>0</v>
      </c>
      <c r="BA149" s="2">
        <v>0</v>
      </c>
      <c r="BB149" s="2">
        <v>0</v>
      </c>
      <c r="BC149" s="1" t="s">
        <v>122</v>
      </c>
      <c r="BD149" s="56">
        <v>1237.7032565333332</v>
      </c>
    </row>
    <row r="150" spans="1:56" ht="27.75" customHeight="1" x14ac:dyDescent="0.45">
      <c r="A150" s="3" t="s">
        <v>136</v>
      </c>
      <c r="B150" s="14" t="s">
        <v>136</v>
      </c>
      <c r="C150" s="9" t="s">
        <v>108</v>
      </c>
      <c r="D150" s="13" t="s">
        <v>61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90</v>
      </c>
      <c r="M150" s="10">
        <v>22</v>
      </c>
      <c r="N150" s="9">
        <v>42</v>
      </c>
      <c r="O150" s="9">
        <v>40</v>
      </c>
      <c r="P150" s="10">
        <v>227.95928601599996</v>
      </c>
      <c r="Q150" s="10">
        <v>0</v>
      </c>
      <c r="R150" s="10">
        <v>227.95928601599996</v>
      </c>
      <c r="S150" s="9" t="s">
        <v>67</v>
      </c>
      <c r="T150" s="12">
        <v>45899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121</v>
      </c>
      <c r="AA150" s="8">
        <v>11595.1</v>
      </c>
      <c r="AB150" s="8">
        <v>0</v>
      </c>
      <c r="AC150" s="8">
        <v>11595.1</v>
      </c>
      <c r="AD150" s="8">
        <v>0</v>
      </c>
      <c r="AE150" s="8">
        <v>11595.1</v>
      </c>
      <c r="AF150" s="8">
        <v>0</v>
      </c>
      <c r="AG150" s="1" t="s">
        <v>116</v>
      </c>
      <c r="AH150" s="1" t="s">
        <v>68</v>
      </c>
      <c r="AI150" s="1">
        <v>4</v>
      </c>
      <c r="AJ150" s="3">
        <v>45899</v>
      </c>
      <c r="AK150" s="3">
        <v>45895</v>
      </c>
      <c r="AL150" s="3">
        <v>45889</v>
      </c>
      <c r="AM150" s="3">
        <v>45896</v>
      </c>
      <c r="AN150" s="3">
        <v>45897</v>
      </c>
      <c r="AO150" s="3">
        <v>45897</v>
      </c>
      <c r="AP150" s="3">
        <v>45894</v>
      </c>
      <c r="AQ150" s="3">
        <v>45898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122</v>
      </c>
      <c r="BD150" s="56">
        <v>833.84229133333326</v>
      </c>
    </row>
    <row r="151" spans="1:56" ht="27.75" customHeight="1" x14ac:dyDescent="0.45">
      <c r="A151" s="3">
        <v>45066</v>
      </c>
      <c r="B151" s="14" t="s">
        <v>127</v>
      </c>
      <c r="C151" s="9" t="s">
        <v>79</v>
      </c>
      <c r="D151" s="13" t="s">
        <v>126</v>
      </c>
      <c r="E151" s="9">
        <v>21</v>
      </c>
      <c r="F151" s="9">
        <v>38</v>
      </c>
      <c r="G151" s="9" t="s">
        <v>60</v>
      </c>
      <c r="H151" s="9" t="s">
        <v>76</v>
      </c>
      <c r="I151" s="9">
        <v>102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67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121</v>
      </c>
      <c r="AA151" s="8">
        <v>5518.15</v>
      </c>
      <c r="AB151" s="8">
        <v>0</v>
      </c>
      <c r="AC151" s="8">
        <v>5518.15</v>
      </c>
      <c r="AD151" s="8">
        <v>0</v>
      </c>
      <c r="AE151" s="8">
        <v>5518.15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122</v>
      </c>
      <c r="BD151" s="56">
        <v>396.82856033333326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21</v>
      </c>
      <c r="F152" s="9">
        <v>37</v>
      </c>
      <c r="G152" s="9">
        <v>0</v>
      </c>
      <c r="H152" s="9">
        <v>0</v>
      </c>
      <c r="I152" s="9">
        <v>74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 t="s">
        <v>82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121</v>
      </c>
      <c r="AA152" s="8">
        <v>295589.41390000004</v>
      </c>
      <c r="AB152" s="8">
        <v>227138.23000000007</v>
      </c>
      <c r="AC152" s="8">
        <v>68451.183900000004</v>
      </c>
      <c r="AD152" s="8">
        <v>3761</v>
      </c>
      <c r="AE152" s="8">
        <v>291828.41390000004</v>
      </c>
      <c r="AF152" s="8" t="s">
        <v>58</v>
      </c>
      <c r="AG152" s="1" t="s">
        <v>117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123</v>
      </c>
      <c r="BD152" s="56">
        <v>0</v>
      </c>
    </row>
    <row r="153" spans="1:56" ht="27.75" customHeight="1" x14ac:dyDescent="0.45">
      <c r="A153" s="3">
        <v>45860</v>
      </c>
      <c r="B153" s="14" t="s">
        <v>406</v>
      </c>
      <c r="C153" s="9" t="s">
        <v>407</v>
      </c>
      <c r="D153" s="13" t="s">
        <v>416</v>
      </c>
      <c r="E153" s="9">
        <v>23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45883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83</v>
      </c>
      <c r="AA153" s="8">
        <v>5518.15</v>
      </c>
      <c r="AB153" s="8">
        <v>5518.15</v>
      </c>
      <c r="AC153" s="8">
        <v>0</v>
      </c>
      <c r="AD153" s="8">
        <v>1715</v>
      </c>
      <c r="AE153" s="8">
        <v>3803.1499999999996</v>
      </c>
      <c r="AF153" s="8">
        <v>0</v>
      </c>
      <c r="AG153" s="1" t="s">
        <v>116</v>
      </c>
      <c r="AH153" s="1" t="s">
        <v>68</v>
      </c>
      <c r="AI153" s="1">
        <v>4</v>
      </c>
      <c r="AJ153" s="3">
        <v>45883</v>
      </c>
      <c r="AK153" s="3">
        <v>45879</v>
      </c>
      <c r="AL153" s="3">
        <v>45873</v>
      </c>
      <c r="AM153" s="3">
        <v>45880</v>
      </c>
      <c r="AN153" s="3">
        <v>45881</v>
      </c>
      <c r="AO153" s="3">
        <v>45881</v>
      </c>
      <c r="AP153" s="3">
        <v>45878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45">
      <c r="A154" s="3" t="s">
        <v>136</v>
      </c>
      <c r="B154" s="14" t="s">
        <v>136</v>
      </c>
      <c r="C154" s="9" t="s">
        <v>229</v>
      </c>
      <c r="D154" s="13" t="s">
        <v>229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45899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83</v>
      </c>
      <c r="AA154" s="8">
        <v>29756.100000000002</v>
      </c>
      <c r="AB154" s="8">
        <v>7707</v>
      </c>
      <c r="AC154" s="8">
        <v>22049.100000000002</v>
      </c>
      <c r="AD154" s="8">
        <v>0</v>
      </c>
      <c r="AE154" s="8">
        <v>0</v>
      </c>
      <c r="AF154" s="8">
        <v>0</v>
      </c>
      <c r="AG154" s="1" t="s">
        <v>61</v>
      </c>
      <c r="AH154" s="1" t="s">
        <v>74</v>
      </c>
      <c r="AI154" s="1">
        <v>2</v>
      </c>
      <c r="AJ154" s="3">
        <v>45899</v>
      </c>
      <c r="AK154" s="3">
        <v>0</v>
      </c>
      <c r="AL154" s="3">
        <v>45890</v>
      </c>
      <c r="AM154" s="3">
        <v>45897</v>
      </c>
      <c r="AN154" s="3">
        <v>45898</v>
      </c>
      <c r="AO154" s="3">
        <v>45898</v>
      </c>
      <c r="AP154" s="3">
        <v>45894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1648.1702249999998</v>
      </c>
    </row>
    <row r="155" spans="1:56" ht="27.75" customHeight="1" x14ac:dyDescent="0.45">
      <c r="A155" s="3" t="s">
        <v>136</v>
      </c>
      <c r="B155" s="14" t="s">
        <v>136</v>
      </c>
      <c r="C155" s="9" t="s">
        <v>235</v>
      </c>
      <c r="D155" s="13" t="s">
        <v>61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37</v>
      </c>
      <c r="O155" s="9">
        <v>50</v>
      </c>
      <c r="P155" s="10">
        <v>821.54158271999995</v>
      </c>
      <c r="Q155" s="10">
        <v>0</v>
      </c>
      <c r="R155" s="10">
        <v>821.54158271999995</v>
      </c>
      <c r="S155" s="9" t="s">
        <v>124</v>
      </c>
      <c r="T155" s="12">
        <v>45899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83</v>
      </c>
      <c r="AA155" s="8">
        <v>29756.100000000002</v>
      </c>
      <c r="AB155" s="8">
        <v>0</v>
      </c>
      <c r="AC155" s="8">
        <v>29756.100000000002</v>
      </c>
      <c r="AD155" s="8">
        <v>0</v>
      </c>
      <c r="AE155" s="8">
        <v>0</v>
      </c>
      <c r="AF155" s="8">
        <v>0</v>
      </c>
      <c r="AG155" s="1" t="s">
        <v>116</v>
      </c>
      <c r="AH155" s="1" t="s">
        <v>72</v>
      </c>
      <c r="AI155" s="1">
        <v>3</v>
      </c>
      <c r="AJ155" s="3">
        <v>45899</v>
      </c>
      <c r="AK155" s="3">
        <v>0</v>
      </c>
      <c r="AL155" s="3">
        <v>45889</v>
      </c>
      <c r="AM155" s="3">
        <v>45896</v>
      </c>
      <c r="AN155" s="3">
        <v>45897</v>
      </c>
      <c r="AO155" s="3">
        <v>45897</v>
      </c>
      <c r="AP155" s="3">
        <v>45894</v>
      </c>
      <c r="AQ155" s="3">
        <v>45898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2224.2684750000003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34</v>
      </c>
      <c r="G156" s="9" t="s">
        <v>60</v>
      </c>
      <c r="H156" s="9">
        <v>0</v>
      </c>
      <c r="I156" s="9">
        <v>68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83</v>
      </c>
      <c r="AA156" s="8">
        <v>65030.350000000006</v>
      </c>
      <c r="AB156" s="8">
        <v>13225.15</v>
      </c>
      <c r="AC156" s="8">
        <v>51805.200000000004</v>
      </c>
      <c r="AD156" s="8">
        <v>1715</v>
      </c>
      <c r="AE156" s="8">
        <v>3803.1499999999996</v>
      </c>
      <c r="AF156" s="8" t="s">
        <v>58</v>
      </c>
      <c r="AG156" s="1" t="s">
        <v>61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0</v>
      </c>
    </row>
    <row r="157" spans="1:56" ht="27.75" customHeight="1" x14ac:dyDescent="0.45">
      <c r="A157" s="3" t="s">
        <v>136</v>
      </c>
      <c r="B157" s="14" t="s">
        <v>136</v>
      </c>
      <c r="C157" s="9" t="s">
        <v>229</v>
      </c>
      <c r="D157" s="13" t="s">
        <v>61</v>
      </c>
      <c r="E157" s="9">
        <v>23</v>
      </c>
      <c r="F157" s="9">
        <v>34</v>
      </c>
      <c r="G157" s="9" t="s">
        <v>179</v>
      </c>
      <c r="H157" s="9">
        <v>0</v>
      </c>
      <c r="I157" s="9">
        <v>68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181</v>
      </c>
      <c r="AA157" s="8">
        <v>9918.7000000000007</v>
      </c>
      <c r="AB157" s="8">
        <v>0</v>
      </c>
      <c r="AC157" s="8">
        <v>9918.7000000000007</v>
      </c>
      <c r="AD157" s="8">
        <v>0</v>
      </c>
      <c r="AE157" s="8">
        <v>0</v>
      </c>
      <c r="AF157" s="8">
        <v>0</v>
      </c>
      <c r="AG157" s="1" t="s">
        <v>116</v>
      </c>
      <c r="AH157" s="1" t="s">
        <v>74</v>
      </c>
      <c r="AI157" s="1">
        <v>2</v>
      </c>
      <c r="AJ157" s="3" t="s">
        <v>63</v>
      </c>
      <c r="AK157" s="3">
        <v>0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180</v>
      </c>
      <c r="BD157" s="56">
        <v>800.41704844444439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23</v>
      </c>
      <c r="F158" s="9">
        <v>34</v>
      </c>
      <c r="G158" s="9" t="s">
        <v>179</v>
      </c>
      <c r="H158" s="9">
        <v>0</v>
      </c>
      <c r="I158" s="9">
        <v>68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181</v>
      </c>
      <c r="AA158" s="8">
        <v>9918.7000000000007</v>
      </c>
      <c r="AB158" s="8">
        <v>0</v>
      </c>
      <c r="AC158" s="8">
        <v>9918.7000000000007</v>
      </c>
      <c r="AD158" s="8">
        <v>0</v>
      </c>
      <c r="AE158" s="8">
        <v>0</v>
      </c>
      <c r="AF158" s="8">
        <v>0</v>
      </c>
      <c r="AG158" s="1" t="s">
        <v>116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180</v>
      </c>
      <c r="BD158" s="56">
        <v>0</v>
      </c>
    </row>
    <row r="159" spans="1:56" ht="27.75" customHeight="1" x14ac:dyDescent="0.45">
      <c r="A159" s="3" t="s">
        <v>136</v>
      </c>
      <c r="B159" s="14" t="s">
        <v>136</v>
      </c>
      <c r="C159" s="9" t="s">
        <v>229</v>
      </c>
      <c r="D159" s="13" t="s">
        <v>61</v>
      </c>
      <c r="E159" s="9">
        <v>23</v>
      </c>
      <c r="F159" s="9">
        <v>34</v>
      </c>
      <c r="G159" s="9" t="s">
        <v>343</v>
      </c>
      <c r="H159" s="9">
        <v>0</v>
      </c>
      <c r="I159" s="9">
        <v>68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 t="s">
        <v>63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344</v>
      </c>
      <c r="AA159" s="8">
        <v>9918.7000000000007</v>
      </c>
      <c r="AB159" s="8">
        <v>0</v>
      </c>
      <c r="AC159" s="8">
        <v>9918.7000000000007</v>
      </c>
      <c r="AD159" s="8">
        <v>0</v>
      </c>
      <c r="AE159" s="8">
        <v>0</v>
      </c>
      <c r="AF159" s="8">
        <v>0</v>
      </c>
      <c r="AG159" s="1" t="s">
        <v>119</v>
      </c>
      <c r="AH159" s="1" t="s">
        <v>74</v>
      </c>
      <c r="AI159" s="1">
        <v>2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180</v>
      </c>
      <c r="BD159" s="56">
        <v>800.41704844444439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34</v>
      </c>
      <c r="G160" s="9" t="s">
        <v>343</v>
      </c>
      <c r="H160" s="9">
        <v>0</v>
      </c>
      <c r="I160" s="9">
        <v>68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344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 t="s">
        <v>58</v>
      </c>
      <c r="AG160" s="1" t="s">
        <v>116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180</v>
      </c>
      <c r="BD160" s="56">
        <v>0</v>
      </c>
    </row>
    <row r="161" spans="1:56" ht="27.75" customHeight="1" x14ac:dyDescent="0.45">
      <c r="A161" s="3">
        <v>45727</v>
      </c>
      <c r="B161" s="14" t="s">
        <v>260</v>
      </c>
      <c r="C161" s="9" t="s">
        <v>112</v>
      </c>
      <c r="D161" s="13" t="s">
        <v>59</v>
      </c>
      <c r="E161" s="9">
        <v>23</v>
      </c>
      <c r="F161" s="9">
        <v>40</v>
      </c>
      <c r="G161" s="9" t="s">
        <v>60</v>
      </c>
      <c r="H161" s="9" t="s">
        <v>66</v>
      </c>
      <c r="I161" s="9">
        <v>125</v>
      </c>
      <c r="J161" s="9" t="s">
        <v>57</v>
      </c>
      <c r="K161" s="9">
        <v>5</v>
      </c>
      <c r="L161" s="9" t="s">
        <v>205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1000</v>
      </c>
      <c r="V161" s="10">
        <v>0</v>
      </c>
      <c r="W161" s="10">
        <v>1000</v>
      </c>
      <c r="X161" s="10">
        <v>0</v>
      </c>
      <c r="Y161" s="10">
        <v>0</v>
      </c>
      <c r="Z161" s="9" t="s">
        <v>224</v>
      </c>
      <c r="AA161" s="8">
        <v>1159.5100000000002</v>
      </c>
      <c r="AB161" s="8">
        <v>1159.5100000000002</v>
      </c>
      <c r="AC161" s="8">
        <v>0</v>
      </c>
      <c r="AD161" s="8">
        <v>1159.5100000000002</v>
      </c>
      <c r="AE161" s="8">
        <v>0</v>
      </c>
      <c r="AF161" s="8" t="s">
        <v>226</v>
      </c>
      <c r="AG161" s="1" t="s">
        <v>116</v>
      </c>
      <c r="AH161" s="1" t="s">
        <v>149</v>
      </c>
      <c r="AI161" s="1">
        <v>2</v>
      </c>
      <c r="AJ161" s="3" t="s">
        <v>63</v>
      </c>
      <c r="AK161" s="3" t="e">
        <v>#VALUE!</v>
      </c>
      <c r="AL161" s="3">
        <v>0</v>
      </c>
      <c r="AM161" s="3">
        <v>0</v>
      </c>
      <c r="AN161" s="3">
        <v>0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146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37</v>
      </c>
      <c r="G162" s="9">
        <v>0</v>
      </c>
      <c r="H162" s="9">
        <v>0</v>
      </c>
      <c r="I162" s="9">
        <v>85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224</v>
      </c>
      <c r="AA162" s="8">
        <v>1159.5100000000002</v>
      </c>
      <c r="AB162" s="8">
        <v>1159.5100000000002</v>
      </c>
      <c r="AC162" s="8">
        <v>0</v>
      </c>
      <c r="AD162" s="8">
        <v>1159.5100000000002</v>
      </c>
      <c r="AE162" s="8">
        <v>0</v>
      </c>
      <c r="AF162" s="8" t="s">
        <v>58</v>
      </c>
      <c r="AG162" s="1" t="s">
        <v>116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225</v>
      </c>
      <c r="BD162" s="56">
        <v>0</v>
      </c>
    </row>
    <row r="163" spans="1:56" ht="27.75" customHeight="1" x14ac:dyDescent="0.45">
      <c r="A163" s="3">
        <v>45601</v>
      </c>
      <c r="B163" s="14" t="s">
        <v>202</v>
      </c>
      <c r="C163" s="9" t="s">
        <v>93</v>
      </c>
      <c r="D163" s="13" t="s">
        <v>145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91</v>
      </c>
      <c r="M163" s="10">
        <v>24</v>
      </c>
      <c r="N163" s="9">
        <v>40</v>
      </c>
      <c r="O163" s="9">
        <v>55</v>
      </c>
      <c r="P163" s="10">
        <v>2908.9558832378875</v>
      </c>
      <c r="Q163" s="10">
        <v>0</v>
      </c>
      <c r="R163" s="10">
        <v>2908.9558832378875</v>
      </c>
      <c r="S163" s="9" t="s">
        <v>385</v>
      </c>
      <c r="T163" s="12">
        <v>45894</v>
      </c>
      <c r="U163" s="11">
        <v>100000</v>
      </c>
      <c r="V163" s="10">
        <v>10674</v>
      </c>
      <c r="W163" s="10">
        <v>89326</v>
      </c>
      <c r="X163" s="10">
        <v>0</v>
      </c>
      <c r="Y163" s="10">
        <v>93792.3</v>
      </c>
      <c r="Z163" s="9" t="s">
        <v>99</v>
      </c>
      <c r="AA163" s="8">
        <v>96087.084940000001</v>
      </c>
      <c r="AB163" s="8">
        <v>35781</v>
      </c>
      <c r="AC163" s="8">
        <v>60306.084940000001</v>
      </c>
      <c r="AD163" s="8">
        <v>0</v>
      </c>
      <c r="AE163" s="8">
        <v>0</v>
      </c>
      <c r="AF163" s="8" t="s">
        <v>249</v>
      </c>
      <c r="AG163" s="1" t="s">
        <v>116</v>
      </c>
      <c r="AH163" s="1" t="s">
        <v>72</v>
      </c>
      <c r="AI163" s="1">
        <v>3</v>
      </c>
      <c r="AJ163" s="3">
        <v>45894</v>
      </c>
      <c r="AK163" s="3">
        <v>0</v>
      </c>
      <c r="AL163" s="3">
        <v>45884</v>
      </c>
      <c r="AM163" s="3">
        <v>45891</v>
      </c>
      <c r="AN163" s="3">
        <v>45892</v>
      </c>
      <c r="AO163" s="3">
        <v>45892</v>
      </c>
      <c r="AP163" s="3">
        <v>45889</v>
      </c>
      <c r="AQ163" s="3">
        <v>45893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114</v>
      </c>
      <c r="BD163" s="56">
        <v>7725.4272527873954</v>
      </c>
    </row>
    <row r="164" spans="1:56" ht="27.75" customHeight="1" x14ac:dyDescent="0.45">
      <c r="A164" s="3">
        <v>45601</v>
      </c>
      <c r="B164" s="14" t="s">
        <v>202</v>
      </c>
      <c r="C164" s="9" t="s">
        <v>93</v>
      </c>
      <c r="D164" s="13" t="s">
        <v>145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91</v>
      </c>
      <c r="M164" s="10">
        <v>24</v>
      </c>
      <c r="N164" s="9">
        <v>40</v>
      </c>
      <c r="O164" s="9">
        <v>55</v>
      </c>
      <c r="P164" s="10">
        <v>14259.765177444862</v>
      </c>
      <c r="Q164" s="10">
        <v>0</v>
      </c>
      <c r="R164" s="10">
        <v>14259.765177444862</v>
      </c>
      <c r="S164" s="9" t="s">
        <v>385</v>
      </c>
      <c r="T164" s="12" t="s">
        <v>63</v>
      </c>
      <c r="U164" s="11">
        <v>437878</v>
      </c>
      <c r="V164" s="10">
        <v>0</v>
      </c>
      <c r="W164" s="10">
        <v>437878</v>
      </c>
      <c r="X164" s="10">
        <v>0</v>
      </c>
      <c r="Y164" s="10">
        <v>459771.9</v>
      </c>
      <c r="Z164" s="9" t="s">
        <v>99</v>
      </c>
      <c r="AA164" s="8">
        <v>471020.98582000006</v>
      </c>
      <c r="AB164" s="8">
        <v>0</v>
      </c>
      <c r="AC164" s="8">
        <v>471020.98582000006</v>
      </c>
      <c r="AD164" s="8">
        <v>0</v>
      </c>
      <c r="AE164" s="8">
        <v>0</v>
      </c>
      <c r="AF164" s="8" t="s">
        <v>249</v>
      </c>
      <c r="AG164" s="1" t="s">
        <v>116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114</v>
      </c>
      <c r="BD164" s="56">
        <v>60339.489192657471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37</v>
      </c>
      <c r="G165" s="9">
        <v>0</v>
      </c>
      <c r="H165" s="9">
        <v>0</v>
      </c>
      <c r="I165" s="9">
        <v>128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99</v>
      </c>
      <c r="AA165" s="8">
        <v>567108.07076000003</v>
      </c>
      <c r="AB165" s="8">
        <v>35781</v>
      </c>
      <c r="AC165" s="8">
        <v>531327.07076000003</v>
      </c>
      <c r="AD165" s="8">
        <v>0</v>
      </c>
      <c r="AE165" s="8">
        <v>0</v>
      </c>
      <c r="AF165" s="8" t="s">
        <v>58</v>
      </c>
      <c r="AG165" s="1" t="s">
        <v>116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115</v>
      </c>
      <c r="BD165" s="56">
        <v>0</v>
      </c>
    </row>
    <row r="166" spans="1:56" ht="27.75" customHeight="1" x14ac:dyDescent="0.45">
      <c r="A166" s="3" t="s">
        <v>136</v>
      </c>
      <c r="B166" s="14" t="s">
        <v>136</v>
      </c>
      <c r="C166" s="9" t="s">
        <v>186</v>
      </c>
      <c r="D166" s="13" t="s">
        <v>61</v>
      </c>
      <c r="E166" s="9">
        <v>26</v>
      </c>
      <c r="F166" s="9">
        <v>41</v>
      </c>
      <c r="G166" s="9" t="s">
        <v>60</v>
      </c>
      <c r="H166" s="9">
        <v>0</v>
      </c>
      <c r="I166" s="9">
        <v>97</v>
      </c>
      <c r="J166" s="9" t="s">
        <v>57</v>
      </c>
      <c r="K166" s="9">
        <v>5</v>
      </c>
      <c r="L166" s="9" t="s">
        <v>91</v>
      </c>
      <c r="M166" s="10">
        <v>27</v>
      </c>
      <c r="N166" s="9">
        <v>43</v>
      </c>
      <c r="O166" s="9">
        <v>40</v>
      </c>
      <c r="P166" s="10">
        <v>229.14349009919997</v>
      </c>
      <c r="Q166" s="10">
        <v>0</v>
      </c>
      <c r="R166" s="10">
        <v>229.14349009919997</v>
      </c>
      <c r="S166" s="9" t="s">
        <v>192</v>
      </c>
      <c r="T166" s="12">
        <v>45899</v>
      </c>
      <c r="U166" s="11">
        <v>8000</v>
      </c>
      <c r="V166" s="10">
        <v>0</v>
      </c>
      <c r="W166" s="10">
        <v>8000</v>
      </c>
      <c r="X166" s="10">
        <v>0</v>
      </c>
      <c r="Y166" s="10">
        <v>8400</v>
      </c>
      <c r="Z166" s="9" t="s">
        <v>84</v>
      </c>
      <c r="AA166" s="8">
        <v>9499.6</v>
      </c>
      <c r="AB166" s="8">
        <v>7790</v>
      </c>
      <c r="AC166" s="8">
        <v>1709.6000000000004</v>
      </c>
      <c r="AD166" s="8">
        <v>0</v>
      </c>
      <c r="AE166" s="8">
        <v>0</v>
      </c>
      <c r="AF166" s="8">
        <v>0</v>
      </c>
      <c r="AG166" s="1" t="s">
        <v>116</v>
      </c>
      <c r="AH166" s="1" t="s">
        <v>72</v>
      </c>
      <c r="AI166" s="1">
        <v>3</v>
      </c>
      <c r="AJ166" s="3">
        <v>45899</v>
      </c>
      <c r="AK166" s="3">
        <v>0</v>
      </c>
      <c r="AL166" s="3">
        <v>45889</v>
      </c>
      <c r="AM166" s="3">
        <v>45896</v>
      </c>
      <c r="AN166" s="3">
        <v>45897</v>
      </c>
      <c r="AO166" s="3">
        <v>45897</v>
      </c>
      <c r="AP166" s="3">
        <v>45894</v>
      </c>
      <c r="AQ166" s="3">
        <v>45898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138.04070222222222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 t="s">
        <v>60</v>
      </c>
      <c r="H167" s="9">
        <v>0</v>
      </c>
      <c r="I167" s="9">
        <v>102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84</v>
      </c>
      <c r="AA167" s="8">
        <v>9499.6</v>
      </c>
      <c r="AB167" s="8">
        <v>7790</v>
      </c>
      <c r="AC167" s="8">
        <v>1709.6000000000004</v>
      </c>
      <c r="AD167" s="8">
        <v>0</v>
      </c>
      <c r="AE167" s="8">
        <v>0</v>
      </c>
      <c r="AF167" s="8" t="s">
        <v>58</v>
      </c>
      <c r="AG167" s="1" t="s">
        <v>116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45">
      <c r="A168" s="3">
        <v>45853</v>
      </c>
      <c r="B168" s="14" t="s">
        <v>372</v>
      </c>
      <c r="C168" s="9" t="s">
        <v>140</v>
      </c>
      <c r="D168" s="13" t="s">
        <v>59</v>
      </c>
      <c r="E168" s="9">
        <v>26</v>
      </c>
      <c r="F168" s="9">
        <v>39</v>
      </c>
      <c r="G168" s="9" t="s">
        <v>60</v>
      </c>
      <c r="H168" s="9">
        <v>0</v>
      </c>
      <c r="I168" s="9">
        <v>93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124</v>
      </c>
      <c r="T168" s="12" t="s">
        <v>63</v>
      </c>
      <c r="U168" s="11">
        <v>5000</v>
      </c>
      <c r="V168" s="10">
        <v>5000</v>
      </c>
      <c r="W168" s="10">
        <v>0</v>
      </c>
      <c r="X168" s="10">
        <v>0</v>
      </c>
      <c r="Y168" s="10">
        <v>0</v>
      </c>
      <c r="Z168" s="9" t="s">
        <v>150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116</v>
      </c>
      <c r="AH168" s="1" t="s">
        <v>77</v>
      </c>
      <c r="AI168" s="1">
        <v>1</v>
      </c>
      <c r="AJ168" s="3" t="s">
        <v>63</v>
      </c>
      <c r="AK168" s="3">
        <v>0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100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150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58</v>
      </c>
      <c r="AG169" s="1" t="s">
        <v>119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7.75" customHeight="1" x14ac:dyDescent="0.45">
      <c r="A170" s="3" t="s">
        <v>136</v>
      </c>
      <c r="B170" s="14" t="s">
        <v>136</v>
      </c>
      <c r="C170" s="9" t="s">
        <v>110</v>
      </c>
      <c r="D170" s="13" t="s">
        <v>59</v>
      </c>
      <c r="E170" s="9">
        <v>26</v>
      </c>
      <c r="F170" s="9">
        <v>43</v>
      </c>
      <c r="G170" s="9" t="s">
        <v>60</v>
      </c>
      <c r="H170" s="9">
        <v>0</v>
      </c>
      <c r="I170" s="9">
        <v>116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111</v>
      </c>
      <c r="T170" s="12">
        <v>45899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206</v>
      </c>
      <c r="AA170" s="8">
        <v>12433.3</v>
      </c>
      <c r="AB170" s="8">
        <v>12433.3</v>
      </c>
      <c r="AC170" s="8">
        <v>0</v>
      </c>
      <c r="AD170" s="8">
        <v>0</v>
      </c>
      <c r="AE170" s="8">
        <v>0</v>
      </c>
      <c r="AF170" s="8">
        <v>0</v>
      </c>
      <c r="AG170" s="1" t="s">
        <v>117</v>
      </c>
      <c r="AH170" s="1" t="s">
        <v>77</v>
      </c>
      <c r="AI170" s="1">
        <v>1</v>
      </c>
      <c r="AJ170" s="3">
        <v>45899</v>
      </c>
      <c r="AK170" s="3">
        <v>0</v>
      </c>
      <c r="AL170" s="3">
        <v>0</v>
      </c>
      <c r="AM170" s="3">
        <v>0</v>
      </c>
      <c r="AN170" s="3">
        <v>0</v>
      </c>
      <c r="AO170" s="3">
        <v>45898</v>
      </c>
      <c r="AP170" s="3">
        <v>45894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102</v>
      </c>
      <c r="BD170" s="56">
        <v>0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26</v>
      </c>
      <c r="F171" s="9">
        <v>43</v>
      </c>
      <c r="G171" s="9">
        <v>0</v>
      </c>
      <c r="H171" s="9">
        <v>0</v>
      </c>
      <c r="I171" s="9">
        <v>116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206</v>
      </c>
      <c r="AA171" s="8">
        <v>12433.3</v>
      </c>
      <c r="AB171" s="8">
        <v>12433.3</v>
      </c>
      <c r="AC171" s="8">
        <v>0</v>
      </c>
      <c r="AD171" s="8">
        <v>0</v>
      </c>
      <c r="AE171" s="8">
        <v>0</v>
      </c>
      <c r="AF171" s="8" t="s">
        <v>58</v>
      </c>
      <c r="AG171" s="1" t="s">
        <v>119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207</v>
      </c>
      <c r="BD171" s="56">
        <v>0</v>
      </c>
    </row>
    <row r="172" spans="1:56" ht="27.75" customHeight="1" x14ac:dyDescent="0.45">
      <c r="A172" s="3">
        <v>45861</v>
      </c>
      <c r="B172" s="14" t="s">
        <v>423</v>
      </c>
      <c r="C172" s="9" t="s">
        <v>110</v>
      </c>
      <c r="D172" s="13" t="s">
        <v>221</v>
      </c>
      <c r="E172" s="9">
        <v>26</v>
      </c>
      <c r="F172" s="9">
        <v>43</v>
      </c>
      <c r="G172" s="9" t="s">
        <v>60</v>
      </c>
      <c r="H172" s="9" t="s">
        <v>66</v>
      </c>
      <c r="I172" s="9">
        <v>150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111</v>
      </c>
      <c r="T172" s="12">
        <v>45875</v>
      </c>
      <c r="U172" s="11">
        <v>10000</v>
      </c>
      <c r="V172" s="10">
        <v>1291</v>
      </c>
      <c r="W172" s="10">
        <v>8709</v>
      </c>
      <c r="X172" s="10">
        <v>4313</v>
      </c>
      <c r="Y172" s="10">
        <v>5971.35</v>
      </c>
      <c r="Z172" s="9" t="s">
        <v>88</v>
      </c>
      <c r="AA172" s="8">
        <v>7424.3585954999999</v>
      </c>
      <c r="AB172" s="8">
        <v>7424.3585954999999</v>
      </c>
      <c r="AC172" s="8">
        <v>0</v>
      </c>
      <c r="AD172" s="8">
        <v>7424.3585954999999</v>
      </c>
      <c r="AE172" s="8">
        <v>0</v>
      </c>
      <c r="AF172" s="8" t="s">
        <v>226</v>
      </c>
      <c r="AG172" s="1" t="s">
        <v>61</v>
      </c>
      <c r="AH172" s="1" t="s">
        <v>75</v>
      </c>
      <c r="AI172" s="1">
        <v>4</v>
      </c>
      <c r="AJ172" s="3">
        <v>45875</v>
      </c>
      <c r="AK172" s="3">
        <v>45871</v>
      </c>
      <c r="AL172" s="3">
        <v>45864</v>
      </c>
      <c r="AM172" s="3">
        <v>45872</v>
      </c>
      <c r="AN172" s="3">
        <v>45873</v>
      </c>
      <c r="AO172" s="3">
        <v>45874</v>
      </c>
      <c r="AP172" s="3">
        <v>45870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0</v>
      </c>
    </row>
    <row r="173" spans="1:56" ht="27.75" customHeight="1" x14ac:dyDescent="0.45">
      <c r="A173" s="3">
        <v>45832</v>
      </c>
      <c r="B173" s="14" t="s">
        <v>311</v>
      </c>
      <c r="C173" s="9" t="s">
        <v>110</v>
      </c>
      <c r="D173" s="13" t="s">
        <v>147</v>
      </c>
      <c r="E173" s="9">
        <v>26</v>
      </c>
      <c r="F173" s="9">
        <v>43</v>
      </c>
      <c r="G173" s="9" t="s">
        <v>60</v>
      </c>
      <c r="H173" s="9" t="s">
        <v>66</v>
      </c>
      <c r="I173" s="9">
        <v>150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111</v>
      </c>
      <c r="T173" s="12">
        <v>45883</v>
      </c>
      <c r="U173" s="11">
        <v>20000</v>
      </c>
      <c r="V173" s="10">
        <v>3000</v>
      </c>
      <c r="W173" s="10">
        <v>17000</v>
      </c>
      <c r="X173" s="10">
        <v>0</v>
      </c>
      <c r="Y173" s="10">
        <v>17850</v>
      </c>
      <c r="Z173" s="9" t="s">
        <v>88</v>
      </c>
      <c r="AA173" s="8">
        <v>21136.61</v>
      </c>
      <c r="AB173" s="8">
        <v>19371</v>
      </c>
      <c r="AC173" s="8">
        <v>1765.6100000000006</v>
      </c>
      <c r="AD173" s="8">
        <v>19371</v>
      </c>
      <c r="AE173" s="8">
        <v>1765.6100000000006</v>
      </c>
      <c r="AF173" s="8" t="s">
        <v>226</v>
      </c>
      <c r="AG173" s="1" t="s">
        <v>116</v>
      </c>
      <c r="AH173" s="1" t="s">
        <v>75</v>
      </c>
      <c r="AI173" s="1">
        <v>4</v>
      </c>
      <c r="AJ173" s="3">
        <v>45883</v>
      </c>
      <c r="AK173" s="3">
        <v>45879</v>
      </c>
      <c r="AL173" s="3">
        <v>45872</v>
      </c>
      <c r="AM173" s="3">
        <v>45880</v>
      </c>
      <c r="AN173" s="3">
        <v>45881</v>
      </c>
      <c r="AO173" s="3">
        <v>45882</v>
      </c>
      <c r="AP173" s="3">
        <v>45878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182.09324466666675</v>
      </c>
    </row>
    <row r="174" spans="1:56" ht="27.75" customHeight="1" x14ac:dyDescent="0.45">
      <c r="A174" s="3">
        <v>45861</v>
      </c>
      <c r="B174" s="14" t="s">
        <v>424</v>
      </c>
      <c r="C174" s="9" t="s">
        <v>110</v>
      </c>
      <c r="D174" s="13" t="s">
        <v>59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111</v>
      </c>
      <c r="T174" s="12">
        <v>45887</v>
      </c>
      <c r="U174" s="11">
        <v>15000</v>
      </c>
      <c r="V174" s="10">
        <v>0</v>
      </c>
      <c r="W174" s="10">
        <v>15000</v>
      </c>
      <c r="X174" s="10">
        <v>0</v>
      </c>
      <c r="Y174" s="10">
        <v>0</v>
      </c>
      <c r="Z174" s="9" t="s">
        <v>88</v>
      </c>
      <c r="AA174" s="8">
        <v>18649.949999999997</v>
      </c>
      <c r="AB174" s="8">
        <v>1983</v>
      </c>
      <c r="AC174" s="8">
        <v>16666.949999999997</v>
      </c>
      <c r="AD174" s="8">
        <v>1983</v>
      </c>
      <c r="AE174" s="8">
        <v>16666.949999999997</v>
      </c>
      <c r="AF174" s="8" t="s">
        <v>226</v>
      </c>
      <c r="AG174" s="1" t="s">
        <v>116</v>
      </c>
      <c r="AH174" s="1" t="s">
        <v>149</v>
      </c>
      <c r="AI174" s="1">
        <v>2</v>
      </c>
      <c r="AJ174" s="3">
        <v>45887</v>
      </c>
      <c r="AK174" s="3">
        <v>45885</v>
      </c>
      <c r="AL174" s="3">
        <v>0</v>
      </c>
      <c r="AM174" s="3">
        <v>0</v>
      </c>
      <c r="AN174" s="3">
        <v>0</v>
      </c>
      <c r="AO174" s="3">
        <v>45886</v>
      </c>
      <c r="AP174" s="3">
        <v>45882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146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1718.9181099999998</v>
      </c>
    </row>
    <row r="175" spans="1:56" ht="27.75" customHeight="1" x14ac:dyDescent="0.45">
      <c r="A175" s="3" t="s">
        <v>136</v>
      </c>
      <c r="B175" s="14" t="s">
        <v>136</v>
      </c>
      <c r="C175" s="9" t="s">
        <v>110</v>
      </c>
      <c r="D175" s="13" t="s">
        <v>61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111</v>
      </c>
      <c r="T175" s="12">
        <v>45899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88</v>
      </c>
      <c r="AA175" s="8">
        <v>24866.6</v>
      </c>
      <c r="AB175" s="8">
        <v>0</v>
      </c>
      <c r="AC175" s="8">
        <v>24866.6</v>
      </c>
      <c r="AD175" s="8">
        <v>0</v>
      </c>
      <c r="AE175" s="8">
        <v>24866.6</v>
      </c>
      <c r="AF175" s="8">
        <v>0</v>
      </c>
      <c r="AG175" s="1" t="s">
        <v>117</v>
      </c>
      <c r="AH175" s="1" t="s">
        <v>75</v>
      </c>
      <c r="AI175" s="1">
        <v>4</v>
      </c>
      <c r="AJ175" s="3">
        <v>45899</v>
      </c>
      <c r="AK175" s="3">
        <v>45895</v>
      </c>
      <c r="AL175" s="3">
        <v>45888</v>
      </c>
      <c r="AM175" s="3">
        <v>45896</v>
      </c>
      <c r="AN175" s="3">
        <v>45897</v>
      </c>
      <c r="AO175" s="3">
        <v>45898</v>
      </c>
      <c r="AP175" s="3">
        <v>45894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2564.5753466666665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26</v>
      </c>
      <c r="F176" s="9">
        <v>43</v>
      </c>
      <c r="G176" s="9">
        <v>0</v>
      </c>
      <c r="H176" s="9">
        <v>0</v>
      </c>
      <c r="I176" s="9">
        <v>120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88</v>
      </c>
      <c r="AA176" s="8">
        <v>72077.518595500005</v>
      </c>
      <c r="AB176" s="8">
        <v>28778.358595500002</v>
      </c>
      <c r="AC176" s="8">
        <v>43299.159999999996</v>
      </c>
      <c r="AD176" s="8">
        <v>28778.358595500002</v>
      </c>
      <c r="AE176" s="8">
        <v>43299.159999999996</v>
      </c>
      <c r="AF176" s="8" t="s">
        <v>58</v>
      </c>
      <c r="AG176" s="1" t="s">
        <v>119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107</v>
      </c>
      <c r="BD176" s="56">
        <v>0</v>
      </c>
    </row>
    <row r="177" spans="1:56" ht="27.75" customHeight="1" x14ac:dyDescent="0.45">
      <c r="A177" s="3">
        <v>45857</v>
      </c>
      <c r="B177" s="14" t="s">
        <v>391</v>
      </c>
      <c r="C177" s="9" t="s">
        <v>151</v>
      </c>
      <c r="D177" s="13" t="s">
        <v>152</v>
      </c>
      <c r="E177" s="9">
        <v>28</v>
      </c>
      <c r="F177" s="9">
        <v>41</v>
      </c>
      <c r="G177" s="9" t="s">
        <v>60</v>
      </c>
      <c r="H177" s="9">
        <v>0</v>
      </c>
      <c r="I177" s="9">
        <v>120</v>
      </c>
      <c r="J177" s="9" t="s">
        <v>78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45883</v>
      </c>
      <c r="U177" s="11">
        <v>50000</v>
      </c>
      <c r="V177" s="10">
        <v>0</v>
      </c>
      <c r="W177" s="10">
        <v>50000</v>
      </c>
      <c r="X177" s="10">
        <v>0</v>
      </c>
      <c r="Y177" s="10">
        <v>52500</v>
      </c>
      <c r="Z177" s="9" t="s">
        <v>128</v>
      </c>
      <c r="AA177" s="8">
        <v>59372.5</v>
      </c>
      <c r="AB177" s="8">
        <v>35029</v>
      </c>
      <c r="AC177" s="8">
        <v>24343.5</v>
      </c>
      <c r="AD177" s="8">
        <v>0</v>
      </c>
      <c r="AE177" s="8">
        <v>0</v>
      </c>
      <c r="AF177" s="8">
        <v>0</v>
      </c>
      <c r="AG177" s="1" t="s">
        <v>116</v>
      </c>
      <c r="AH177" s="1" t="s">
        <v>74</v>
      </c>
      <c r="AI177" s="1">
        <v>2</v>
      </c>
      <c r="AJ177" s="3">
        <v>45883</v>
      </c>
      <c r="AK177" s="3">
        <v>0</v>
      </c>
      <c r="AL177" s="3">
        <v>45874</v>
      </c>
      <c r="AM177" s="3">
        <v>45881</v>
      </c>
      <c r="AN177" s="3">
        <v>45882</v>
      </c>
      <c r="AO177" s="3">
        <v>45882</v>
      </c>
      <c r="AP177" s="3">
        <v>45878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2735.938916666667</v>
      </c>
    </row>
    <row r="178" spans="1:56" ht="27.75" customHeight="1" x14ac:dyDescent="0.45">
      <c r="A178" s="3" t="s">
        <v>136</v>
      </c>
      <c r="B178" s="14" t="s">
        <v>136</v>
      </c>
      <c r="C178" s="9" t="s">
        <v>110</v>
      </c>
      <c r="D178" s="13" t="s">
        <v>59</v>
      </c>
      <c r="E178" s="9">
        <v>28</v>
      </c>
      <c r="F178" s="9">
        <v>47</v>
      </c>
      <c r="G178" s="9" t="s">
        <v>60</v>
      </c>
      <c r="H178" s="9" t="s">
        <v>66</v>
      </c>
      <c r="I178" s="9">
        <v>180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111</v>
      </c>
      <c r="T178" s="12">
        <v>45899</v>
      </c>
      <c r="U178" s="11">
        <v>5000</v>
      </c>
      <c r="V178" s="10">
        <v>0</v>
      </c>
      <c r="W178" s="10">
        <v>5000</v>
      </c>
      <c r="X178" s="10">
        <v>0</v>
      </c>
      <c r="Y178" s="10">
        <v>0</v>
      </c>
      <c r="Z178" s="9" t="s">
        <v>128</v>
      </c>
      <c r="AA178" s="8">
        <v>6775.4500000000007</v>
      </c>
      <c r="AB178" s="8">
        <v>0</v>
      </c>
      <c r="AC178" s="8">
        <v>6775.4500000000007</v>
      </c>
      <c r="AD178" s="8">
        <v>0</v>
      </c>
      <c r="AE178" s="8">
        <v>6775.4500000000007</v>
      </c>
      <c r="AF178" s="8">
        <v>0</v>
      </c>
      <c r="AG178" s="1">
        <v>0</v>
      </c>
      <c r="AH178" s="1" t="s">
        <v>149</v>
      </c>
      <c r="AI178" s="1">
        <v>2</v>
      </c>
      <c r="AJ178" s="3">
        <v>45899</v>
      </c>
      <c r="AK178" s="3">
        <v>45897</v>
      </c>
      <c r="AL178" s="3">
        <v>0</v>
      </c>
      <c r="AM178" s="3">
        <v>0</v>
      </c>
      <c r="AN178" s="3">
        <v>0</v>
      </c>
      <c r="AO178" s="3">
        <v>45898</v>
      </c>
      <c r="AP178" s="3">
        <v>45894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146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761.48529722222236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28</v>
      </c>
      <c r="F179" s="9">
        <v>43</v>
      </c>
      <c r="G179" s="9">
        <v>0</v>
      </c>
      <c r="H179" s="9">
        <v>0</v>
      </c>
      <c r="I179" s="9">
        <v>130</v>
      </c>
      <c r="J179" s="9" t="s">
        <v>57</v>
      </c>
      <c r="K179" s="9">
        <v>3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128</v>
      </c>
      <c r="AA179" s="8">
        <v>66147.95</v>
      </c>
      <c r="AB179" s="8">
        <v>35029</v>
      </c>
      <c r="AC179" s="8">
        <v>31118.95</v>
      </c>
      <c r="AD179" s="8">
        <v>0</v>
      </c>
      <c r="AE179" s="8">
        <v>6775.4500000000007</v>
      </c>
      <c r="AF179" s="8" t="s">
        <v>58</v>
      </c>
      <c r="AG179" s="1">
        <v>0</v>
      </c>
      <c r="AH179" s="1">
        <v>0</v>
      </c>
      <c r="AI179" s="1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153</v>
      </c>
      <c r="BD179" s="56">
        <v>0</v>
      </c>
    </row>
  </sheetData>
  <autoFilter ref="A5:BD17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9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F189-C10F-47DD-A522-7859F682C6CB}">
  <sheetPr>
    <tabColor rgb="FFFFFF00"/>
  </sheetPr>
  <dimension ref="A1:BD172"/>
  <sheetViews>
    <sheetView topLeftCell="A5" zoomScale="80" zoomScaleNormal="80" workbookViewId="0">
      <selection activeCell="N9" sqref="N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45868</v>
      </c>
      <c r="E3" s="82" t="s">
        <v>52</v>
      </c>
      <c r="F3" s="82"/>
      <c r="G3" s="83">
        <v>10.38</v>
      </c>
      <c r="H3" s="83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5">
        <v>10.3</v>
      </c>
      <c r="F4" s="86"/>
      <c r="G4" s="87"/>
      <c r="H4" s="88"/>
      <c r="I4" s="89" t="s">
        <v>50</v>
      </c>
      <c r="J4" s="90"/>
      <c r="K4" s="91"/>
      <c r="L4" s="31" t="s">
        <v>89</v>
      </c>
      <c r="M4" s="92" t="s">
        <v>49</v>
      </c>
      <c r="N4" s="93"/>
      <c r="O4" s="93"/>
      <c r="P4" s="93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0" t="s">
        <v>46</v>
      </c>
      <c r="AA4" s="81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45">
      <c r="A6" s="3">
        <v>45860</v>
      </c>
      <c r="B6" s="14" t="s">
        <v>403</v>
      </c>
      <c r="C6" s="9" t="s">
        <v>404</v>
      </c>
      <c r="D6" s="13" t="s">
        <v>405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45884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287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117</v>
      </c>
      <c r="AH6" s="1" t="s">
        <v>75</v>
      </c>
      <c r="AI6" s="1">
        <v>4</v>
      </c>
      <c r="AJ6" s="3">
        <v>45884</v>
      </c>
      <c r="AK6" s="3">
        <v>45880</v>
      </c>
      <c r="AL6" s="3">
        <v>45873</v>
      </c>
      <c r="AM6" s="3">
        <v>45881</v>
      </c>
      <c r="AN6" s="3">
        <v>45882</v>
      </c>
      <c r="AO6" s="3">
        <v>45883</v>
      </c>
      <c r="AP6" s="3">
        <v>45879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287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 t="s">
        <v>58</v>
      </c>
      <c r="AG7" s="1" t="s">
        <v>116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288</v>
      </c>
      <c r="BD7" s="56">
        <v>0</v>
      </c>
    </row>
    <row r="8" spans="1:56" ht="27.75" customHeight="1" x14ac:dyDescent="0.45">
      <c r="A8" s="3">
        <v>45842</v>
      </c>
      <c r="B8" s="14" t="s">
        <v>332</v>
      </c>
      <c r="C8" s="9" t="s">
        <v>314</v>
      </c>
      <c r="D8" s="13" t="s">
        <v>315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1.1334313331327999</v>
      </c>
      <c r="Q8" s="10">
        <v>0</v>
      </c>
      <c r="R8" s="10">
        <v>1.1334313331327999</v>
      </c>
      <c r="S8" s="9" t="s">
        <v>71</v>
      </c>
      <c r="T8" s="12">
        <v>45869</v>
      </c>
      <c r="U8" s="11">
        <v>4000</v>
      </c>
      <c r="V8" s="10">
        <v>3922</v>
      </c>
      <c r="W8" s="10">
        <v>78</v>
      </c>
      <c r="X8" s="10">
        <v>5295</v>
      </c>
      <c r="Y8" s="10">
        <v>0</v>
      </c>
      <c r="Z8" s="9" t="s">
        <v>254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345</v>
      </c>
      <c r="AG8" s="1" t="s">
        <v>116</v>
      </c>
      <c r="AH8" s="1" t="s">
        <v>68</v>
      </c>
      <c r="AI8" s="1">
        <v>4</v>
      </c>
      <c r="AJ8" s="3">
        <v>45869</v>
      </c>
      <c r="AK8" s="3">
        <v>45865</v>
      </c>
      <c r="AL8" s="3">
        <v>45859</v>
      </c>
      <c r="AM8" s="3">
        <v>45866</v>
      </c>
      <c r="AN8" s="3">
        <v>45867</v>
      </c>
      <c r="AO8" s="3">
        <v>45867</v>
      </c>
      <c r="AP8" s="3">
        <v>45864</v>
      </c>
      <c r="AQ8" s="3">
        <v>45868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45">
      <c r="A9" s="3" t="s">
        <v>136</v>
      </c>
      <c r="B9" s="14" t="s">
        <v>136</v>
      </c>
      <c r="C9" s="9" t="s">
        <v>252</v>
      </c>
      <c r="D9" s="13" t="s">
        <v>253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254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116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45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254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116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130</v>
      </c>
      <c r="BD10" s="56">
        <v>0</v>
      </c>
    </row>
    <row r="11" spans="1:56" ht="27.75" customHeight="1" x14ac:dyDescent="0.45">
      <c r="A11" s="3" t="s">
        <v>136</v>
      </c>
      <c r="B11" s="14" t="s">
        <v>136</v>
      </c>
      <c r="C11" s="9" t="s">
        <v>222</v>
      </c>
      <c r="D11" s="13" t="s">
        <v>256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134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116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474.76472000000001</v>
      </c>
    </row>
    <row r="12" spans="1:56" ht="27.75" customHeight="1" x14ac:dyDescent="0.45">
      <c r="A12" s="3">
        <v>0</v>
      </c>
      <c r="B12" s="14">
        <v>0</v>
      </c>
      <c r="C12" s="9" t="s">
        <v>211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134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117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45">
      <c r="A13" s="3">
        <v>45860</v>
      </c>
      <c r="B13" s="14" t="s">
        <v>406</v>
      </c>
      <c r="C13" s="9" t="s">
        <v>407</v>
      </c>
      <c r="D13" s="13" t="s">
        <v>408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45883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138</v>
      </c>
      <c r="AA13" s="8">
        <v>8801.1</v>
      </c>
      <c r="AB13" s="8">
        <v>6990</v>
      </c>
      <c r="AC13" s="8">
        <v>1811.1000000000004</v>
      </c>
      <c r="AD13" s="8">
        <v>1997</v>
      </c>
      <c r="AE13" s="8">
        <v>6804.1</v>
      </c>
      <c r="AF13" s="8">
        <v>0</v>
      </c>
      <c r="AG13" s="1" t="s">
        <v>117</v>
      </c>
      <c r="AH13" s="1" t="s">
        <v>75</v>
      </c>
      <c r="AI13" s="1">
        <v>4</v>
      </c>
      <c r="AJ13" s="3">
        <v>45883</v>
      </c>
      <c r="AK13" s="3">
        <v>45879</v>
      </c>
      <c r="AL13" s="3">
        <v>45872</v>
      </c>
      <c r="AM13" s="3">
        <v>45880</v>
      </c>
      <c r="AN13" s="3">
        <v>45881</v>
      </c>
      <c r="AO13" s="3">
        <v>45882</v>
      </c>
      <c r="AP13" s="3">
        <v>45878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115.91040000000004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138</v>
      </c>
      <c r="AA14" s="8">
        <v>8801.1</v>
      </c>
      <c r="AB14" s="8">
        <v>6990</v>
      </c>
      <c r="AC14" s="8">
        <v>1811.1000000000004</v>
      </c>
      <c r="AD14" s="8">
        <v>1997</v>
      </c>
      <c r="AE14" s="8">
        <v>6804.1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139</v>
      </c>
      <c r="BD14" s="56">
        <v>0</v>
      </c>
    </row>
    <row r="15" spans="1:56" ht="27.75" customHeight="1" x14ac:dyDescent="0.45">
      <c r="A15" s="3" t="s">
        <v>136</v>
      </c>
      <c r="B15" s="14" t="s">
        <v>136</v>
      </c>
      <c r="C15" s="9" t="s">
        <v>137</v>
      </c>
      <c r="D15" s="13" t="s">
        <v>125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45894</v>
      </c>
      <c r="U15" s="11">
        <v>100000</v>
      </c>
      <c r="V15" s="10">
        <v>0</v>
      </c>
      <c r="W15" s="10">
        <v>100000</v>
      </c>
      <c r="X15" s="10">
        <v>0</v>
      </c>
      <c r="Y15" s="10">
        <v>105000</v>
      </c>
      <c r="Z15" s="9" t="s">
        <v>172</v>
      </c>
      <c r="AA15" s="8">
        <v>88010.999999999985</v>
      </c>
      <c r="AB15" s="8">
        <v>56115</v>
      </c>
      <c r="AC15" s="8">
        <v>31895.999999999985</v>
      </c>
      <c r="AD15" s="8">
        <v>0</v>
      </c>
      <c r="AE15" s="8">
        <v>0</v>
      </c>
      <c r="AF15" s="8">
        <v>0</v>
      </c>
      <c r="AG15" s="1" t="s">
        <v>117</v>
      </c>
      <c r="AH15" s="1" t="s">
        <v>74</v>
      </c>
      <c r="AI15" s="1">
        <v>2</v>
      </c>
      <c r="AJ15" s="3">
        <v>45894</v>
      </c>
      <c r="AK15" s="3">
        <v>0</v>
      </c>
      <c r="AL15" s="3">
        <v>45885</v>
      </c>
      <c r="AM15" s="3">
        <v>45892</v>
      </c>
      <c r="AN15" s="3">
        <v>45893</v>
      </c>
      <c r="AO15" s="3">
        <v>45893</v>
      </c>
      <c r="AP15" s="3">
        <v>45889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2316.3583999999996</v>
      </c>
    </row>
    <row r="16" spans="1:56" ht="27.75" customHeight="1" x14ac:dyDescent="0.45">
      <c r="A16" s="3" t="s">
        <v>136</v>
      </c>
      <c r="B16" s="14" t="s">
        <v>136</v>
      </c>
      <c r="C16" s="9" t="s">
        <v>137</v>
      </c>
      <c r="D16" s="13" t="s">
        <v>208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172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116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2556.6217600000009</v>
      </c>
    </row>
    <row r="17" spans="1:56" ht="27.75" customHeight="1" x14ac:dyDescent="0.45">
      <c r="A17" s="3" t="s">
        <v>136</v>
      </c>
      <c r="B17" s="14" t="s">
        <v>136</v>
      </c>
      <c r="C17" s="9" t="s">
        <v>257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172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116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45">
      <c r="A18" s="3" t="s">
        <v>136</v>
      </c>
      <c r="B18" s="14" t="s">
        <v>136</v>
      </c>
      <c r="C18" s="9" t="s">
        <v>214</v>
      </c>
      <c r="D18" s="13" t="s">
        <v>215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45894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172</v>
      </c>
      <c r="AA18" s="8">
        <v>18501.714330000003</v>
      </c>
      <c r="AB18" s="8">
        <v>18501.714330000003</v>
      </c>
      <c r="AC18" s="8">
        <v>0</v>
      </c>
      <c r="AD18" s="8">
        <v>0</v>
      </c>
      <c r="AE18" s="8">
        <v>0</v>
      </c>
      <c r="AF18" s="8">
        <v>0</v>
      </c>
      <c r="AG18" s="1" t="s">
        <v>116</v>
      </c>
      <c r="AH18" s="1" t="s">
        <v>72</v>
      </c>
      <c r="AI18" s="1">
        <v>3</v>
      </c>
      <c r="AJ18" s="3">
        <v>45894</v>
      </c>
      <c r="AK18" s="3">
        <v>0</v>
      </c>
      <c r="AL18" s="3">
        <v>45884</v>
      </c>
      <c r="AM18" s="3">
        <v>45891</v>
      </c>
      <c r="AN18" s="3">
        <v>45892</v>
      </c>
      <c r="AO18" s="3">
        <v>45892</v>
      </c>
      <c r="AP18" s="3">
        <v>45889</v>
      </c>
      <c r="AQ18" s="3">
        <v>45893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172</v>
      </c>
      <c r="AA19" s="8">
        <v>176921.51432999998</v>
      </c>
      <c r="AB19" s="8">
        <v>74616.714330000003</v>
      </c>
      <c r="AC19" s="8">
        <v>102304.79999999999</v>
      </c>
      <c r="AD19" s="8">
        <v>0</v>
      </c>
      <c r="AE19" s="8">
        <v>0</v>
      </c>
      <c r="AF19" s="8" t="s">
        <v>58</v>
      </c>
      <c r="AG19" s="1" t="s">
        <v>116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45">
      <c r="A20" s="3">
        <v>45854</v>
      </c>
      <c r="B20" s="14" t="s">
        <v>346</v>
      </c>
      <c r="C20" s="9" t="s">
        <v>73</v>
      </c>
      <c r="D20" s="13" t="s">
        <v>349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144</v>
      </c>
      <c r="T20" s="12">
        <v>45869</v>
      </c>
      <c r="U20" s="11">
        <v>5000</v>
      </c>
      <c r="V20" s="10">
        <v>5220</v>
      </c>
      <c r="W20" s="10">
        <v>0</v>
      </c>
      <c r="X20" s="10">
        <v>5400</v>
      </c>
      <c r="Y20" s="10">
        <v>0</v>
      </c>
      <c r="Z20" s="9" t="s">
        <v>176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348</v>
      </c>
      <c r="AG20" s="1" t="s">
        <v>116</v>
      </c>
      <c r="AH20" s="1" t="s">
        <v>74</v>
      </c>
      <c r="AI20" s="1">
        <v>2</v>
      </c>
      <c r="AJ20" s="3">
        <v>45869</v>
      </c>
      <c r="AK20" s="3">
        <v>0</v>
      </c>
      <c r="AL20" s="3">
        <v>45860</v>
      </c>
      <c r="AM20" s="3">
        <v>45867</v>
      </c>
      <c r="AN20" s="3">
        <v>45868</v>
      </c>
      <c r="AO20" s="3">
        <v>45868</v>
      </c>
      <c r="AP20" s="3">
        <v>45864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177</v>
      </c>
      <c r="BD20" s="56">
        <v>0</v>
      </c>
    </row>
    <row r="21" spans="1:56" ht="27.75" customHeight="1" x14ac:dyDescent="0.45">
      <c r="A21" s="3">
        <v>45854</v>
      </c>
      <c r="B21" s="14" t="s">
        <v>346</v>
      </c>
      <c r="C21" s="9" t="s">
        <v>73</v>
      </c>
      <c r="D21" s="13" t="s">
        <v>330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144</v>
      </c>
      <c r="T21" s="12">
        <v>45869</v>
      </c>
      <c r="U21" s="11">
        <v>5000</v>
      </c>
      <c r="V21" s="10">
        <v>5000</v>
      </c>
      <c r="W21" s="10">
        <v>0</v>
      </c>
      <c r="X21" s="10">
        <v>5198</v>
      </c>
      <c r="Y21" s="10">
        <v>0</v>
      </c>
      <c r="Z21" s="9" t="s">
        <v>176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348</v>
      </c>
      <c r="AG21" s="1" t="s">
        <v>116</v>
      </c>
      <c r="AH21" s="1" t="s">
        <v>74</v>
      </c>
      <c r="AI21" s="1">
        <v>2</v>
      </c>
      <c r="AJ21" s="3">
        <v>45869</v>
      </c>
      <c r="AK21" s="3">
        <v>0</v>
      </c>
      <c r="AL21" s="3">
        <v>45860</v>
      </c>
      <c r="AM21" s="3">
        <v>45867</v>
      </c>
      <c r="AN21" s="3">
        <v>45868</v>
      </c>
      <c r="AO21" s="3">
        <v>45868</v>
      </c>
      <c r="AP21" s="3">
        <v>45864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177</v>
      </c>
      <c r="BD21" s="56">
        <v>0</v>
      </c>
    </row>
    <row r="22" spans="1:56" ht="27.75" customHeight="1" x14ac:dyDescent="0.45">
      <c r="A22" s="3">
        <v>45854</v>
      </c>
      <c r="B22" s="14" t="s">
        <v>346</v>
      </c>
      <c r="C22" s="9" t="s">
        <v>73</v>
      </c>
      <c r="D22" s="13">
        <v>997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144</v>
      </c>
      <c r="T22" s="12">
        <v>45869</v>
      </c>
      <c r="U22" s="11">
        <v>5000</v>
      </c>
      <c r="V22" s="10">
        <v>5124</v>
      </c>
      <c r="W22" s="10">
        <v>0</v>
      </c>
      <c r="X22" s="10">
        <v>5300</v>
      </c>
      <c r="Y22" s="10">
        <v>0</v>
      </c>
      <c r="Z22" s="9" t="s">
        <v>176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348</v>
      </c>
      <c r="AG22" s="1" t="s">
        <v>116</v>
      </c>
      <c r="AH22" s="1" t="s">
        <v>74</v>
      </c>
      <c r="AI22" s="1">
        <v>2</v>
      </c>
      <c r="AJ22" s="3">
        <v>45869</v>
      </c>
      <c r="AK22" s="3">
        <v>0</v>
      </c>
      <c r="AL22" s="3">
        <v>45860</v>
      </c>
      <c r="AM22" s="3">
        <v>45867</v>
      </c>
      <c r="AN22" s="3">
        <v>45868</v>
      </c>
      <c r="AO22" s="3">
        <v>45868</v>
      </c>
      <c r="AP22" s="3">
        <v>45864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177</v>
      </c>
      <c r="BD22" s="56">
        <v>0</v>
      </c>
    </row>
    <row r="23" spans="1:56" ht="27.75" customHeight="1" x14ac:dyDescent="0.45">
      <c r="A23" s="3">
        <v>45854</v>
      </c>
      <c r="B23" s="14" t="s">
        <v>350</v>
      </c>
      <c r="C23" s="9" t="s">
        <v>73</v>
      </c>
      <c r="D23" s="13" t="s">
        <v>347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144</v>
      </c>
      <c r="T23" s="12">
        <v>45869</v>
      </c>
      <c r="U23" s="11">
        <v>10000</v>
      </c>
      <c r="V23" s="10">
        <v>10000</v>
      </c>
      <c r="W23" s="10">
        <v>0</v>
      </c>
      <c r="X23" s="10">
        <v>10300</v>
      </c>
      <c r="Y23" s="10">
        <v>0</v>
      </c>
      <c r="Z23" s="9" t="s">
        <v>176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351</v>
      </c>
      <c r="AG23" s="1" t="s">
        <v>116</v>
      </c>
      <c r="AH23" s="1" t="s">
        <v>74</v>
      </c>
      <c r="AI23" s="1">
        <v>2</v>
      </c>
      <c r="AJ23" s="3">
        <v>45869</v>
      </c>
      <c r="AK23" s="3">
        <v>0</v>
      </c>
      <c r="AL23" s="3">
        <v>45860</v>
      </c>
      <c r="AM23" s="3">
        <v>45867</v>
      </c>
      <c r="AN23" s="3">
        <v>45868</v>
      </c>
      <c r="AO23" s="3">
        <v>45868</v>
      </c>
      <c r="AP23" s="3">
        <v>45864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177</v>
      </c>
      <c r="BD23" s="56">
        <v>0</v>
      </c>
    </row>
    <row r="24" spans="1:56" ht="27.75" customHeight="1" x14ac:dyDescent="0.45">
      <c r="A24" s="3">
        <v>45854</v>
      </c>
      <c r="B24" s="14" t="s">
        <v>346</v>
      </c>
      <c r="C24" s="9" t="s">
        <v>73</v>
      </c>
      <c r="D24" s="13" t="s">
        <v>327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144</v>
      </c>
      <c r="T24" s="12">
        <v>45871</v>
      </c>
      <c r="U24" s="11">
        <v>5000</v>
      </c>
      <c r="V24" s="10">
        <v>5000</v>
      </c>
      <c r="W24" s="10">
        <v>0</v>
      </c>
      <c r="X24" s="10">
        <v>5200</v>
      </c>
      <c r="Y24" s="10">
        <v>0</v>
      </c>
      <c r="Z24" s="9" t="s">
        <v>176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352</v>
      </c>
      <c r="AG24" s="1" t="s">
        <v>116</v>
      </c>
      <c r="AH24" s="1" t="s">
        <v>74</v>
      </c>
      <c r="AI24" s="1">
        <v>2</v>
      </c>
      <c r="AJ24" s="3">
        <v>45871</v>
      </c>
      <c r="AK24" s="3">
        <v>0</v>
      </c>
      <c r="AL24" s="3">
        <v>45862</v>
      </c>
      <c r="AM24" s="3">
        <v>45869</v>
      </c>
      <c r="AN24" s="3">
        <v>45870</v>
      </c>
      <c r="AO24" s="3">
        <v>45870</v>
      </c>
      <c r="AP24" s="3">
        <v>45866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177</v>
      </c>
      <c r="BD24" s="56">
        <v>0</v>
      </c>
    </row>
    <row r="25" spans="1:56" ht="27.75" customHeight="1" x14ac:dyDescent="0.45">
      <c r="A25" s="3">
        <v>45854</v>
      </c>
      <c r="B25" s="14" t="s">
        <v>346</v>
      </c>
      <c r="C25" s="9" t="s">
        <v>73</v>
      </c>
      <c r="D25" s="13" t="s">
        <v>347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144</v>
      </c>
      <c r="T25" s="12">
        <v>45871</v>
      </c>
      <c r="U25" s="11">
        <v>10000</v>
      </c>
      <c r="V25" s="10">
        <v>10000</v>
      </c>
      <c r="W25" s="10">
        <v>0</v>
      </c>
      <c r="X25" s="10">
        <v>11110</v>
      </c>
      <c r="Y25" s="10">
        <v>0</v>
      </c>
      <c r="Z25" s="9" t="s">
        <v>176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352</v>
      </c>
      <c r="AG25" s="1" t="s">
        <v>116</v>
      </c>
      <c r="AH25" s="1" t="s">
        <v>74</v>
      </c>
      <c r="AI25" s="1">
        <v>2</v>
      </c>
      <c r="AJ25" s="3">
        <v>45871</v>
      </c>
      <c r="AK25" s="3">
        <v>0</v>
      </c>
      <c r="AL25" s="3">
        <v>45862</v>
      </c>
      <c r="AM25" s="3">
        <v>45869</v>
      </c>
      <c r="AN25" s="3">
        <v>45870</v>
      </c>
      <c r="AO25" s="3">
        <v>45870</v>
      </c>
      <c r="AP25" s="3">
        <v>45866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177</v>
      </c>
      <c r="BD25" s="56">
        <v>0</v>
      </c>
    </row>
    <row r="26" spans="1:56" ht="27.75" customHeight="1" x14ac:dyDescent="0.45">
      <c r="A26" s="3">
        <v>45854</v>
      </c>
      <c r="B26" s="14" t="s">
        <v>346</v>
      </c>
      <c r="C26" s="9" t="s">
        <v>73</v>
      </c>
      <c r="D26" s="13" t="s">
        <v>197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144</v>
      </c>
      <c r="T26" s="12">
        <v>45871</v>
      </c>
      <c r="U26" s="11">
        <v>5000</v>
      </c>
      <c r="V26" s="10">
        <v>5000</v>
      </c>
      <c r="W26" s="10">
        <v>0</v>
      </c>
      <c r="X26" s="10">
        <v>5500</v>
      </c>
      <c r="Y26" s="10">
        <v>0</v>
      </c>
      <c r="Z26" s="9" t="s">
        <v>176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352</v>
      </c>
      <c r="AG26" s="1" t="s">
        <v>118</v>
      </c>
      <c r="AH26" s="1" t="s">
        <v>74</v>
      </c>
      <c r="AI26" s="1">
        <v>2</v>
      </c>
      <c r="AJ26" s="3">
        <v>45871</v>
      </c>
      <c r="AK26" s="3">
        <v>0</v>
      </c>
      <c r="AL26" s="3">
        <v>45862</v>
      </c>
      <c r="AM26" s="3">
        <v>45869</v>
      </c>
      <c r="AN26" s="3">
        <v>45870</v>
      </c>
      <c r="AO26" s="3">
        <v>45870</v>
      </c>
      <c r="AP26" s="3">
        <v>45866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409</v>
      </c>
      <c r="AZ26" s="2">
        <v>0</v>
      </c>
      <c r="BA26" s="2">
        <v>0</v>
      </c>
      <c r="BB26" s="2">
        <v>0</v>
      </c>
      <c r="BC26" s="1" t="s">
        <v>177</v>
      </c>
      <c r="BD26" s="56">
        <v>0</v>
      </c>
    </row>
    <row r="27" spans="1:56" ht="27.75" customHeight="1" x14ac:dyDescent="0.45">
      <c r="A27" s="3">
        <v>45854</v>
      </c>
      <c r="B27" s="14" t="s">
        <v>346</v>
      </c>
      <c r="C27" s="9" t="s">
        <v>73</v>
      </c>
      <c r="D27" s="13" t="s">
        <v>328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144</v>
      </c>
      <c r="T27" s="12">
        <v>45871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176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352</v>
      </c>
      <c r="AG27" s="1" t="s">
        <v>116</v>
      </c>
      <c r="AH27" s="1" t="s">
        <v>74</v>
      </c>
      <c r="AI27" s="1">
        <v>2</v>
      </c>
      <c r="AJ27" s="3">
        <v>45871</v>
      </c>
      <c r="AK27" s="3">
        <v>0</v>
      </c>
      <c r="AL27" s="3">
        <v>45862</v>
      </c>
      <c r="AM27" s="3">
        <v>45869</v>
      </c>
      <c r="AN27" s="3">
        <v>45870</v>
      </c>
      <c r="AO27" s="3">
        <v>45870</v>
      </c>
      <c r="AP27" s="3">
        <v>45866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177</v>
      </c>
      <c r="BD27" s="56">
        <v>0</v>
      </c>
    </row>
    <row r="28" spans="1:56" ht="27.75" customHeight="1" x14ac:dyDescent="0.45">
      <c r="A28" s="3">
        <v>45854</v>
      </c>
      <c r="B28" s="14" t="s">
        <v>350</v>
      </c>
      <c r="C28" s="9" t="s">
        <v>73</v>
      </c>
      <c r="D28" s="13" t="s">
        <v>329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144</v>
      </c>
      <c r="T28" s="12">
        <v>45871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176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116</v>
      </c>
      <c r="AH28" s="1" t="s">
        <v>74</v>
      </c>
      <c r="AI28" s="1">
        <v>2</v>
      </c>
      <c r="AJ28" s="3">
        <v>45871</v>
      </c>
      <c r="AK28" s="3">
        <v>0</v>
      </c>
      <c r="AL28" s="3">
        <v>45862</v>
      </c>
      <c r="AM28" s="3">
        <v>45869</v>
      </c>
      <c r="AN28" s="3">
        <v>45870</v>
      </c>
      <c r="AO28" s="3">
        <v>45870</v>
      </c>
      <c r="AP28" s="3">
        <v>45866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177</v>
      </c>
      <c r="BD28" s="56">
        <v>0</v>
      </c>
    </row>
    <row r="29" spans="1:56" ht="27.75" customHeight="1" x14ac:dyDescent="0.45">
      <c r="A29" s="3">
        <v>45854</v>
      </c>
      <c r="B29" s="14" t="s">
        <v>350</v>
      </c>
      <c r="C29" s="9" t="s">
        <v>73</v>
      </c>
      <c r="D29" s="13" t="s">
        <v>354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144</v>
      </c>
      <c r="T29" s="12">
        <v>45871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176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353</v>
      </c>
      <c r="AG29" s="1" t="s">
        <v>118</v>
      </c>
      <c r="AH29" s="1" t="s">
        <v>74</v>
      </c>
      <c r="AI29" s="1">
        <v>2</v>
      </c>
      <c r="AJ29" s="3">
        <v>45871</v>
      </c>
      <c r="AK29" s="3">
        <v>0</v>
      </c>
      <c r="AL29" s="3">
        <v>45862</v>
      </c>
      <c r="AM29" s="3">
        <v>45869</v>
      </c>
      <c r="AN29" s="3">
        <v>45870</v>
      </c>
      <c r="AO29" s="3">
        <v>45870</v>
      </c>
      <c r="AP29" s="3">
        <v>45866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177</v>
      </c>
      <c r="BD29" s="56">
        <v>0</v>
      </c>
    </row>
    <row r="30" spans="1:56" ht="27.75" customHeight="1" x14ac:dyDescent="0.45">
      <c r="A30" s="3">
        <v>45854</v>
      </c>
      <c r="B30" s="14" t="s">
        <v>350</v>
      </c>
      <c r="C30" s="9" t="s">
        <v>73</v>
      </c>
      <c r="D30" s="13" t="s">
        <v>355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144</v>
      </c>
      <c r="T30" s="12">
        <v>45871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353</v>
      </c>
      <c r="AG30" s="1" t="s">
        <v>117</v>
      </c>
      <c r="AH30" s="1" t="s">
        <v>74</v>
      </c>
      <c r="AI30" s="1">
        <v>2</v>
      </c>
      <c r="AJ30" s="3">
        <v>45871</v>
      </c>
      <c r="AK30" s="3">
        <v>0</v>
      </c>
      <c r="AL30" s="3">
        <v>45862</v>
      </c>
      <c r="AM30" s="3">
        <v>45869</v>
      </c>
      <c r="AN30" s="3">
        <v>45870</v>
      </c>
      <c r="AO30" s="3">
        <v>45870</v>
      </c>
      <c r="AP30" s="3">
        <v>45866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177</v>
      </c>
      <c r="BD30" s="56">
        <v>0</v>
      </c>
    </row>
    <row r="31" spans="1:56" ht="27.75" customHeight="1" x14ac:dyDescent="0.45">
      <c r="A31" s="3">
        <v>45854</v>
      </c>
      <c r="B31" s="14" t="s">
        <v>350</v>
      </c>
      <c r="C31" s="9" t="s">
        <v>73</v>
      </c>
      <c r="D31" s="13" t="s">
        <v>356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144</v>
      </c>
      <c r="T31" s="12">
        <v>45871</v>
      </c>
      <c r="U31" s="11">
        <v>5000</v>
      </c>
      <c r="V31" s="10">
        <v>5000</v>
      </c>
      <c r="W31" s="10">
        <v>0</v>
      </c>
      <c r="X31" s="10">
        <v>5300</v>
      </c>
      <c r="Y31" s="10">
        <v>0</v>
      </c>
      <c r="Z31" s="9" t="s">
        <v>176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353</v>
      </c>
      <c r="AG31" s="1" t="s">
        <v>116</v>
      </c>
      <c r="AH31" s="1" t="s">
        <v>74</v>
      </c>
      <c r="AI31" s="1">
        <v>2</v>
      </c>
      <c r="AJ31" s="3">
        <v>45871</v>
      </c>
      <c r="AK31" s="3">
        <v>0</v>
      </c>
      <c r="AL31" s="3">
        <v>45862</v>
      </c>
      <c r="AM31" s="3">
        <v>45869</v>
      </c>
      <c r="AN31" s="3">
        <v>45870</v>
      </c>
      <c r="AO31" s="3">
        <v>45870</v>
      </c>
      <c r="AP31" s="3">
        <v>45866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177</v>
      </c>
      <c r="BD31" s="56">
        <v>0</v>
      </c>
    </row>
    <row r="32" spans="1:56" ht="27.75" customHeight="1" x14ac:dyDescent="0.45">
      <c r="A32" s="3">
        <v>45854</v>
      </c>
      <c r="B32" s="14" t="s">
        <v>350</v>
      </c>
      <c r="C32" s="9" t="s">
        <v>73</v>
      </c>
      <c r="D32" s="13" t="s">
        <v>357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144</v>
      </c>
      <c r="T32" s="12">
        <v>45871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176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353</v>
      </c>
      <c r="AG32" s="1" t="s">
        <v>118</v>
      </c>
      <c r="AH32" s="1" t="s">
        <v>74</v>
      </c>
      <c r="AI32" s="1">
        <v>2</v>
      </c>
      <c r="AJ32" s="3">
        <v>45871</v>
      </c>
      <c r="AK32" s="3">
        <v>0</v>
      </c>
      <c r="AL32" s="3">
        <v>45862</v>
      </c>
      <c r="AM32" s="3">
        <v>45869</v>
      </c>
      <c r="AN32" s="3">
        <v>45870</v>
      </c>
      <c r="AO32" s="3">
        <v>45870</v>
      </c>
      <c r="AP32" s="3">
        <v>45866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177</v>
      </c>
      <c r="BD32" s="56">
        <v>0</v>
      </c>
    </row>
    <row r="33" spans="1:56" ht="27.75" customHeight="1" x14ac:dyDescent="0.45">
      <c r="A33" s="3">
        <v>45854</v>
      </c>
      <c r="B33" s="14" t="s">
        <v>346</v>
      </c>
      <c r="C33" s="9" t="s">
        <v>73</v>
      </c>
      <c r="D33" s="13" t="s">
        <v>347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144</v>
      </c>
      <c r="T33" s="12">
        <v>45874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176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 t="s">
        <v>358</v>
      </c>
      <c r="AG33" s="1" t="s">
        <v>118</v>
      </c>
      <c r="AH33" s="1" t="s">
        <v>74</v>
      </c>
      <c r="AI33" s="1">
        <v>2</v>
      </c>
      <c r="AJ33" s="3">
        <v>45874</v>
      </c>
      <c r="AK33" s="3">
        <v>0</v>
      </c>
      <c r="AL33" s="3">
        <v>45865</v>
      </c>
      <c r="AM33" s="3">
        <v>45872</v>
      </c>
      <c r="AN33" s="3">
        <v>45873</v>
      </c>
      <c r="AO33" s="3">
        <v>45873</v>
      </c>
      <c r="AP33" s="3">
        <v>45869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177</v>
      </c>
      <c r="BD33" s="56">
        <v>0</v>
      </c>
    </row>
    <row r="34" spans="1:56" ht="27.75" customHeight="1" x14ac:dyDescent="0.45">
      <c r="A34" s="3">
        <v>45854</v>
      </c>
      <c r="B34" s="14" t="s">
        <v>346</v>
      </c>
      <c r="C34" s="9" t="s">
        <v>73</v>
      </c>
      <c r="D34" s="13" t="s">
        <v>298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144</v>
      </c>
      <c r="T34" s="12">
        <v>45874</v>
      </c>
      <c r="U34" s="11">
        <v>5000</v>
      </c>
      <c r="V34" s="10">
        <v>5000</v>
      </c>
      <c r="W34" s="10">
        <v>0</v>
      </c>
      <c r="X34" s="10">
        <v>5800</v>
      </c>
      <c r="Y34" s="10">
        <v>0</v>
      </c>
      <c r="Z34" s="9" t="s">
        <v>176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358</v>
      </c>
      <c r="AG34" s="1" t="s">
        <v>117</v>
      </c>
      <c r="AH34" s="1" t="s">
        <v>74</v>
      </c>
      <c r="AI34" s="1">
        <v>2</v>
      </c>
      <c r="AJ34" s="3">
        <v>45874</v>
      </c>
      <c r="AK34" s="3">
        <v>0</v>
      </c>
      <c r="AL34" s="3">
        <v>45865</v>
      </c>
      <c r="AM34" s="3">
        <v>45872</v>
      </c>
      <c r="AN34" s="3">
        <v>45873</v>
      </c>
      <c r="AO34" s="3">
        <v>45873</v>
      </c>
      <c r="AP34" s="3">
        <v>45869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177</v>
      </c>
      <c r="BD34" s="56">
        <v>0</v>
      </c>
    </row>
    <row r="35" spans="1:56" ht="27.75" customHeight="1" x14ac:dyDescent="0.45">
      <c r="A35" s="3">
        <v>45854</v>
      </c>
      <c r="B35" s="14" t="s">
        <v>346</v>
      </c>
      <c r="C35" s="9" t="s">
        <v>73</v>
      </c>
      <c r="D35" s="13" t="s">
        <v>329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144</v>
      </c>
      <c r="T35" s="12">
        <v>45874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176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358</v>
      </c>
      <c r="AG35" s="1" t="s">
        <v>117</v>
      </c>
      <c r="AH35" s="1" t="s">
        <v>74</v>
      </c>
      <c r="AI35" s="1">
        <v>2</v>
      </c>
      <c r="AJ35" s="3">
        <v>45874</v>
      </c>
      <c r="AK35" s="3">
        <v>0</v>
      </c>
      <c r="AL35" s="3">
        <v>45865</v>
      </c>
      <c r="AM35" s="3">
        <v>45872</v>
      </c>
      <c r="AN35" s="3">
        <v>45873</v>
      </c>
      <c r="AO35" s="3">
        <v>45873</v>
      </c>
      <c r="AP35" s="3">
        <v>45869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177</v>
      </c>
      <c r="BD35" s="56">
        <v>0</v>
      </c>
    </row>
    <row r="36" spans="1:56" ht="27.75" customHeight="1" x14ac:dyDescent="0.45">
      <c r="A36" s="3">
        <v>45854</v>
      </c>
      <c r="B36" s="14" t="s">
        <v>346</v>
      </c>
      <c r="C36" s="9" t="s">
        <v>73</v>
      </c>
      <c r="D36" s="13" t="s">
        <v>354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144</v>
      </c>
      <c r="T36" s="12">
        <v>45874</v>
      </c>
      <c r="U36" s="11">
        <v>5000</v>
      </c>
      <c r="V36" s="10">
        <v>0</v>
      </c>
      <c r="W36" s="10">
        <v>5000</v>
      </c>
      <c r="X36" s="10">
        <v>5200</v>
      </c>
      <c r="Y36" s="10">
        <v>0</v>
      </c>
      <c r="Z36" s="9" t="s">
        <v>176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358</v>
      </c>
      <c r="AG36" s="1" t="s">
        <v>117</v>
      </c>
      <c r="AH36" s="1" t="s">
        <v>74</v>
      </c>
      <c r="AI36" s="1">
        <v>2</v>
      </c>
      <c r="AJ36" s="3">
        <v>45874</v>
      </c>
      <c r="AK36" s="3">
        <v>0</v>
      </c>
      <c r="AL36" s="3">
        <v>45865</v>
      </c>
      <c r="AM36" s="3">
        <v>45872</v>
      </c>
      <c r="AN36" s="3">
        <v>45873</v>
      </c>
      <c r="AO36" s="3">
        <v>45873</v>
      </c>
      <c r="AP36" s="3">
        <v>45869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177</v>
      </c>
      <c r="BD36" s="56">
        <v>0</v>
      </c>
    </row>
    <row r="37" spans="1:56" ht="27.75" customHeight="1" x14ac:dyDescent="0.45">
      <c r="A37" s="3">
        <v>45854</v>
      </c>
      <c r="B37" s="14" t="s">
        <v>350</v>
      </c>
      <c r="C37" s="9" t="s">
        <v>73</v>
      </c>
      <c r="D37" s="13" t="s">
        <v>359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144</v>
      </c>
      <c r="T37" s="12">
        <v>45874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176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360</v>
      </c>
      <c r="AG37" s="1" t="s">
        <v>120</v>
      </c>
      <c r="AH37" s="1" t="s">
        <v>74</v>
      </c>
      <c r="AI37" s="1">
        <v>2</v>
      </c>
      <c r="AJ37" s="3">
        <v>45874</v>
      </c>
      <c r="AK37" s="3">
        <v>0</v>
      </c>
      <c r="AL37" s="3">
        <v>45865</v>
      </c>
      <c r="AM37" s="3">
        <v>45872</v>
      </c>
      <c r="AN37" s="3">
        <v>45873</v>
      </c>
      <c r="AO37" s="3">
        <v>45873</v>
      </c>
      <c r="AP37" s="3">
        <v>45869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177</v>
      </c>
      <c r="BD37" s="56">
        <v>0</v>
      </c>
    </row>
    <row r="38" spans="1:56" ht="27.75" customHeight="1" x14ac:dyDescent="0.45">
      <c r="A38" s="3">
        <v>45854</v>
      </c>
      <c r="B38" s="14" t="s">
        <v>350</v>
      </c>
      <c r="C38" s="9" t="s">
        <v>73</v>
      </c>
      <c r="D38" s="13" t="s">
        <v>272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144</v>
      </c>
      <c r="T38" s="12">
        <v>45874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176</v>
      </c>
      <c r="AA38" s="8">
        <v>4679.9500000000007</v>
      </c>
      <c r="AB38" s="8">
        <v>3561</v>
      </c>
      <c r="AC38" s="8">
        <v>1118.9500000000007</v>
      </c>
      <c r="AD38" s="8">
        <v>0</v>
      </c>
      <c r="AE38" s="8">
        <v>0</v>
      </c>
      <c r="AF38" s="8" t="s">
        <v>360</v>
      </c>
      <c r="AG38" s="1" t="s">
        <v>116</v>
      </c>
      <c r="AH38" s="1" t="s">
        <v>74</v>
      </c>
      <c r="AI38" s="1">
        <v>2</v>
      </c>
      <c r="AJ38" s="3">
        <v>45874</v>
      </c>
      <c r="AK38" s="3">
        <v>0</v>
      </c>
      <c r="AL38" s="3">
        <v>45865</v>
      </c>
      <c r="AM38" s="3">
        <v>45872</v>
      </c>
      <c r="AN38" s="3">
        <v>45873</v>
      </c>
      <c r="AO38" s="3">
        <v>45873</v>
      </c>
      <c r="AP38" s="3">
        <v>45869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177</v>
      </c>
      <c r="BD38" s="56">
        <v>84.284287111111155</v>
      </c>
    </row>
    <row r="39" spans="1:56" ht="27.75" customHeight="1" x14ac:dyDescent="0.45">
      <c r="A39" s="3">
        <v>45854</v>
      </c>
      <c r="B39" s="14" t="s">
        <v>350</v>
      </c>
      <c r="C39" s="9" t="s">
        <v>73</v>
      </c>
      <c r="D39" s="13" t="s">
        <v>361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144</v>
      </c>
      <c r="T39" s="12">
        <v>45874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360</v>
      </c>
      <c r="AG39" s="1" t="s">
        <v>117</v>
      </c>
      <c r="AH39" s="1" t="s">
        <v>74</v>
      </c>
      <c r="AI39" s="1">
        <v>2</v>
      </c>
      <c r="AJ39" s="3">
        <v>45874</v>
      </c>
      <c r="AK39" s="3">
        <v>0</v>
      </c>
      <c r="AL39" s="3">
        <v>45865</v>
      </c>
      <c r="AM39" s="3">
        <v>45872</v>
      </c>
      <c r="AN39" s="3">
        <v>45873</v>
      </c>
      <c r="AO39" s="3">
        <v>45873</v>
      </c>
      <c r="AP39" s="3">
        <v>45869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177</v>
      </c>
      <c r="BD39" s="56">
        <v>352.51463377777782</v>
      </c>
    </row>
    <row r="40" spans="1:56" ht="27.75" customHeight="1" x14ac:dyDescent="0.45">
      <c r="A40" s="3">
        <v>45854</v>
      </c>
      <c r="B40" s="14" t="s">
        <v>350</v>
      </c>
      <c r="C40" s="9" t="s">
        <v>73</v>
      </c>
      <c r="D40" s="13" t="s">
        <v>362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144</v>
      </c>
      <c r="T40" s="12">
        <v>45874</v>
      </c>
      <c r="U40" s="11">
        <v>5000</v>
      </c>
      <c r="V40" s="10">
        <v>0</v>
      </c>
      <c r="W40" s="10">
        <v>5000</v>
      </c>
      <c r="X40" s="10">
        <v>2400</v>
      </c>
      <c r="Y40" s="10">
        <v>2730</v>
      </c>
      <c r="Z40" s="9" t="s">
        <v>176</v>
      </c>
      <c r="AA40" s="8">
        <v>2555.2527</v>
      </c>
      <c r="AB40" s="8">
        <v>2555.2527</v>
      </c>
      <c r="AC40" s="8">
        <v>0</v>
      </c>
      <c r="AD40" s="8">
        <v>0</v>
      </c>
      <c r="AE40" s="8">
        <v>0</v>
      </c>
      <c r="AF40" s="8" t="s">
        <v>360</v>
      </c>
      <c r="AG40" s="1" t="s">
        <v>117</v>
      </c>
      <c r="AH40" s="1" t="s">
        <v>74</v>
      </c>
      <c r="AI40" s="1">
        <v>2</v>
      </c>
      <c r="AJ40" s="3">
        <v>45874</v>
      </c>
      <c r="AK40" s="3">
        <v>0</v>
      </c>
      <c r="AL40" s="3">
        <v>45865</v>
      </c>
      <c r="AM40" s="3">
        <v>45872</v>
      </c>
      <c r="AN40" s="3">
        <v>45873</v>
      </c>
      <c r="AO40" s="3">
        <v>45873</v>
      </c>
      <c r="AP40" s="3">
        <v>45869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177</v>
      </c>
      <c r="BD40" s="56">
        <v>0</v>
      </c>
    </row>
    <row r="41" spans="1:56" ht="27.75" customHeight="1" x14ac:dyDescent="0.45">
      <c r="A41" s="3">
        <v>45857</v>
      </c>
      <c r="B41" s="14" t="s">
        <v>392</v>
      </c>
      <c r="C41" s="9" t="s">
        <v>73</v>
      </c>
      <c r="D41" s="13" t="s">
        <v>327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144</v>
      </c>
      <c r="T41" s="12">
        <v>45874</v>
      </c>
      <c r="U41" s="11">
        <v>5000</v>
      </c>
      <c r="V41" s="10">
        <v>5000</v>
      </c>
      <c r="W41" s="10">
        <v>0</v>
      </c>
      <c r="X41" s="10">
        <v>5200</v>
      </c>
      <c r="Y41" s="10">
        <v>0</v>
      </c>
      <c r="Z41" s="9" t="s">
        <v>176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395</v>
      </c>
      <c r="AG41" s="1" t="s">
        <v>116</v>
      </c>
      <c r="AH41" s="1" t="s">
        <v>74</v>
      </c>
      <c r="AI41" s="1">
        <v>2</v>
      </c>
      <c r="AJ41" s="3">
        <v>45874</v>
      </c>
      <c r="AK41" s="3">
        <v>0</v>
      </c>
      <c r="AL41" s="3">
        <v>45865</v>
      </c>
      <c r="AM41" s="3">
        <v>45872</v>
      </c>
      <c r="AN41" s="3">
        <v>45873</v>
      </c>
      <c r="AO41" s="3">
        <v>45873</v>
      </c>
      <c r="AP41" s="3">
        <v>45869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 t="s">
        <v>435</v>
      </c>
      <c r="AZ41" s="2">
        <v>0</v>
      </c>
      <c r="BA41" s="2">
        <v>0</v>
      </c>
      <c r="BB41" s="2">
        <v>0</v>
      </c>
      <c r="BC41" s="1" t="s">
        <v>177</v>
      </c>
      <c r="BD41" s="56">
        <v>0</v>
      </c>
    </row>
    <row r="42" spans="1:56" ht="27.75" customHeight="1" x14ac:dyDescent="0.45">
      <c r="A42" s="3">
        <v>45854</v>
      </c>
      <c r="B42" s="14" t="s">
        <v>346</v>
      </c>
      <c r="C42" s="9" t="s">
        <v>73</v>
      </c>
      <c r="D42" s="13" t="s">
        <v>327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144</v>
      </c>
      <c r="T42" s="12">
        <v>45876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364</v>
      </c>
      <c r="AG42" s="1" t="s">
        <v>118</v>
      </c>
      <c r="AH42" s="1" t="s">
        <v>74</v>
      </c>
      <c r="AI42" s="1">
        <v>2</v>
      </c>
      <c r="AJ42" s="3">
        <v>45876</v>
      </c>
      <c r="AK42" s="3">
        <v>0</v>
      </c>
      <c r="AL42" s="3">
        <v>45867</v>
      </c>
      <c r="AM42" s="3">
        <v>45874</v>
      </c>
      <c r="AN42" s="3">
        <v>45875</v>
      </c>
      <c r="AO42" s="3">
        <v>45875</v>
      </c>
      <c r="AP42" s="3">
        <v>45871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177</v>
      </c>
      <c r="BD42" s="56">
        <v>352.51463377777782</v>
      </c>
    </row>
    <row r="43" spans="1:56" ht="27.75" customHeight="1" x14ac:dyDescent="0.45">
      <c r="A43" s="3">
        <v>45854</v>
      </c>
      <c r="B43" s="14" t="s">
        <v>346</v>
      </c>
      <c r="C43" s="9" t="s">
        <v>73</v>
      </c>
      <c r="D43" s="13" t="s">
        <v>365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144</v>
      </c>
      <c r="T43" s="12">
        <v>45876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364</v>
      </c>
      <c r="AG43" s="1" t="s">
        <v>117</v>
      </c>
      <c r="AH43" s="1" t="s">
        <v>74</v>
      </c>
      <c r="AI43" s="1">
        <v>2</v>
      </c>
      <c r="AJ43" s="3">
        <v>45876</v>
      </c>
      <c r="AK43" s="3">
        <v>0</v>
      </c>
      <c r="AL43" s="3">
        <v>45867</v>
      </c>
      <c r="AM43" s="3">
        <v>45874</v>
      </c>
      <c r="AN43" s="3">
        <v>45875</v>
      </c>
      <c r="AO43" s="3">
        <v>45875</v>
      </c>
      <c r="AP43" s="3">
        <v>45871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177</v>
      </c>
      <c r="BD43" s="56">
        <v>352.51463377777782</v>
      </c>
    </row>
    <row r="44" spans="1:56" ht="27.75" customHeight="1" x14ac:dyDescent="0.45">
      <c r="A44" s="3">
        <v>45854</v>
      </c>
      <c r="B44" s="14" t="s">
        <v>346</v>
      </c>
      <c r="C44" s="9" t="s">
        <v>73</v>
      </c>
      <c r="D44" s="13" t="s">
        <v>328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144</v>
      </c>
      <c r="T44" s="12">
        <v>45876</v>
      </c>
      <c r="U44" s="11">
        <v>5000</v>
      </c>
      <c r="V44" s="10">
        <v>5000</v>
      </c>
      <c r="W44" s="10">
        <v>0</v>
      </c>
      <c r="X44" s="10">
        <v>5250</v>
      </c>
      <c r="Y44" s="10">
        <v>0</v>
      </c>
      <c r="Z44" s="9" t="s">
        <v>176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364</v>
      </c>
      <c r="AG44" s="1" t="s">
        <v>117</v>
      </c>
      <c r="AH44" s="1" t="s">
        <v>74</v>
      </c>
      <c r="AI44" s="1">
        <v>2</v>
      </c>
      <c r="AJ44" s="3">
        <v>45876</v>
      </c>
      <c r="AK44" s="3">
        <v>0</v>
      </c>
      <c r="AL44" s="3">
        <v>45867</v>
      </c>
      <c r="AM44" s="3">
        <v>45874</v>
      </c>
      <c r="AN44" s="3">
        <v>45875</v>
      </c>
      <c r="AO44" s="3">
        <v>45875</v>
      </c>
      <c r="AP44" s="3">
        <v>45871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177</v>
      </c>
      <c r="BD44" s="56">
        <v>0</v>
      </c>
    </row>
    <row r="45" spans="1:56" ht="27.75" customHeight="1" x14ac:dyDescent="0.45">
      <c r="A45" s="3">
        <v>45857</v>
      </c>
      <c r="B45" s="14" t="s">
        <v>396</v>
      </c>
      <c r="C45" s="9" t="s">
        <v>73</v>
      </c>
      <c r="D45" s="13" t="s">
        <v>197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144</v>
      </c>
      <c r="T45" s="12">
        <v>45876</v>
      </c>
      <c r="U45" s="11">
        <v>10000</v>
      </c>
      <c r="V45" s="10">
        <v>5000</v>
      </c>
      <c r="W45" s="10">
        <v>5000</v>
      </c>
      <c r="X45" s="10">
        <v>10400</v>
      </c>
      <c r="Y45" s="10">
        <v>0</v>
      </c>
      <c r="Z45" s="9" t="s">
        <v>176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397</v>
      </c>
      <c r="AG45" s="1" t="s">
        <v>116</v>
      </c>
      <c r="AH45" s="1" t="s">
        <v>74</v>
      </c>
      <c r="AI45" s="1">
        <v>2</v>
      </c>
      <c r="AJ45" s="3">
        <v>45876</v>
      </c>
      <c r="AK45" s="3">
        <v>0</v>
      </c>
      <c r="AL45" s="3">
        <v>45867</v>
      </c>
      <c r="AM45" s="3">
        <v>45874</v>
      </c>
      <c r="AN45" s="3">
        <v>45875</v>
      </c>
      <c r="AO45" s="3">
        <v>45875</v>
      </c>
      <c r="AP45" s="3">
        <v>45871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177</v>
      </c>
      <c r="BD45" s="56">
        <v>0</v>
      </c>
    </row>
    <row r="46" spans="1:56" ht="27.75" customHeight="1" x14ac:dyDescent="0.45">
      <c r="A46" s="3">
        <v>45857</v>
      </c>
      <c r="B46" s="14" t="s">
        <v>392</v>
      </c>
      <c r="C46" s="9" t="s">
        <v>73</v>
      </c>
      <c r="D46" s="13" t="s">
        <v>349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144</v>
      </c>
      <c r="T46" s="12">
        <v>45876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176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398</v>
      </c>
      <c r="AG46" s="1" t="s">
        <v>116</v>
      </c>
      <c r="AH46" s="1" t="s">
        <v>74</v>
      </c>
      <c r="AI46" s="1">
        <v>2</v>
      </c>
      <c r="AJ46" s="3">
        <v>45876</v>
      </c>
      <c r="AK46" s="3">
        <v>0</v>
      </c>
      <c r="AL46" s="3">
        <v>45867</v>
      </c>
      <c r="AM46" s="3">
        <v>45874</v>
      </c>
      <c r="AN46" s="3">
        <v>45875</v>
      </c>
      <c r="AO46" s="3">
        <v>45875</v>
      </c>
      <c r="AP46" s="3">
        <v>45871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177</v>
      </c>
      <c r="BD46" s="56">
        <v>352.51463377777782</v>
      </c>
    </row>
    <row r="47" spans="1:56" ht="27.75" customHeight="1" x14ac:dyDescent="0.45">
      <c r="A47" s="3">
        <v>45857</v>
      </c>
      <c r="B47" s="14" t="s">
        <v>392</v>
      </c>
      <c r="C47" s="9" t="s">
        <v>73</v>
      </c>
      <c r="D47" s="13" t="s">
        <v>329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144</v>
      </c>
      <c r="T47" s="12">
        <v>45876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398</v>
      </c>
      <c r="AG47" s="1" t="s">
        <v>117</v>
      </c>
      <c r="AH47" s="1" t="s">
        <v>74</v>
      </c>
      <c r="AI47" s="1">
        <v>2</v>
      </c>
      <c r="AJ47" s="3">
        <v>45876</v>
      </c>
      <c r="AK47" s="3">
        <v>0</v>
      </c>
      <c r="AL47" s="3">
        <v>45867</v>
      </c>
      <c r="AM47" s="3">
        <v>45874</v>
      </c>
      <c r="AN47" s="3">
        <v>45875</v>
      </c>
      <c r="AO47" s="3">
        <v>45875</v>
      </c>
      <c r="AP47" s="3">
        <v>45871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177</v>
      </c>
      <c r="BD47" s="56">
        <v>352.51463377777782</v>
      </c>
    </row>
    <row r="48" spans="1:56" ht="27.75" customHeight="1" x14ac:dyDescent="0.45">
      <c r="A48" s="3">
        <v>45857</v>
      </c>
      <c r="B48" s="14" t="s">
        <v>392</v>
      </c>
      <c r="C48" s="9" t="s">
        <v>73</v>
      </c>
      <c r="D48" s="13" t="s">
        <v>355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144</v>
      </c>
      <c r="T48" s="12">
        <v>45876</v>
      </c>
      <c r="U48" s="11">
        <v>5000</v>
      </c>
      <c r="V48" s="10">
        <v>5000</v>
      </c>
      <c r="W48" s="10">
        <v>0</v>
      </c>
      <c r="X48" s="10">
        <v>5200</v>
      </c>
      <c r="Y48" s="10">
        <v>0</v>
      </c>
      <c r="Z48" s="9" t="s">
        <v>176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398</v>
      </c>
      <c r="AG48" s="1" t="s">
        <v>116</v>
      </c>
      <c r="AH48" s="1" t="s">
        <v>74</v>
      </c>
      <c r="AI48" s="1">
        <v>2</v>
      </c>
      <c r="AJ48" s="3">
        <v>45876</v>
      </c>
      <c r="AK48" s="3">
        <v>0</v>
      </c>
      <c r="AL48" s="3">
        <v>45867</v>
      </c>
      <c r="AM48" s="3">
        <v>45874</v>
      </c>
      <c r="AN48" s="3">
        <v>45875</v>
      </c>
      <c r="AO48" s="3">
        <v>45875</v>
      </c>
      <c r="AP48" s="3">
        <v>45871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177</v>
      </c>
      <c r="BD48" s="56">
        <v>0</v>
      </c>
    </row>
    <row r="49" spans="1:56" ht="27.75" customHeight="1" x14ac:dyDescent="0.45">
      <c r="A49" s="3">
        <v>45857</v>
      </c>
      <c r="B49" s="14" t="s">
        <v>392</v>
      </c>
      <c r="C49" s="9" t="s">
        <v>73</v>
      </c>
      <c r="D49" s="13" t="s">
        <v>330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144</v>
      </c>
      <c r="T49" s="12">
        <v>45876</v>
      </c>
      <c r="U49" s="11">
        <v>5000</v>
      </c>
      <c r="V49" s="10">
        <v>5000</v>
      </c>
      <c r="W49" s="10">
        <v>0</v>
      </c>
      <c r="X49" s="10">
        <v>5198</v>
      </c>
      <c r="Y49" s="10">
        <v>0</v>
      </c>
      <c r="Z49" s="9" t="s">
        <v>176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398</v>
      </c>
      <c r="AG49" s="1" t="s">
        <v>117</v>
      </c>
      <c r="AH49" s="1" t="s">
        <v>74</v>
      </c>
      <c r="AI49" s="1">
        <v>2</v>
      </c>
      <c r="AJ49" s="3">
        <v>45876</v>
      </c>
      <c r="AK49" s="3">
        <v>0</v>
      </c>
      <c r="AL49" s="3">
        <v>45867</v>
      </c>
      <c r="AM49" s="3">
        <v>45874</v>
      </c>
      <c r="AN49" s="3">
        <v>45875</v>
      </c>
      <c r="AO49" s="3">
        <v>45875</v>
      </c>
      <c r="AP49" s="3">
        <v>45871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177</v>
      </c>
      <c r="BD49" s="56">
        <v>0</v>
      </c>
    </row>
    <row r="50" spans="1:56" ht="27.75" customHeight="1" x14ac:dyDescent="0.45">
      <c r="A50" s="3">
        <v>45857</v>
      </c>
      <c r="B50" s="14" t="s">
        <v>392</v>
      </c>
      <c r="C50" s="9" t="s">
        <v>73</v>
      </c>
      <c r="D50" s="13" t="s">
        <v>363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144</v>
      </c>
      <c r="T50" s="12">
        <v>45876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398</v>
      </c>
      <c r="AG50" s="1" t="s">
        <v>117</v>
      </c>
      <c r="AH50" s="1" t="s">
        <v>74</v>
      </c>
      <c r="AI50" s="1">
        <v>2</v>
      </c>
      <c r="AJ50" s="3">
        <v>45876</v>
      </c>
      <c r="AK50" s="3">
        <v>0</v>
      </c>
      <c r="AL50" s="3">
        <v>45867</v>
      </c>
      <c r="AM50" s="3">
        <v>45874</v>
      </c>
      <c r="AN50" s="3">
        <v>45875</v>
      </c>
      <c r="AO50" s="3">
        <v>45875</v>
      </c>
      <c r="AP50" s="3">
        <v>45871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177</v>
      </c>
      <c r="BD50" s="56">
        <v>352.51463377777782</v>
      </c>
    </row>
    <row r="51" spans="1:56" ht="27.75" customHeight="1" x14ac:dyDescent="0.45">
      <c r="A51" s="3">
        <v>45857</v>
      </c>
      <c r="B51" s="14" t="s">
        <v>392</v>
      </c>
      <c r="C51" s="9" t="s">
        <v>73</v>
      </c>
      <c r="D51" s="13" t="s">
        <v>312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144</v>
      </c>
      <c r="T51" s="12">
        <v>45878</v>
      </c>
      <c r="U51" s="11">
        <v>5000</v>
      </c>
      <c r="V51" s="10">
        <v>4923</v>
      </c>
      <c r="W51" s="10">
        <v>77</v>
      </c>
      <c r="X51" s="10">
        <v>5250</v>
      </c>
      <c r="Y51" s="10">
        <v>0</v>
      </c>
      <c r="Z51" s="9" t="s">
        <v>176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393</v>
      </c>
      <c r="AG51" s="1" t="s">
        <v>118</v>
      </c>
      <c r="AH51" s="1" t="s">
        <v>74</v>
      </c>
      <c r="AI51" s="1">
        <v>2</v>
      </c>
      <c r="AJ51" s="3">
        <v>45878</v>
      </c>
      <c r="AK51" s="3">
        <v>0</v>
      </c>
      <c r="AL51" s="3">
        <v>45869</v>
      </c>
      <c r="AM51" s="3">
        <v>45876</v>
      </c>
      <c r="AN51" s="3">
        <v>45877</v>
      </c>
      <c r="AO51" s="3">
        <v>45877</v>
      </c>
      <c r="AP51" s="3">
        <v>45873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177</v>
      </c>
      <c r="BD51" s="56">
        <v>0</v>
      </c>
    </row>
    <row r="52" spans="1:56" ht="27.75" customHeight="1" x14ac:dyDescent="0.45">
      <c r="A52" s="3">
        <v>45854</v>
      </c>
      <c r="B52" s="14" t="s">
        <v>346</v>
      </c>
      <c r="C52" s="9" t="s">
        <v>73</v>
      </c>
      <c r="D52" s="13" t="s">
        <v>347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144</v>
      </c>
      <c r="T52" s="12">
        <v>45878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176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 t="s">
        <v>366</v>
      </c>
      <c r="AG52" s="1" t="s">
        <v>117</v>
      </c>
      <c r="AH52" s="1" t="s">
        <v>74</v>
      </c>
      <c r="AI52" s="1">
        <v>2</v>
      </c>
      <c r="AJ52" s="3">
        <v>45878</v>
      </c>
      <c r="AK52" s="3">
        <v>0</v>
      </c>
      <c r="AL52" s="3">
        <v>45869</v>
      </c>
      <c r="AM52" s="3">
        <v>45876</v>
      </c>
      <c r="AN52" s="3">
        <v>45877</v>
      </c>
      <c r="AO52" s="3">
        <v>45877</v>
      </c>
      <c r="AP52" s="3">
        <v>45873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177</v>
      </c>
      <c r="BD52" s="56">
        <v>705.02926755555563</v>
      </c>
    </row>
    <row r="53" spans="1:56" ht="27.75" customHeight="1" x14ac:dyDescent="0.45">
      <c r="A53" s="3">
        <v>45854</v>
      </c>
      <c r="B53" s="14" t="s">
        <v>346</v>
      </c>
      <c r="C53" s="9" t="s">
        <v>73</v>
      </c>
      <c r="D53" s="13" t="s">
        <v>330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144</v>
      </c>
      <c r="T53" s="12">
        <v>45878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366</v>
      </c>
      <c r="AG53" s="1" t="s">
        <v>117</v>
      </c>
      <c r="AH53" s="1" t="s">
        <v>74</v>
      </c>
      <c r="AI53" s="1">
        <v>2</v>
      </c>
      <c r="AJ53" s="3">
        <v>45878</v>
      </c>
      <c r="AK53" s="3">
        <v>0</v>
      </c>
      <c r="AL53" s="3">
        <v>45869</v>
      </c>
      <c r="AM53" s="3">
        <v>45876</v>
      </c>
      <c r="AN53" s="3">
        <v>45877</v>
      </c>
      <c r="AO53" s="3">
        <v>45877</v>
      </c>
      <c r="AP53" s="3">
        <v>45873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177</v>
      </c>
      <c r="BD53" s="56">
        <v>352.51463377777782</v>
      </c>
    </row>
    <row r="54" spans="1:56" ht="27.75" customHeight="1" x14ac:dyDescent="0.45">
      <c r="A54" s="3">
        <v>45854</v>
      </c>
      <c r="B54" s="14" t="s">
        <v>346</v>
      </c>
      <c r="C54" s="9" t="s">
        <v>73</v>
      </c>
      <c r="D54" s="13" t="s">
        <v>355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144</v>
      </c>
      <c r="T54" s="12">
        <v>45878</v>
      </c>
      <c r="U54" s="11">
        <v>5000</v>
      </c>
      <c r="V54" s="10">
        <v>0</v>
      </c>
      <c r="W54" s="10">
        <v>5000</v>
      </c>
      <c r="X54" s="10">
        <v>5250</v>
      </c>
      <c r="Y54" s="10">
        <v>0</v>
      </c>
      <c r="Z54" s="9" t="s">
        <v>176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366</v>
      </c>
      <c r="AG54" s="1" t="s">
        <v>117</v>
      </c>
      <c r="AH54" s="1" t="s">
        <v>74</v>
      </c>
      <c r="AI54" s="1">
        <v>2</v>
      </c>
      <c r="AJ54" s="3">
        <v>45878</v>
      </c>
      <c r="AK54" s="3">
        <v>0</v>
      </c>
      <c r="AL54" s="3">
        <v>45869</v>
      </c>
      <c r="AM54" s="3">
        <v>45876</v>
      </c>
      <c r="AN54" s="3">
        <v>45877</v>
      </c>
      <c r="AO54" s="3">
        <v>45877</v>
      </c>
      <c r="AP54" s="3">
        <v>45873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177</v>
      </c>
      <c r="BD54" s="56">
        <v>0</v>
      </c>
    </row>
    <row r="55" spans="1:56" ht="27.75" customHeight="1" x14ac:dyDescent="0.45">
      <c r="A55" s="3">
        <v>45854</v>
      </c>
      <c r="B55" s="14" t="s">
        <v>346</v>
      </c>
      <c r="C55" s="9" t="s">
        <v>73</v>
      </c>
      <c r="D55" s="13" t="s">
        <v>367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144</v>
      </c>
      <c r="T55" s="12">
        <v>45878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366</v>
      </c>
      <c r="AG55" s="1" t="s">
        <v>117</v>
      </c>
      <c r="AH55" s="1" t="s">
        <v>74</v>
      </c>
      <c r="AI55" s="1">
        <v>2</v>
      </c>
      <c r="AJ55" s="3">
        <v>45878</v>
      </c>
      <c r="AK55" s="3">
        <v>0</v>
      </c>
      <c r="AL55" s="3">
        <v>45869</v>
      </c>
      <c r="AM55" s="3">
        <v>45876</v>
      </c>
      <c r="AN55" s="3">
        <v>45877</v>
      </c>
      <c r="AO55" s="3">
        <v>45877</v>
      </c>
      <c r="AP55" s="3">
        <v>45873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177</v>
      </c>
      <c r="BD55" s="56">
        <v>352.51463377777782</v>
      </c>
    </row>
    <row r="56" spans="1:56" ht="27.75" customHeight="1" x14ac:dyDescent="0.45">
      <c r="A56" s="3">
        <v>45857</v>
      </c>
      <c r="B56" s="14" t="s">
        <v>392</v>
      </c>
      <c r="C56" s="9" t="s">
        <v>73</v>
      </c>
      <c r="D56" s="13" t="s">
        <v>299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144</v>
      </c>
      <c r="T56" s="12">
        <v>45878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176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399</v>
      </c>
      <c r="AG56" s="1" t="s">
        <v>119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177</v>
      </c>
      <c r="BD56" s="56">
        <v>352.51463377777782</v>
      </c>
    </row>
    <row r="57" spans="1:56" ht="27.75" customHeight="1" x14ac:dyDescent="0.45">
      <c r="A57" s="3">
        <v>45857</v>
      </c>
      <c r="B57" s="14" t="s">
        <v>392</v>
      </c>
      <c r="C57" s="9" t="s">
        <v>73</v>
      </c>
      <c r="D57" s="13" t="s">
        <v>347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144</v>
      </c>
      <c r="T57" s="12">
        <v>45878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176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399</v>
      </c>
      <c r="AG57" s="1" t="s">
        <v>117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177</v>
      </c>
      <c r="BD57" s="56">
        <v>705.02926755555563</v>
      </c>
    </row>
    <row r="58" spans="1:56" ht="27.75" customHeight="1" x14ac:dyDescent="0.45">
      <c r="A58" s="3">
        <v>45857</v>
      </c>
      <c r="B58" s="14" t="s">
        <v>392</v>
      </c>
      <c r="C58" s="9" t="s">
        <v>73</v>
      </c>
      <c r="D58" s="13" t="s">
        <v>197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144</v>
      </c>
      <c r="T58" s="12">
        <v>45878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176</v>
      </c>
      <c r="AA58" s="8">
        <v>9359.9000000000015</v>
      </c>
      <c r="AB58" s="8">
        <v>0</v>
      </c>
      <c r="AC58" s="8">
        <v>9359.9000000000015</v>
      </c>
      <c r="AD58" s="8">
        <v>0</v>
      </c>
      <c r="AE58" s="8">
        <v>0</v>
      </c>
      <c r="AF58" s="8" t="s">
        <v>399</v>
      </c>
      <c r="AG58" s="1" t="s">
        <v>117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177</v>
      </c>
      <c r="BD58" s="56">
        <v>705.02926755555563</v>
      </c>
    </row>
    <row r="59" spans="1:56" ht="27.75" customHeight="1" x14ac:dyDescent="0.45">
      <c r="A59" s="3">
        <v>45857</v>
      </c>
      <c r="B59" s="14" t="s">
        <v>394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144</v>
      </c>
      <c r="T59" s="12">
        <v>45883</v>
      </c>
      <c r="U59" s="11">
        <v>10000</v>
      </c>
      <c r="V59" s="10">
        <v>0</v>
      </c>
      <c r="W59" s="10">
        <v>10000</v>
      </c>
      <c r="X59" s="10">
        <v>0</v>
      </c>
      <c r="Y59" s="10">
        <v>0</v>
      </c>
      <c r="Z59" s="9" t="s">
        <v>176</v>
      </c>
      <c r="AA59" s="8">
        <v>10477.5</v>
      </c>
      <c r="AB59" s="8">
        <v>0</v>
      </c>
      <c r="AC59" s="8">
        <v>10477.5</v>
      </c>
      <c r="AD59" s="8">
        <v>0</v>
      </c>
      <c r="AE59" s="8">
        <v>0</v>
      </c>
      <c r="AF59" s="8" t="s">
        <v>386</v>
      </c>
      <c r="AG59" s="1" t="s">
        <v>118</v>
      </c>
      <c r="AH59" s="1" t="s">
        <v>77</v>
      </c>
      <c r="AI59" s="1">
        <v>1</v>
      </c>
      <c r="AJ59" s="3">
        <v>45883</v>
      </c>
      <c r="AK59" s="3">
        <v>0</v>
      </c>
      <c r="AL59" s="3">
        <v>0</v>
      </c>
      <c r="AM59" s="3">
        <v>0</v>
      </c>
      <c r="AN59" s="3">
        <v>0</v>
      </c>
      <c r="AO59" s="3">
        <v>45882</v>
      </c>
      <c r="AP59" s="3">
        <v>45878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177</v>
      </c>
      <c r="BD59" s="56">
        <v>789.21186666666665</v>
      </c>
    </row>
    <row r="60" spans="1:56" ht="27.75" customHeight="1" x14ac:dyDescent="0.45">
      <c r="A60" s="3">
        <v>45857</v>
      </c>
      <c r="B60" s="14" t="s">
        <v>396</v>
      </c>
      <c r="C60" s="9" t="s">
        <v>73</v>
      </c>
      <c r="D60" s="13" t="s">
        <v>359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144</v>
      </c>
      <c r="T60" s="12">
        <v>45883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176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386</v>
      </c>
      <c r="AG60" s="1" t="s">
        <v>117</v>
      </c>
      <c r="AH60" s="1" t="s">
        <v>74</v>
      </c>
      <c r="AI60" s="1">
        <v>2</v>
      </c>
      <c r="AJ60" s="3">
        <v>45883</v>
      </c>
      <c r="AK60" s="3">
        <v>0</v>
      </c>
      <c r="AL60" s="3">
        <v>45874</v>
      </c>
      <c r="AM60" s="3">
        <v>45881</v>
      </c>
      <c r="AN60" s="3">
        <v>45882</v>
      </c>
      <c r="AO60" s="3">
        <v>45882</v>
      </c>
      <c r="AP60" s="3">
        <v>45878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177</v>
      </c>
      <c r="BD60" s="56">
        <v>352.51463377777782</v>
      </c>
    </row>
    <row r="61" spans="1:56" ht="27.75" customHeight="1" x14ac:dyDescent="0.45">
      <c r="A61" s="3">
        <v>45857</v>
      </c>
      <c r="B61" s="14" t="s">
        <v>396</v>
      </c>
      <c r="C61" s="9" t="s">
        <v>73</v>
      </c>
      <c r="D61" s="13" t="s">
        <v>272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144</v>
      </c>
      <c r="T61" s="12">
        <v>45883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176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386</v>
      </c>
      <c r="AG61" s="1" t="s">
        <v>116</v>
      </c>
      <c r="AH61" s="1" t="s">
        <v>74</v>
      </c>
      <c r="AI61" s="1">
        <v>2</v>
      </c>
      <c r="AJ61" s="3">
        <v>45883</v>
      </c>
      <c r="AK61" s="3">
        <v>0</v>
      </c>
      <c r="AL61" s="3">
        <v>45874</v>
      </c>
      <c r="AM61" s="3">
        <v>45881</v>
      </c>
      <c r="AN61" s="3">
        <v>45882</v>
      </c>
      <c r="AO61" s="3">
        <v>45882</v>
      </c>
      <c r="AP61" s="3">
        <v>45878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177</v>
      </c>
      <c r="BD61" s="56">
        <v>352.51463377777782</v>
      </c>
    </row>
    <row r="62" spans="1:56" ht="27.75" customHeight="1" x14ac:dyDescent="0.45">
      <c r="A62" s="3">
        <v>45857</v>
      </c>
      <c r="B62" s="14" t="s">
        <v>396</v>
      </c>
      <c r="C62" s="9" t="s">
        <v>73</v>
      </c>
      <c r="D62" s="13" t="s">
        <v>400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144</v>
      </c>
      <c r="T62" s="12">
        <v>45883</v>
      </c>
      <c r="U62" s="11">
        <v>5000</v>
      </c>
      <c r="V62" s="10">
        <v>0</v>
      </c>
      <c r="W62" s="10">
        <v>5000</v>
      </c>
      <c r="X62" s="10">
        <v>5300</v>
      </c>
      <c r="Y62" s="10">
        <v>0</v>
      </c>
      <c r="Z62" s="9" t="s">
        <v>176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386</v>
      </c>
      <c r="AG62" s="1" t="s">
        <v>117</v>
      </c>
      <c r="AH62" s="1" t="s">
        <v>74</v>
      </c>
      <c r="AI62" s="1">
        <v>2</v>
      </c>
      <c r="AJ62" s="3">
        <v>45883</v>
      </c>
      <c r="AK62" s="3">
        <v>0</v>
      </c>
      <c r="AL62" s="3">
        <v>45874</v>
      </c>
      <c r="AM62" s="3">
        <v>45881</v>
      </c>
      <c r="AN62" s="3">
        <v>45882</v>
      </c>
      <c r="AO62" s="3">
        <v>45882</v>
      </c>
      <c r="AP62" s="3">
        <v>45878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177</v>
      </c>
      <c r="BD62" s="56">
        <v>0</v>
      </c>
    </row>
    <row r="63" spans="1:56" ht="27.75" customHeight="1" x14ac:dyDescent="0.45">
      <c r="A63" s="3">
        <v>45857</v>
      </c>
      <c r="B63" s="14" t="s">
        <v>396</v>
      </c>
      <c r="C63" s="9" t="s">
        <v>73</v>
      </c>
      <c r="D63" s="13" t="s">
        <v>197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144</v>
      </c>
      <c r="T63" s="12">
        <v>45885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176</v>
      </c>
      <c r="AA63" s="8">
        <v>9359.9000000000015</v>
      </c>
      <c r="AB63" s="8">
        <v>0</v>
      </c>
      <c r="AC63" s="8">
        <v>9359.9000000000015</v>
      </c>
      <c r="AD63" s="8">
        <v>0</v>
      </c>
      <c r="AE63" s="8">
        <v>0</v>
      </c>
      <c r="AF63" s="8" t="s">
        <v>401</v>
      </c>
      <c r="AG63" s="1" t="s">
        <v>118</v>
      </c>
      <c r="AH63" s="1" t="s">
        <v>74</v>
      </c>
      <c r="AI63" s="1">
        <v>2</v>
      </c>
      <c r="AJ63" s="3">
        <v>45885</v>
      </c>
      <c r="AK63" s="3">
        <v>0</v>
      </c>
      <c r="AL63" s="3">
        <v>45876</v>
      </c>
      <c r="AM63" s="3">
        <v>45883</v>
      </c>
      <c r="AN63" s="3">
        <v>45884</v>
      </c>
      <c r="AO63" s="3">
        <v>45884</v>
      </c>
      <c r="AP63" s="3">
        <v>45880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177</v>
      </c>
      <c r="BD63" s="56">
        <v>705.02926755555563</v>
      </c>
    </row>
    <row r="64" spans="1:56" ht="27.75" customHeight="1" x14ac:dyDescent="0.45">
      <c r="A64" s="3">
        <v>45857</v>
      </c>
      <c r="B64" s="14" t="s">
        <v>396</v>
      </c>
      <c r="C64" s="9" t="s">
        <v>73</v>
      </c>
      <c r="D64" s="13" t="s">
        <v>328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144</v>
      </c>
      <c r="T64" s="12">
        <v>45885</v>
      </c>
      <c r="U64" s="11">
        <v>5000</v>
      </c>
      <c r="V64" s="10">
        <v>5000</v>
      </c>
      <c r="W64" s="10">
        <v>0</v>
      </c>
      <c r="X64" s="10">
        <v>5250</v>
      </c>
      <c r="Y64" s="10">
        <v>0</v>
      </c>
      <c r="Z64" s="9" t="s">
        <v>176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401</v>
      </c>
      <c r="AG64" s="1" t="s">
        <v>117</v>
      </c>
      <c r="AH64" s="1" t="s">
        <v>74</v>
      </c>
      <c r="AI64" s="1">
        <v>2</v>
      </c>
      <c r="AJ64" s="3">
        <v>45885</v>
      </c>
      <c r="AK64" s="3">
        <v>0</v>
      </c>
      <c r="AL64" s="3">
        <v>45876</v>
      </c>
      <c r="AM64" s="3">
        <v>45883</v>
      </c>
      <c r="AN64" s="3">
        <v>45884</v>
      </c>
      <c r="AO64" s="3">
        <v>45884</v>
      </c>
      <c r="AP64" s="3">
        <v>45880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177</v>
      </c>
      <c r="BD64" s="56">
        <v>0</v>
      </c>
    </row>
    <row r="65" spans="1:56" ht="27.75" customHeight="1" x14ac:dyDescent="0.45">
      <c r="A65" s="3">
        <v>45857</v>
      </c>
      <c r="B65" s="14" t="s">
        <v>396</v>
      </c>
      <c r="C65" s="9" t="s">
        <v>73</v>
      </c>
      <c r="D65" s="13" t="s">
        <v>329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144</v>
      </c>
      <c r="T65" s="12">
        <v>45885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176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401</v>
      </c>
      <c r="AG65" s="1" t="s">
        <v>117</v>
      </c>
      <c r="AH65" s="1" t="s">
        <v>74</v>
      </c>
      <c r="AI65" s="1">
        <v>2</v>
      </c>
      <c r="AJ65" s="3">
        <v>45885</v>
      </c>
      <c r="AK65" s="3">
        <v>0</v>
      </c>
      <c r="AL65" s="3">
        <v>45876</v>
      </c>
      <c r="AM65" s="3">
        <v>45883</v>
      </c>
      <c r="AN65" s="3">
        <v>45884</v>
      </c>
      <c r="AO65" s="3">
        <v>45884</v>
      </c>
      <c r="AP65" s="3">
        <v>45880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177</v>
      </c>
      <c r="BD65" s="56">
        <v>352.51463377777782</v>
      </c>
    </row>
    <row r="66" spans="1:56" ht="27.75" customHeight="1" x14ac:dyDescent="0.45">
      <c r="A66" s="3">
        <v>45857</v>
      </c>
      <c r="B66" s="14" t="s">
        <v>396</v>
      </c>
      <c r="C66" s="9" t="s">
        <v>73</v>
      </c>
      <c r="D66" s="13" t="s">
        <v>355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144</v>
      </c>
      <c r="T66" s="12">
        <v>45885</v>
      </c>
      <c r="U66" s="11">
        <v>5000</v>
      </c>
      <c r="V66" s="10">
        <v>0</v>
      </c>
      <c r="W66" s="10">
        <v>5000</v>
      </c>
      <c r="X66" s="10">
        <v>5200</v>
      </c>
      <c r="Y66" s="10">
        <v>0</v>
      </c>
      <c r="Z66" s="9" t="s">
        <v>176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401</v>
      </c>
      <c r="AG66" s="1" t="s">
        <v>117</v>
      </c>
      <c r="AH66" s="1" t="s">
        <v>74</v>
      </c>
      <c r="AI66" s="1">
        <v>2</v>
      </c>
      <c r="AJ66" s="3">
        <v>45885</v>
      </c>
      <c r="AK66" s="3">
        <v>0</v>
      </c>
      <c r="AL66" s="3">
        <v>45876</v>
      </c>
      <c r="AM66" s="3">
        <v>45883</v>
      </c>
      <c r="AN66" s="3">
        <v>45884</v>
      </c>
      <c r="AO66" s="3">
        <v>45884</v>
      </c>
      <c r="AP66" s="3">
        <v>45880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177</v>
      </c>
      <c r="BD66" s="56">
        <v>0</v>
      </c>
    </row>
    <row r="67" spans="1:56" ht="27.75" customHeight="1" x14ac:dyDescent="0.45">
      <c r="A67" s="3">
        <v>45857</v>
      </c>
      <c r="B67" s="14" t="s">
        <v>396</v>
      </c>
      <c r="C67" s="9" t="s">
        <v>73</v>
      </c>
      <c r="D67" s="13" t="s">
        <v>297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144</v>
      </c>
      <c r="T67" s="12">
        <v>45888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176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402</v>
      </c>
      <c r="AG67" s="1" t="s">
        <v>117</v>
      </c>
      <c r="AH67" s="1" t="s">
        <v>74</v>
      </c>
      <c r="AI67" s="1">
        <v>2</v>
      </c>
      <c r="AJ67" s="3">
        <v>45888</v>
      </c>
      <c r="AK67" s="3">
        <v>0</v>
      </c>
      <c r="AL67" s="3">
        <v>45879</v>
      </c>
      <c r="AM67" s="3">
        <v>45886</v>
      </c>
      <c r="AN67" s="3">
        <v>45887</v>
      </c>
      <c r="AO67" s="3">
        <v>45887</v>
      </c>
      <c r="AP67" s="3">
        <v>45883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177</v>
      </c>
      <c r="BD67" s="56">
        <v>352.51463377777782</v>
      </c>
    </row>
    <row r="68" spans="1:56" ht="27.75" customHeight="1" x14ac:dyDescent="0.45">
      <c r="A68" s="3">
        <v>45857</v>
      </c>
      <c r="B68" s="14" t="s">
        <v>396</v>
      </c>
      <c r="C68" s="9" t="s">
        <v>73</v>
      </c>
      <c r="D68" s="13" t="s">
        <v>298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144</v>
      </c>
      <c r="T68" s="12">
        <v>45888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176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402</v>
      </c>
      <c r="AG68" s="1" t="s">
        <v>61</v>
      </c>
      <c r="AH68" s="1" t="s">
        <v>74</v>
      </c>
      <c r="AI68" s="1">
        <v>2</v>
      </c>
      <c r="AJ68" s="3">
        <v>45888</v>
      </c>
      <c r="AK68" s="3">
        <v>0</v>
      </c>
      <c r="AL68" s="3">
        <v>45879</v>
      </c>
      <c r="AM68" s="3">
        <v>45886</v>
      </c>
      <c r="AN68" s="3">
        <v>45887</v>
      </c>
      <c r="AO68" s="3">
        <v>45887</v>
      </c>
      <c r="AP68" s="3">
        <v>45883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177</v>
      </c>
      <c r="BD68" s="56">
        <v>352.51463377777782</v>
      </c>
    </row>
    <row r="69" spans="1:56" ht="27.75" customHeight="1" x14ac:dyDescent="0.45">
      <c r="A69" s="3">
        <v>45857</v>
      </c>
      <c r="B69" s="14" t="s">
        <v>396</v>
      </c>
      <c r="C69" s="9" t="s">
        <v>73</v>
      </c>
      <c r="D69" s="13" t="s">
        <v>330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144</v>
      </c>
      <c r="T69" s="12">
        <v>45888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176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402</v>
      </c>
      <c r="AG69" s="1" t="s">
        <v>116</v>
      </c>
      <c r="AH69" s="1" t="s">
        <v>74</v>
      </c>
      <c r="AI69" s="1">
        <v>2</v>
      </c>
      <c r="AJ69" s="3">
        <v>45888</v>
      </c>
      <c r="AK69" s="3">
        <v>0</v>
      </c>
      <c r="AL69" s="3">
        <v>45879</v>
      </c>
      <c r="AM69" s="3">
        <v>45886</v>
      </c>
      <c r="AN69" s="3">
        <v>45887</v>
      </c>
      <c r="AO69" s="3">
        <v>45887</v>
      </c>
      <c r="AP69" s="3">
        <v>45883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177</v>
      </c>
      <c r="BD69" s="56">
        <v>352.51463377777782</v>
      </c>
    </row>
    <row r="70" spans="1:56" ht="27.75" customHeight="1" x14ac:dyDescent="0.45">
      <c r="A70" s="3">
        <v>45857</v>
      </c>
      <c r="B70" s="14" t="s">
        <v>396</v>
      </c>
      <c r="C70" s="9" t="s">
        <v>73</v>
      </c>
      <c r="D70" s="13" t="s">
        <v>347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144</v>
      </c>
      <c r="T70" s="12">
        <v>45888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176</v>
      </c>
      <c r="AA70" s="8">
        <v>9359.9000000000015</v>
      </c>
      <c r="AB70" s="8">
        <v>0</v>
      </c>
      <c r="AC70" s="8">
        <v>9359.9000000000015</v>
      </c>
      <c r="AD70" s="8">
        <v>0</v>
      </c>
      <c r="AE70" s="8">
        <v>0</v>
      </c>
      <c r="AF70" s="8" t="s">
        <v>402</v>
      </c>
      <c r="AG70" s="1" t="s">
        <v>116</v>
      </c>
      <c r="AH70" s="1" t="s">
        <v>74</v>
      </c>
      <c r="AI70" s="1">
        <v>2</v>
      </c>
      <c r="AJ70" s="3">
        <v>45888</v>
      </c>
      <c r="AK70" s="3">
        <v>0</v>
      </c>
      <c r="AL70" s="3">
        <v>45879</v>
      </c>
      <c r="AM70" s="3">
        <v>45886</v>
      </c>
      <c r="AN70" s="3">
        <v>45887</v>
      </c>
      <c r="AO70" s="3">
        <v>45887</v>
      </c>
      <c r="AP70" s="3">
        <v>45883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177</v>
      </c>
      <c r="BD70" s="56">
        <v>705.02926755555563</v>
      </c>
    </row>
    <row r="71" spans="1:56" ht="27.75" customHeight="1" x14ac:dyDescent="0.45">
      <c r="A71" s="3" t="s">
        <v>136</v>
      </c>
      <c r="B71" s="14" t="s">
        <v>136</v>
      </c>
      <c r="C71" s="9" t="s">
        <v>73</v>
      </c>
      <c r="D71" s="13" t="s">
        <v>61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144</v>
      </c>
      <c r="T71" s="12">
        <v>45899</v>
      </c>
      <c r="U71" s="11">
        <v>250000</v>
      </c>
      <c r="V71" s="10">
        <v>0</v>
      </c>
      <c r="W71" s="10">
        <v>250000</v>
      </c>
      <c r="X71" s="10">
        <v>0</v>
      </c>
      <c r="Y71" s="10">
        <v>262500</v>
      </c>
      <c r="Z71" s="9" t="s">
        <v>176</v>
      </c>
      <c r="AA71" s="8">
        <v>233997.50000000003</v>
      </c>
      <c r="AB71" s="8">
        <v>0</v>
      </c>
      <c r="AC71" s="8">
        <v>233997.50000000003</v>
      </c>
      <c r="AD71" s="8">
        <v>0</v>
      </c>
      <c r="AE71" s="8">
        <v>0</v>
      </c>
      <c r="AF71" s="8">
        <v>0</v>
      </c>
      <c r="AG71" s="1" t="s">
        <v>116</v>
      </c>
      <c r="AH71" s="1" t="s">
        <v>74</v>
      </c>
      <c r="AI71" s="1">
        <v>2</v>
      </c>
      <c r="AJ71" s="3">
        <v>45899</v>
      </c>
      <c r="AK71" s="3">
        <v>0</v>
      </c>
      <c r="AL71" s="3">
        <v>45890</v>
      </c>
      <c r="AM71" s="3">
        <v>45897</v>
      </c>
      <c r="AN71" s="3">
        <v>45898</v>
      </c>
      <c r="AO71" s="3">
        <v>45898</v>
      </c>
      <c r="AP71" s="3">
        <v>45894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177</v>
      </c>
      <c r="BD71" s="56">
        <v>17625.731688888893</v>
      </c>
    </row>
    <row r="72" spans="1:56" ht="27.7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176</v>
      </c>
      <c r="AA72" s="8">
        <v>382748.8027</v>
      </c>
      <c r="AB72" s="8">
        <v>20156.102700000003</v>
      </c>
      <c r="AC72" s="8">
        <v>362592.7</v>
      </c>
      <c r="AD72" s="8">
        <v>0</v>
      </c>
      <c r="AE72" s="8">
        <v>0</v>
      </c>
      <c r="AF72" s="8" t="s">
        <v>58</v>
      </c>
      <c r="AG72" s="1" t="s">
        <v>116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178</v>
      </c>
      <c r="BD72" s="56">
        <v>0</v>
      </c>
    </row>
    <row r="73" spans="1:56" ht="27.75" customHeight="1" x14ac:dyDescent="0.45">
      <c r="A73" s="3">
        <v>45855</v>
      </c>
      <c r="B73" s="14" t="s">
        <v>375</v>
      </c>
      <c r="C73" s="9" t="s">
        <v>317</v>
      </c>
      <c r="D73" s="13" t="s">
        <v>376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92</v>
      </c>
      <c r="M73" s="10">
        <v>20</v>
      </c>
      <c r="N73" s="9">
        <v>28</v>
      </c>
      <c r="O73" s="9">
        <v>50</v>
      </c>
      <c r="P73" s="10">
        <v>0</v>
      </c>
      <c r="Q73" s="10">
        <v>0</v>
      </c>
      <c r="R73" s="10">
        <v>0</v>
      </c>
      <c r="S73" s="9" t="s">
        <v>124</v>
      </c>
      <c r="T73" s="12">
        <v>45869</v>
      </c>
      <c r="U73" s="11">
        <v>15000</v>
      </c>
      <c r="V73" s="10">
        <v>15000</v>
      </c>
      <c r="W73" s="10">
        <v>0</v>
      </c>
      <c r="X73" s="10">
        <v>18758</v>
      </c>
      <c r="Y73" s="10">
        <v>0</v>
      </c>
      <c r="Z73" s="9" t="s">
        <v>227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116</v>
      </c>
      <c r="AH73" s="1" t="s">
        <v>68</v>
      </c>
      <c r="AI73" s="1">
        <v>4</v>
      </c>
      <c r="AJ73" s="3">
        <v>45869</v>
      </c>
      <c r="AK73" s="3">
        <v>45865</v>
      </c>
      <c r="AL73" s="3">
        <v>45859</v>
      </c>
      <c r="AM73" s="3">
        <v>45866</v>
      </c>
      <c r="AN73" s="3">
        <v>45867</v>
      </c>
      <c r="AO73" s="3">
        <v>45867</v>
      </c>
      <c r="AP73" s="3">
        <v>45864</v>
      </c>
      <c r="AQ73" s="3">
        <v>45868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436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95</v>
      </c>
      <c r="W74" s="10">
        <v>0</v>
      </c>
      <c r="X74" s="10">
        <v>0</v>
      </c>
      <c r="Y74" s="10">
        <v>0</v>
      </c>
      <c r="Z74" s="9" t="s">
        <v>227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58</v>
      </c>
      <c r="AG74" s="1" t="s">
        <v>116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228</v>
      </c>
      <c r="BD74" s="56">
        <v>0</v>
      </c>
    </row>
    <row r="75" spans="1:56" ht="27.75" customHeight="1" x14ac:dyDescent="0.45">
      <c r="A75" s="3">
        <v>45796</v>
      </c>
      <c r="B75" s="14" t="s">
        <v>280</v>
      </c>
      <c r="C75" s="9" t="s">
        <v>142</v>
      </c>
      <c r="D75" s="13" t="s">
        <v>275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205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109</v>
      </c>
      <c r="T75" s="12" t="s">
        <v>63</v>
      </c>
      <c r="U75" s="11">
        <v>503</v>
      </c>
      <c r="V75" s="10">
        <v>0</v>
      </c>
      <c r="W75" s="10">
        <v>503</v>
      </c>
      <c r="X75" s="10">
        <v>5250</v>
      </c>
      <c r="Y75" s="10">
        <v>0</v>
      </c>
      <c r="Z75" s="9" t="s">
        <v>113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116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200</v>
      </c>
      <c r="BD75" s="56">
        <v>0</v>
      </c>
    </row>
    <row r="76" spans="1:56" ht="27.7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19</v>
      </c>
      <c r="F76" s="9">
        <v>34</v>
      </c>
      <c r="G76" s="9" t="s">
        <v>60</v>
      </c>
      <c r="H76" s="9">
        <v>0</v>
      </c>
      <c r="I76" s="9">
        <v>80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113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58</v>
      </c>
      <c r="AG76" s="1" t="s">
        <v>116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201</v>
      </c>
      <c r="BD76" s="56">
        <v>0</v>
      </c>
    </row>
    <row r="77" spans="1:56" ht="27.75" customHeight="1" x14ac:dyDescent="0.45">
      <c r="A77" s="3">
        <v>45796</v>
      </c>
      <c r="B77" s="14" t="s">
        <v>282</v>
      </c>
      <c r="C77" s="9" t="s">
        <v>142</v>
      </c>
      <c r="D77" s="13" t="s">
        <v>238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109</v>
      </c>
      <c r="T77" s="12">
        <v>45869</v>
      </c>
      <c r="U77" s="11">
        <v>3853</v>
      </c>
      <c r="V77" s="10">
        <v>3853</v>
      </c>
      <c r="W77" s="10">
        <v>0</v>
      </c>
      <c r="X77" s="10">
        <v>4500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425</v>
      </c>
      <c r="AG77" s="1" t="s">
        <v>116</v>
      </c>
      <c r="AH77" s="1" t="s">
        <v>75</v>
      </c>
      <c r="AI77" s="1">
        <v>4</v>
      </c>
      <c r="AJ77" s="3">
        <v>45869</v>
      </c>
      <c r="AK77" s="3">
        <v>45865</v>
      </c>
      <c r="AL77" s="3">
        <v>45858</v>
      </c>
      <c r="AM77" s="3">
        <v>45866</v>
      </c>
      <c r="AN77" s="3">
        <v>45867</v>
      </c>
      <c r="AO77" s="3">
        <v>45868</v>
      </c>
      <c r="AP77" s="3">
        <v>45864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45">
      <c r="A78" s="3">
        <v>45857</v>
      </c>
      <c r="B78" s="14" t="s">
        <v>380</v>
      </c>
      <c r="C78" s="9" t="s">
        <v>142</v>
      </c>
      <c r="D78" s="13" t="s">
        <v>238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109</v>
      </c>
      <c r="T78" s="12">
        <v>45869</v>
      </c>
      <c r="U78" s="11">
        <v>10000</v>
      </c>
      <c r="V78" s="10">
        <v>10000</v>
      </c>
      <c r="W78" s="10">
        <v>0</v>
      </c>
      <c r="X78" s="10">
        <v>10500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425</v>
      </c>
      <c r="AG78" s="1" t="s">
        <v>116</v>
      </c>
      <c r="AH78" s="1" t="s">
        <v>75</v>
      </c>
      <c r="AI78" s="1">
        <v>4</v>
      </c>
      <c r="AJ78" s="3">
        <v>45869</v>
      </c>
      <c r="AK78" s="3">
        <v>45865</v>
      </c>
      <c r="AL78" s="3">
        <v>45858</v>
      </c>
      <c r="AM78" s="3">
        <v>45866</v>
      </c>
      <c r="AN78" s="3">
        <v>45867</v>
      </c>
      <c r="AO78" s="3">
        <v>45868</v>
      </c>
      <c r="AP78" s="3">
        <v>45864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45">
      <c r="A79" s="3">
        <v>45857</v>
      </c>
      <c r="B79" s="14" t="s">
        <v>381</v>
      </c>
      <c r="C79" s="9" t="s">
        <v>142</v>
      </c>
      <c r="D79" s="13" t="s">
        <v>258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109</v>
      </c>
      <c r="T79" s="12">
        <v>45869</v>
      </c>
      <c r="U79" s="11">
        <v>10000</v>
      </c>
      <c r="V79" s="10">
        <v>9880</v>
      </c>
      <c r="W79" s="10">
        <v>120</v>
      </c>
      <c r="X79" s="10">
        <v>11000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116</v>
      </c>
      <c r="AH79" s="1" t="s">
        <v>75</v>
      </c>
      <c r="AI79" s="1">
        <v>4</v>
      </c>
      <c r="AJ79" s="3">
        <v>45869</v>
      </c>
      <c r="AK79" s="3">
        <v>45865</v>
      </c>
      <c r="AL79" s="3">
        <v>45858</v>
      </c>
      <c r="AM79" s="3">
        <v>45866</v>
      </c>
      <c r="AN79" s="3">
        <v>45867</v>
      </c>
      <c r="AO79" s="3">
        <v>45868</v>
      </c>
      <c r="AP79" s="3">
        <v>45864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45">
      <c r="A80" s="3">
        <v>45796</v>
      </c>
      <c r="B80" s="14" t="s">
        <v>283</v>
      </c>
      <c r="C80" s="9" t="s">
        <v>142</v>
      </c>
      <c r="D80" s="13" t="s">
        <v>258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109</v>
      </c>
      <c r="T80" s="12">
        <v>45869</v>
      </c>
      <c r="U80" s="11">
        <v>179</v>
      </c>
      <c r="V80" s="10">
        <v>179</v>
      </c>
      <c r="W80" s="10">
        <v>0</v>
      </c>
      <c r="X80" s="10">
        <v>200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116</v>
      </c>
      <c r="AH80" s="1" t="s">
        <v>75</v>
      </c>
      <c r="AI80" s="1">
        <v>4</v>
      </c>
      <c r="AJ80" s="3">
        <v>45869</v>
      </c>
      <c r="AK80" s="3">
        <v>45865</v>
      </c>
      <c r="AL80" s="3">
        <v>45858</v>
      </c>
      <c r="AM80" s="3">
        <v>45866</v>
      </c>
      <c r="AN80" s="3">
        <v>45867</v>
      </c>
      <c r="AO80" s="3">
        <v>45868</v>
      </c>
      <c r="AP80" s="3">
        <v>45864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45">
      <c r="A81" s="3">
        <v>45857</v>
      </c>
      <c r="B81" s="14" t="s">
        <v>381</v>
      </c>
      <c r="C81" s="9" t="s">
        <v>142</v>
      </c>
      <c r="D81" s="13" t="s">
        <v>377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109</v>
      </c>
      <c r="T81" s="12">
        <v>45869</v>
      </c>
      <c r="U81" s="11">
        <v>5040</v>
      </c>
      <c r="V81" s="10">
        <v>5040</v>
      </c>
      <c r="W81" s="10">
        <v>0</v>
      </c>
      <c r="X81" s="10">
        <v>6010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45869</v>
      </c>
      <c r="AK81" s="3">
        <v>45865</v>
      </c>
      <c r="AL81" s="3">
        <v>45858</v>
      </c>
      <c r="AM81" s="3">
        <v>45866</v>
      </c>
      <c r="AN81" s="3">
        <v>45867</v>
      </c>
      <c r="AO81" s="3">
        <v>45868</v>
      </c>
      <c r="AP81" s="3">
        <v>45864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45">
      <c r="A82" s="3">
        <v>45857</v>
      </c>
      <c r="B82" s="14" t="s">
        <v>381</v>
      </c>
      <c r="C82" s="9" t="s">
        <v>142</v>
      </c>
      <c r="D82" s="13" t="s">
        <v>378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109</v>
      </c>
      <c r="T82" s="12">
        <v>45869</v>
      </c>
      <c r="U82" s="11">
        <v>5040</v>
      </c>
      <c r="V82" s="10">
        <v>5040</v>
      </c>
      <c r="W82" s="10">
        <v>0</v>
      </c>
      <c r="X82" s="10">
        <v>6145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117</v>
      </c>
      <c r="AH82" s="1" t="s">
        <v>75</v>
      </c>
      <c r="AI82" s="1">
        <v>4</v>
      </c>
      <c r="AJ82" s="3">
        <v>45869</v>
      </c>
      <c r="AK82" s="3">
        <v>45865</v>
      </c>
      <c r="AL82" s="3">
        <v>45858</v>
      </c>
      <c r="AM82" s="3">
        <v>45866</v>
      </c>
      <c r="AN82" s="3">
        <v>45867</v>
      </c>
      <c r="AO82" s="3">
        <v>45868</v>
      </c>
      <c r="AP82" s="3">
        <v>45864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45">
      <c r="A83" s="3">
        <v>45857</v>
      </c>
      <c r="B83" s="14" t="s">
        <v>382</v>
      </c>
      <c r="C83" s="9" t="s">
        <v>142</v>
      </c>
      <c r="D83" s="13" t="s">
        <v>379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267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109</v>
      </c>
      <c r="T83" s="12">
        <v>45869</v>
      </c>
      <c r="U83" s="11">
        <v>5040</v>
      </c>
      <c r="V83" s="10">
        <v>5040</v>
      </c>
      <c r="W83" s="10">
        <v>0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>
        <v>45869</v>
      </c>
      <c r="AK83" s="3">
        <v>45865</v>
      </c>
      <c r="AL83" s="3">
        <v>45858</v>
      </c>
      <c r="AM83" s="3">
        <v>45866</v>
      </c>
      <c r="AN83" s="3">
        <v>45867</v>
      </c>
      <c r="AO83" s="3">
        <v>45868</v>
      </c>
      <c r="AP83" s="3">
        <v>45864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45">
      <c r="A84" s="3">
        <v>45847</v>
      </c>
      <c r="B84" s="14" t="s">
        <v>335</v>
      </c>
      <c r="C84" s="9" t="s">
        <v>79</v>
      </c>
      <c r="D84" s="13" t="s">
        <v>334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45876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3310.89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>
        <v>45876</v>
      </c>
      <c r="AK84" s="3">
        <v>45872</v>
      </c>
      <c r="AL84" s="3">
        <v>45865</v>
      </c>
      <c r="AM84" s="3">
        <v>45873</v>
      </c>
      <c r="AN84" s="3">
        <v>45874</v>
      </c>
      <c r="AO84" s="3">
        <v>45875</v>
      </c>
      <c r="AP84" s="3">
        <v>45871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45">
      <c r="A85" s="3">
        <v>45863</v>
      </c>
      <c r="B85" s="14" t="s">
        <v>430</v>
      </c>
      <c r="C85" s="9" t="s">
        <v>79</v>
      </c>
      <c r="D85" s="13" t="s">
        <v>242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45876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3478.5300000000007</v>
      </c>
      <c r="AB85" s="8">
        <v>3478.5300000000007</v>
      </c>
      <c r="AC85" s="8">
        <v>0</v>
      </c>
      <c r="AD85" s="8">
        <v>3478.5300000000007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>
        <v>45876</v>
      </c>
      <c r="AK85" s="3">
        <v>45872</v>
      </c>
      <c r="AL85" s="3">
        <v>45865</v>
      </c>
      <c r="AM85" s="3">
        <v>45873</v>
      </c>
      <c r="AN85" s="3">
        <v>45874</v>
      </c>
      <c r="AO85" s="3">
        <v>45875</v>
      </c>
      <c r="AP85" s="3">
        <v>45871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45">
      <c r="A86" s="3">
        <v>45850</v>
      </c>
      <c r="B86" s="14" t="s">
        <v>338</v>
      </c>
      <c r="C86" s="9" t="s">
        <v>108</v>
      </c>
      <c r="D86" s="13" t="s">
        <v>339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45889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80</v>
      </c>
      <c r="AA86" s="8">
        <v>4414.5199999999995</v>
      </c>
      <c r="AB86" s="8">
        <v>4414.5199999999995</v>
      </c>
      <c r="AC86" s="8">
        <v>0</v>
      </c>
      <c r="AD86" s="8">
        <v>4414.5199999999995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45889</v>
      </c>
      <c r="AK86" s="3">
        <v>45885</v>
      </c>
      <c r="AL86" s="3">
        <v>45878</v>
      </c>
      <c r="AM86" s="3">
        <v>45886</v>
      </c>
      <c r="AN86" s="3">
        <v>45887</v>
      </c>
      <c r="AO86" s="3">
        <v>45888</v>
      </c>
      <c r="AP86" s="3">
        <v>45884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45">
      <c r="A87" s="3">
        <v>45868</v>
      </c>
      <c r="B87" s="14" t="s">
        <v>129</v>
      </c>
      <c r="C87" s="9" t="s">
        <v>300</v>
      </c>
      <c r="D87" s="13" t="s">
        <v>341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45894</v>
      </c>
      <c r="U87" s="11">
        <v>30000</v>
      </c>
      <c r="V87" s="10">
        <v>0</v>
      </c>
      <c r="W87" s="10">
        <v>30000</v>
      </c>
      <c r="X87" s="10">
        <v>0</v>
      </c>
      <c r="Y87" s="10">
        <v>31500</v>
      </c>
      <c r="Z87" s="9" t="s">
        <v>80</v>
      </c>
      <c r="AA87" s="8">
        <v>32270.700000000004</v>
      </c>
      <c r="AB87" s="8">
        <v>0</v>
      </c>
      <c r="AC87" s="8">
        <v>32270.700000000004</v>
      </c>
      <c r="AD87" s="8">
        <v>0</v>
      </c>
      <c r="AE87" s="8">
        <v>32270.700000000004</v>
      </c>
      <c r="AF87" s="8">
        <v>0</v>
      </c>
      <c r="AG87" s="1" t="s">
        <v>61</v>
      </c>
      <c r="AH87" s="1" t="s">
        <v>75</v>
      </c>
      <c r="AI87" s="1">
        <v>4</v>
      </c>
      <c r="AJ87" s="3">
        <v>45894</v>
      </c>
      <c r="AK87" s="3">
        <v>45890</v>
      </c>
      <c r="AL87" s="3">
        <v>45883</v>
      </c>
      <c r="AM87" s="3">
        <v>45891</v>
      </c>
      <c r="AN87" s="3">
        <v>45892</v>
      </c>
      <c r="AO87" s="3">
        <v>45893</v>
      </c>
      <c r="AP87" s="3">
        <v>45889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2438.2306666666668</v>
      </c>
    </row>
    <row r="88" spans="1:56" ht="27.75" customHeight="1" x14ac:dyDescent="0.45">
      <c r="A88" s="3">
        <v>45868</v>
      </c>
      <c r="B88" s="14" t="s">
        <v>129</v>
      </c>
      <c r="C88" s="9" t="s">
        <v>300</v>
      </c>
      <c r="D88" s="13" t="s">
        <v>342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1625.4871111111113</v>
      </c>
    </row>
    <row r="89" spans="1:56" ht="27.75" customHeight="1" x14ac:dyDescent="0.45">
      <c r="A89" s="3">
        <v>45868</v>
      </c>
      <c r="B89" s="14" t="s">
        <v>129</v>
      </c>
      <c r="C89" s="9" t="s">
        <v>300</v>
      </c>
      <c r="D89" s="13" t="s">
        <v>442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5378.4500000000007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406.37177777777782</v>
      </c>
    </row>
    <row r="90" spans="1:56" ht="27.75" customHeight="1" x14ac:dyDescent="0.45">
      <c r="A90" s="3" t="s">
        <v>136</v>
      </c>
      <c r="B90" s="14" t="s">
        <v>136</v>
      </c>
      <c r="C90" s="9" t="s">
        <v>142</v>
      </c>
      <c r="D90" s="13" t="s">
        <v>61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109</v>
      </c>
      <c r="T90" s="12">
        <v>45899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104775.00000000001</v>
      </c>
      <c r="AB90" s="8">
        <v>56666</v>
      </c>
      <c r="AC90" s="8">
        <v>48109.000000000015</v>
      </c>
      <c r="AD90" s="8">
        <v>0</v>
      </c>
      <c r="AE90" s="8">
        <v>104775.00000000001</v>
      </c>
      <c r="AF90" s="8">
        <v>0</v>
      </c>
      <c r="AG90" s="1" t="s">
        <v>61</v>
      </c>
      <c r="AH90" s="1" t="s">
        <v>75</v>
      </c>
      <c r="AI90" s="1">
        <v>4</v>
      </c>
      <c r="AJ90" s="3">
        <v>45899</v>
      </c>
      <c r="AK90" s="3">
        <v>45895</v>
      </c>
      <c r="AL90" s="3">
        <v>45888</v>
      </c>
      <c r="AM90" s="3">
        <v>45896</v>
      </c>
      <c r="AN90" s="3">
        <v>45897</v>
      </c>
      <c r="AO90" s="3">
        <v>45898</v>
      </c>
      <c r="AP90" s="3">
        <v>45894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3634.9022222222225</v>
      </c>
    </row>
    <row r="91" spans="1:56" ht="27.75" customHeight="1" x14ac:dyDescent="0.45">
      <c r="A91" s="3" t="s">
        <v>136</v>
      </c>
      <c r="B91" s="14" t="s">
        <v>136</v>
      </c>
      <c r="C91" s="9" t="s">
        <v>79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45899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80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116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1667.7075555555555</v>
      </c>
    </row>
    <row r="92" spans="1:56" ht="27.75" customHeight="1" x14ac:dyDescent="0.45">
      <c r="A92" s="3" t="s">
        <v>136</v>
      </c>
      <c r="B92" s="14" t="s">
        <v>136</v>
      </c>
      <c r="C92" s="9" t="s">
        <v>97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45899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21513.800000000003</v>
      </c>
      <c r="AB92" s="8">
        <v>0</v>
      </c>
      <c r="AC92" s="8">
        <v>21513.800000000003</v>
      </c>
      <c r="AD92" s="8">
        <v>0</v>
      </c>
      <c r="AE92" s="8">
        <v>21513.800000000003</v>
      </c>
      <c r="AF92" s="8">
        <v>0</v>
      </c>
      <c r="AG92" s="1" t="s">
        <v>116</v>
      </c>
      <c r="AH92" s="1" t="s">
        <v>75</v>
      </c>
      <c r="AI92" s="1">
        <v>4</v>
      </c>
      <c r="AJ92" s="3">
        <v>45899</v>
      </c>
      <c r="AK92" s="3">
        <v>45895</v>
      </c>
      <c r="AL92" s="3">
        <v>45888</v>
      </c>
      <c r="AM92" s="3">
        <v>45896</v>
      </c>
      <c r="AN92" s="3">
        <v>45897</v>
      </c>
      <c r="AO92" s="3">
        <v>45898</v>
      </c>
      <c r="AP92" s="3">
        <v>45894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1625.4871111111113</v>
      </c>
    </row>
    <row r="93" spans="1:56" ht="27.75" customHeight="1" x14ac:dyDescent="0.45">
      <c r="A93" s="3" t="s">
        <v>136</v>
      </c>
      <c r="B93" s="14" t="s">
        <v>136</v>
      </c>
      <c r="C93" s="9" t="s">
        <v>305</v>
      </c>
      <c r="D93" s="13" t="s">
        <v>61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100000</v>
      </c>
      <c r="V93" s="10">
        <v>0</v>
      </c>
      <c r="W93" s="10">
        <v>100000</v>
      </c>
      <c r="X93" s="10">
        <v>0</v>
      </c>
      <c r="Y93" s="10">
        <v>105000</v>
      </c>
      <c r="Z93" s="9" t="s">
        <v>80</v>
      </c>
      <c r="AA93" s="8">
        <v>110363</v>
      </c>
      <c r="AB93" s="8">
        <v>0</v>
      </c>
      <c r="AC93" s="8">
        <v>110363</v>
      </c>
      <c r="AD93" s="8">
        <v>0</v>
      </c>
      <c r="AE93" s="8">
        <v>110363</v>
      </c>
      <c r="AF93" s="8">
        <v>0</v>
      </c>
      <c r="AG93" s="1" t="s">
        <v>116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8338.5377777777776</v>
      </c>
    </row>
    <row r="94" spans="1:56" ht="27.75" customHeight="1" x14ac:dyDescent="0.45">
      <c r="A94" s="3">
        <v>45825</v>
      </c>
      <c r="B94" s="14" t="s">
        <v>303</v>
      </c>
      <c r="C94" s="9" t="s">
        <v>142</v>
      </c>
      <c r="D94" s="13" t="s">
        <v>277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205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109</v>
      </c>
      <c r="T94" s="12" t="s">
        <v>63</v>
      </c>
      <c r="U94" s="11">
        <v>127</v>
      </c>
      <c r="V94" s="10">
        <v>0</v>
      </c>
      <c r="W94" s="10">
        <v>127</v>
      </c>
      <c r="X94" s="10">
        <v>6000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45">
      <c r="A95" s="3">
        <v>45825</v>
      </c>
      <c r="B95" s="14" t="s">
        <v>304</v>
      </c>
      <c r="C95" s="9" t="s">
        <v>142</v>
      </c>
      <c r="D95" s="13" t="s">
        <v>259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267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109</v>
      </c>
      <c r="T95" s="12" t="s">
        <v>63</v>
      </c>
      <c r="U95" s="11">
        <v>894</v>
      </c>
      <c r="V95" s="10">
        <v>525</v>
      </c>
      <c r="W95" s="10">
        <v>369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116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45">
      <c r="A96" s="3">
        <v>45827</v>
      </c>
      <c r="B96" s="14" t="s">
        <v>313</v>
      </c>
      <c r="C96" s="9" t="s">
        <v>142</v>
      </c>
      <c r="D96" s="13" t="s">
        <v>188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205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109</v>
      </c>
      <c r="T96" s="12" t="s">
        <v>63</v>
      </c>
      <c r="U96" s="11">
        <v>455</v>
      </c>
      <c r="V96" s="10">
        <v>0</v>
      </c>
      <c r="W96" s="10">
        <v>455</v>
      </c>
      <c r="X96" s="10">
        <v>6000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116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45">
      <c r="A97" s="3">
        <v>45796</v>
      </c>
      <c r="B97" s="14" t="s">
        <v>285</v>
      </c>
      <c r="C97" s="9" t="s">
        <v>142</v>
      </c>
      <c r="D97" s="13" t="s">
        <v>148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109</v>
      </c>
      <c r="T97" s="12" t="s">
        <v>63</v>
      </c>
      <c r="U97" s="11">
        <v>3360</v>
      </c>
      <c r="V97" s="10">
        <v>0</v>
      </c>
      <c r="W97" s="10">
        <v>3360</v>
      </c>
      <c r="X97" s="10">
        <v>35200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116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279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45">
      <c r="A98" s="3">
        <v>45796</v>
      </c>
      <c r="B98" s="14" t="s">
        <v>286</v>
      </c>
      <c r="C98" s="9" t="s">
        <v>142</v>
      </c>
      <c r="D98" s="13" t="s">
        <v>239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109</v>
      </c>
      <c r="T98" s="12" t="s">
        <v>63</v>
      </c>
      <c r="U98" s="11">
        <v>614</v>
      </c>
      <c r="V98" s="10">
        <v>0</v>
      </c>
      <c r="W98" s="10">
        <v>614</v>
      </c>
      <c r="X98" s="10">
        <v>12101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118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45">
      <c r="A99" s="3">
        <v>45796</v>
      </c>
      <c r="B99" s="14" t="s">
        <v>281</v>
      </c>
      <c r="C99" s="9" t="s">
        <v>142</v>
      </c>
      <c r="D99" s="13" t="s">
        <v>276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109</v>
      </c>
      <c r="T99" s="12" t="s">
        <v>63</v>
      </c>
      <c r="U99" s="11">
        <v>366</v>
      </c>
      <c r="V99" s="10">
        <v>0</v>
      </c>
      <c r="W99" s="10">
        <v>366</v>
      </c>
      <c r="X99" s="10">
        <v>5113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45">
      <c r="A100" s="3">
        <v>45796</v>
      </c>
      <c r="B100" s="14" t="s">
        <v>283</v>
      </c>
      <c r="C100" s="9" t="s">
        <v>142</v>
      </c>
      <c r="D100" s="13" t="s">
        <v>278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109</v>
      </c>
      <c r="T100" s="12" t="s">
        <v>63</v>
      </c>
      <c r="U100" s="11">
        <v>302</v>
      </c>
      <c r="V100" s="10">
        <v>0</v>
      </c>
      <c r="W100" s="10">
        <v>302</v>
      </c>
      <c r="X100" s="10">
        <v>5300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116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45">
      <c r="A101" s="3">
        <v>45796</v>
      </c>
      <c r="B101" s="14" t="s">
        <v>284</v>
      </c>
      <c r="C101" s="9" t="s">
        <v>142</v>
      </c>
      <c r="D101" s="13" t="s">
        <v>132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109</v>
      </c>
      <c r="T101" s="12" t="s">
        <v>63</v>
      </c>
      <c r="U101" s="11">
        <v>1200</v>
      </c>
      <c r="V101" s="10">
        <v>0</v>
      </c>
      <c r="W101" s="10">
        <v>1200</v>
      </c>
      <c r="X101" s="10">
        <v>10700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116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45">
      <c r="A102" s="3">
        <v>45850</v>
      </c>
      <c r="B102" s="14" t="s">
        <v>336</v>
      </c>
      <c r="C102" s="9" t="s">
        <v>108</v>
      </c>
      <c r="D102" s="13" t="s">
        <v>337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250.15613333333337</v>
      </c>
    </row>
    <row r="103" spans="1:56" ht="27.75" customHeight="1" x14ac:dyDescent="0.45">
      <c r="A103" s="3">
        <v>45782</v>
      </c>
      <c r="B103" s="14" t="s">
        <v>274</v>
      </c>
      <c r="C103" s="9" t="s">
        <v>79</v>
      </c>
      <c r="D103" s="13" t="s">
        <v>264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133</v>
      </c>
      <c r="U103" s="11">
        <v>5000</v>
      </c>
      <c r="V103" s="10">
        <v>5041</v>
      </c>
      <c r="W103" s="10">
        <v>0</v>
      </c>
      <c r="X103" s="10">
        <v>5250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133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45">
      <c r="A104" s="3">
        <v>45799</v>
      </c>
      <c r="B104" s="14" t="s">
        <v>294</v>
      </c>
      <c r="C104" s="9" t="s">
        <v>289</v>
      </c>
      <c r="D104" s="13" t="s">
        <v>290</v>
      </c>
      <c r="E104" s="9">
        <v>20</v>
      </c>
      <c r="F104" s="9">
        <v>34</v>
      </c>
      <c r="G104" s="9" t="s">
        <v>60</v>
      </c>
      <c r="H104" s="9" t="s">
        <v>66</v>
      </c>
      <c r="I104" s="9">
        <v>95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133</v>
      </c>
      <c r="U104" s="11">
        <v>4000</v>
      </c>
      <c r="V104" s="10">
        <v>3840</v>
      </c>
      <c r="W104" s="10">
        <v>160</v>
      </c>
      <c r="X104" s="10">
        <v>8450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220</v>
      </c>
      <c r="AG104" s="1" t="s">
        <v>117</v>
      </c>
      <c r="AH104" s="1" t="s">
        <v>75</v>
      </c>
      <c r="AI104" s="1">
        <v>4</v>
      </c>
      <c r="AJ104" s="3" t="s">
        <v>133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45">
      <c r="A105" s="3">
        <v>45850</v>
      </c>
      <c r="B105" s="14" t="s">
        <v>340</v>
      </c>
      <c r="C105" s="9" t="s">
        <v>108</v>
      </c>
      <c r="D105" s="13" t="s">
        <v>309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80</v>
      </c>
      <c r="AA105" s="8">
        <v>4414.5199999999995</v>
      </c>
      <c r="AB105" s="8">
        <v>0</v>
      </c>
      <c r="AC105" s="8">
        <v>4414.5199999999995</v>
      </c>
      <c r="AD105" s="8">
        <v>0</v>
      </c>
      <c r="AE105" s="8">
        <v>4414.5199999999995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333.54151111111111</v>
      </c>
    </row>
    <row r="106" spans="1:56" ht="27.75" customHeight="1" x14ac:dyDescent="0.45">
      <c r="A106" s="3">
        <v>45798</v>
      </c>
      <c r="B106" s="14" t="s">
        <v>293</v>
      </c>
      <c r="C106" s="9" t="s">
        <v>108</v>
      </c>
      <c r="D106" s="13" t="s">
        <v>291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116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416.92688888888887</v>
      </c>
    </row>
    <row r="107" spans="1:56" ht="27.75" customHeight="1" x14ac:dyDescent="0.45">
      <c r="A107" s="3">
        <v>45782</v>
      </c>
      <c r="B107" s="14" t="s">
        <v>274</v>
      </c>
      <c r="C107" s="9" t="s">
        <v>79</v>
      </c>
      <c r="D107" s="13" t="s">
        <v>264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80</v>
      </c>
      <c r="AA107" s="8">
        <v>11036.3</v>
      </c>
      <c r="AB107" s="8">
        <v>0</v>
      </c>
      <c r="AC107" s="8">
        <v>11036.3</v>
      </c>
      <c r="AD107" s="8">
        <v>0</v>
      </c>
      <c r="AE107" s="8">
        <v>11036.3</v>
      </c>
      <c r="AF107" s="8">
        <v>0</v>
      </c>
      <c r="AG107" s="1" t="s">
        <v>116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135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833.85377777777774</v>
      </c>
    </row>
    <row r="108" spans="1:56" ht="27.75" customHeight="1" x14ac:dyDescent="0.45">
      <c r="A108" s="3">
        <v>45810</v>
      </c>
      <c r="B108" s="14" t="s">
        <v>296</v>
      </c>
      <c r="C108" s="9" t="s">
        <v>79</v>
      </c>
      <c r="D108" s="13" t="s">
        <v>234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118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416.92688888888887</v>
      </c>
    </row>
    <row r="109" spans="1:56" ht="27.75" customHeight="1" x14ac:dyDescent="0.45">
      <c r="A109" s="3">
        <v>45674</v>
      </c>
      <c r="B109" s="14" t="s">
        <v>241</v>
      </c>
      <c r="C109" s="9" t="s">
        <v>142</v>
      </c>
      <c r="D109" s="13" t="s">
        <v>240</v>
      </c>
      <c r="E109" s="9">
        <v>20</v>
      </c>
      <c r="F109" s="9">
        <v>35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205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109</v>
      </c>
      <c r="T109" s="12" t="s">
        <v>63</v>
      </c>
      <c r="U109" s="11">
        <v>152</v>
      </c>
      <c r="V109" s="10">
        <v>0</v>
      </c>
      <c r="W109" s="10">
        <v>152</v>
      </c>
      <c r="X109" s="10">
        <v>6000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5987</v>
      </c>
      <c r="AG109" s="1" t="s">
        <v>116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255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45611</v>
      </c>
      <c r="B110" s="14" t="s">
        <v>204</v>
      </c>
      <c r="C110" s="9" t="s">
        <v>142</v>
      </c>
      <c r="D110" s="13" t="s">
        <v>203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109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45">
      <c r="A111" s="3">
        <v>45523</v>
      </c>
      <c r="B111" s="14" t="s">
        <v>185</v>
      </c>
      <c r="C111" s="9" t="s">
        <v>142</v>
      </c>
      <c r="D111" s="13" t="s">
        <v>183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109</v>
      </c>
      <c r="T111" s="12" t="s">
        <v>63</v>
      </c>
      <c r="U111" s="11">
        <v>1260</v>
      </c>
      <c r="V111" s="10">
        <v>0</v>
      </c>
      <c r="W111" s="10">
        <v>1260</v>
      </c>
      <c r="X111" s="10">
        <v>11095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116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45">
      <c r="A112" s="3">
        <v>45523</v>
      </c>
      <c r="B112" s="14" t="s">
        <v>185</v>
      </c>
      <c r="C112" s="9" t="s">
        <v>142</v>
      </c>
      <c r="D112" s="13" t="s">
        <v>184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109</v>
      </c>
      <c r="T112" s="12" t="s">
        <v>63</v>
      </c>
      <c r="U112" s="11">
        <v>89</v>
      </c>
      <c r="V112" s="10">
        <v>0</v>
      </c>
      <c r="W112" s="10">
        <v>89</v>
      </c>
      <c r="X112" s="10">
        <v>11180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116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45">
      <c r="A113" s="3">
        <v>45741</v>
      </c>
      <c r="B113" s="14" t="s">
        <v>262</v>
      </c>
      <c r="C113" s="9" t="s">
        <v>108</v>
      </c>
      <c r="D113" s="13" t="s">
        <v>261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133</v>
      </c>
      <c r="U113" s="11">
        <v>4000</v>
      </c>
      <c r="V113" s="10">
        <v>3857</v>
      </c>
      <c r="W113" s="10">
        <v>143</v>
      </c>
      <c r="X113" s="10">
        <v>4200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116</v>
      </c>
      <c r="AH113" s="1" t="s">
        <v>75</v>
      </c>
      <c r="AI113" s="1">
        <v>4</v>
      </c>
      <c r="AJ113" s="3" t="s">
        <v>133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265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45">
      <c r="A114" s="3">
        <v>45720</v>
      </c>
      <c r="B114" s="14" t="s">
        <v>129</v>
      </c>
      <c r="C114" s="9" t="s">
        <v>108</v>
      </c>
      <c r="D114" s="13" t="s">
        <v>219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133</v>
      </c>
      <c r="U114" s="11">
        <v>4000</v>
      </c>
      <c r="V114" s="10">
        <v>4010</v>
      </c>
      <c r="W114" s="10">
        <v>0</v>
      </c>
      <c r="X114" s="10">
        <v>4470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116</v>
      </c>
      <c r="AH114" s="1" t="s">
        <v>75</v>
      </c>
      <c r="AI114" s="1">
        <v>4</v>
      </c>
      <c r="AJ114" s="3" t="s">
        <v>133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45">
      <c r="A115" s="3">
        <v>45720</v>
      </c>
      <c r="B115" s="14" t="s">
        <v>129</v>
      </c>
      <c r="C115" s="9" t="s">
        <v>108</v>
      </c>
      <c r="D115" s="13" t="s">
        <v>233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133</v>
      </c>
      <c r="U115" s="11">
        <v>3000</v>
      </c>
      <c r="V115" s="10">
        <v>3065</v>
      </c>
      <c r="W115" s="10">
        <v>0</v>
      </c>
      <c r="X115" s="10">
        <v>3300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75</v>
      </c>
      <c r="AI115" s="1">
        <v>4</v>
      </c>
      <c r="AJ115" s="3" t="s">
        <v>133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45">
      <c r="A116" s="3">
        <v>45541</v>
      </c>
      <c r="B116" s="14" t="s">
        <v>189</v>
      </c>
      <c r="C116" s="9" t="s">
        <v>108</v>
      </c>
      <c r="D116" s="13" t="s">
        <v>190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133</v>
      </c>
      <c r="U116" s="11">
        <v>3000</v>
      </c>
      <c r="V116" s="10">
        <v>3318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191</v>
      </c>
      <c r="AG116" s="1" t="s">
        <v>61</v>
      </c>
      <c r="AH116" s="1" t="s">
        <v>75</v>
      </c>
      <c r="AI116" s="1">
        <v>4</v>
      </c>
      <c r="AJ116" s="3" t="s">
        <v>133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>
        <v>0</v>
      </c>
      <c r="AY116" s="2" t="s">
        <v>236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45">
      <c r="A117" s="3">
        <v>45581</v>
      </c>
      <c r="B117" s="14" t="s">
        <v>195</v>
      </c>
      <c r="C117" s="9" t="s">
        <v>108</v>
      </c>
      <c r="D117" s="13" t="s">
        <v>196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133</v>
      </c>
      <c r="U117" s="11">
        <v>3000</v>
      </c>
      <c r="V117" s="10">
        <v>3194</v>
      </c>
      <c r="W117" s="10">
        <v>0</v>
      </c>
      <c r="X117" s="10">
        <v>5632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116</v>
      </c>
      <c r="AH117" s="1" t="s">
        <v>75</v>
      </c>
      <c r="AI117" s="1">
        <v>4</v>
      </c>
      <c r="AJ117" s="3" t="s">
        <v>133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358889.3000000001</v>
      </c>
      <c r="AB118" s="8">
        <v>67869.94</v>
      </c>
      <c r="AC118" s="8">
        <v>291019.3600000001</v>
      </c>
      <c r="AD118" s="8">
        <v>11203.939999999999</v>
      </c>
      <c r="AE118" s="8">
        <v>347685.3600000001</v>
      </c>
      <c r="AF118" s="8" t="s">
        <v>58</v>
      </c>
      <c r="AG118" s="1" t="s">
        <v>116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45">
      <c r="A119" s="3" t="s">
        <v>136</v>
      </c>
      <c r="B119" s="14" t="s">
        <v>136</v>
      </c>
      <c r="C119" s="9" t="s">
        <v>305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306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>
        <v>0</v>
      </c>
      <c r="AG119" s="1" t="s">
        <v>118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307</v>
      </c>
      <c r="BD119" s="56">
        <v>8914.2570000000014</v>
      </c>
    </row>
    <row r="120" spans="1:56" ht="27.7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306</v>
      </c>
      <c r="AA120" s="8">
        <v>113157.00000000001</v>
      </c>
      <c r="AB120" s="8">
        <v>0</v>
      </c>
      <c r="AC120" s="8">
        <v>113157.00000000001</v>
      </c>
      <c r="AD120" s="8">
        <v>0</v>
      </c>
      <c r="AE120" s="8">
        <v>0</v>
      </c>
      <c r="AF120" s="8" t="s">
        <v>58</v>
      </c>
      <c r="AG120" s="1" t="s">
        <v>116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308</v>
      </c>
      <c r="BD120" s="56">
        <v>0</v>
      </c>
    </row>
    <row r="121" spans="1:56" ht="27.75" customHeight="1" x14ac:dyDescent="0.45">
      <c r="A121" s="3">
        <v>45857</v>
      </c>
      <c r="B121" s="14" t="s">
        <v>384</v>
      </c>
      <c r="C121" s="9" t="s">
        <v>142</v>
      </c>
      <c r="D121" s="13" t="s">
        <v>302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205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109</v>
      </c>
      <c r="T121" s="12">
        <v>45869</v>
      </c>
      <c r="U121" s="11">
        <v>10000</v>
      </c>
      <c r="V121" s="10">
        <v>0</v>
      </c>
      <c r="W121" s="10">
        <v>10000</v>
      </c>
      <c r="X121" s="10">
        <v>9984</v>
      </c>
      <c r="Y121" s="10">
        <v>16.8</v>
      </c>
      <c r="Z121" s="9" t="s">
        <v>81</v>
      </c>
      <c r="AA121" s="8">
        <v>17.602200000000003</v>
      </c>
      <c r="AB121" s="8">
        <v>17.602200000000003</v>
      </c>
      <c r="AC121" s="8">
        <v>0</v>
      </c>
      <c r="AD121" s="8">
        <v>0</v>
      </c>
      <c r="AE121" s="8">
        <v>0</v>
      </c>
      <c r="AF121" s="8" t="s">
        <v>220</v>
      </c>
      <c r="AG121" s="1" t="s">
        <v>116</v>
      </c>
      <c r="AH121" s="1" t="s">
        <v>74</v>
      </c>
      <c r="AI121" s="1">
        <v>2</v>
      </c>
      <c r="AJ121" s="3">
        <v>45869</v>
      </c>
      <c r="AK121" s="3">
        <v>0</v>
      </c>
      <c r="AL121" s="3">
        <v>45860</v>
      </c>
      <c r="AM121" s="3">
        <v>45867</v>
      </c>
      <c r="AN121" s="3">
        <v>45868</v>
      </c>
      <c r="AO121" s="3">
        <v>45868</v>
      </c>
      <c r="AP121" s="3">
        <v>45864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390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45857</v>
      </c>
      <c r="B122" s="14" t="s">
        <v>383</v>
      </c>
      <c r="C122" s="9" t="s">
        <v>142</v>
      </c>
      <c r="D122" s="13" t="s">
        <v>301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205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109</v>
      </c>
      <c r="T122" s="12">
        <v>45869</v>
      </c>
      <c r="U122" s="11">
        <v>10000</v>
      </c>
      <c r="V122" s="10">
        <v>10000</v>
      </c>
      <c r="W122" s="10">
        <v>0</v>
      </c>
      <c r="X122" s="10">
        <v>10500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220</v>
      </c>
      <c r="AG122" s="1" t="s">
        <v>117</v>
      </c>
      <c r="AH122" s="1" t="s">
        <v>74</v>
      </c>
      <c r="AI122" s="1">
        <v>2</v>
      </c>
      <c r="AJ122" s="3">
        <v>45869</v>
      </c>
      <c r="AK122" s="3">
        <v>0</v>
      </c>
      <c r="AL122" s="3">
        <v>45860</v>
      </c>
      <c r="AM122" s="3">
        <v>45867</v>
      </c>
      <c r="AN122" s="3">
        <v>45868</v>
      </c>
      <c r="AO122" s="3">
        <v>45868</v>
      </c>
      <c r="AP122" s="3">
        <v>45864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 t="s">
        <v>389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45857</v>
      </c>
      <c r="B123" s="14" t="s">
        <v>384</v>
      </c>
      <c r="C123" s="9" t="s">
        <v>142</v>
      </c>
      <c r="D123" s="13" t="s">
        <v>302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205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109</v>
      </c>
      <c r="T123" s="12">
        <v>45869</v>
      </c>
      <c r="U123" s="11">
        <v>62480</v>
      </c>
      <c r="V123" s="10">
        <v>0</v>
      </c>
      <c r="W123" s="10">
        <v>62480</v>
      </c>
      <c r="X123" s="10">
        <v>0</v>
      </c>
      <c r="Y123" s="10">
        <v>65604</v>
      </c>
      <c r="Z123" s="9" t="s">
        <v>81</v>
      </c>
      <c r="AA123" s="8">
        <v>65463.420000000013</v>
      </c>
      <c r="AB123" s="8">
        <v>65463.420000000013</v>
      </c>
      <c r="AC123" s="8">
        <v>0</v>
      </c>
      <c r="AD123" s="8">
        <v>0</v>
      </c>
      <c r="AE123" s="8">
        <v>0</v>
      </c>
      <c r="AF123" s="8" t="s">
        <v>220</v>
      </c>
      <c r="AG123" s="1" t="s">
        <v>117</v>
      </c>
      <c r="AH123" s="1" t="s">
        <v>74</v>
      </c>
      <c r="AI123" s="1">
        <v>2</v>
      </c>
      <c r="AJ123" s="3">
        <v>45869</v>
      </c>
      <c r="AK123" s="3">
        <v>0</v>
      </c>
      <c r="AL123" s="3">
        <v>45860</v>
      </c>
      <c r="AM123" s="3">
        <v>45867</v>
      </c>
      <c r="AN123" s="3">
        <v>45868</v>
      </c>
      <c r="AO123" s="3">
        <v>45868</v>
      </c>
      <c r="AP123" s="3">
        <v>45864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 t="s">
        <v>390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45857</v>
      </c>
      <c r="B124" s="14" t="s">
        <v>383</v>
      </c>
      <c r="C124" s="9" t="s">
        <v>142</v>
      </c>
      <c r="D124" s="13" t="s">
        <v>301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205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109</v>
      </c>
      <c r="T124" s="12">
        <v>45869</v>
      </c>
      <c r="U124" s="11">
        <v>42240</v>
      </c>
      <c r="V124" s="10">
        <v>42240</v>
      </c>
      <c r="W124" s="10">
        <v>0</v>
      </c>
      <c r="X124" s="10">
        <v>76256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220</v>
      </c>
      <c r="AG124" s="1" t="s">
        <v>117</v>
      </c>
      <c r="AH124" s="1" t="s">
        <v>74</v>
      </c>
      <c r="AI124" s="1">
        <v>2</v>
      </c>
      <c r="AJ124" s="3">
        <v>45869</v>
      </c>
      <c r="AK124" s="3">
        <v>0</v>
      </c>
      <c r="AL124" s="3">
        <v>45860</v>
      </c>
      <c r="AM124" s="3">
        <v>45867</v>
      </c>
      <c r="AN124" s="3">
        <v>45868</v>
      </c>
      <c r="AO124" s="3">
        <v>45868</v>
      </c>
      <c r="AP124" s="3">
        <v>45864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389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45862</v>
      </c>
      <c r="B125" s="14" t="s">
        <v>431</v>
      </c>
      <c r="C125" s="9" t="s">
        <v>85</v>
      </c>
      <c r="D125" s="13" t="s">
        <v>417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198</v>
      </c>
      <c r="T125" s="12">
        <v>45889</v>
      </c>
      <c r="U125" s="11">
        <v>124000</v>
      </c>
      <c r="V125" s="10">
        <v>0</v>
      </c>
      <c r="W125" s="10">
        <v>124000</v>
      </c>
      <c r="X125" s="10">
        <v>0</v>
      </c>
      <c r="Y125" s="10">
        <v>130200</v>
      </c>
      <c r="Z125" s="9" t="s">
        <v>81</v>
      </c>
      <c r="AA125" s="8">
        <v>133385.56000000003</v>
      </c>
      <c r="AB125" s="8">
        <v>62295</v>
      </c>
      <c r="AC125" s="8">
        <v>71090.560000000027</v>
      </c>
      <c r="AD125" s="8">
        <v>0</v>
      </c>
      <c r="AE125" s="8">
        <v>0</v>
      </c>
      <c r="AF125" s="8" t="s">
        <v>323</v>
      </c>
      <c r="AG125" s="1" t="s">
        <v>117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5434.4783644444469</v>
      </c>
    </row>
    <row r="126" spans="1:56" ht="27.75" customHeight="1" x14ac:dyDescent="0.45">
      <c r="A126" s="3">
        <v>45862</v>
      </c>
      <c r="B126" s="14" t="s">
        <v>432</v>
      </c>
      <c r="C126" s="9" t="s">
        <v>85</v>
      </c>
      <c r="D126" s="13" t="s">
        <v>322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198</v>
      </c>
      <c r="T126" s="12">
        <v>45889</v>
      </c>
      <c r="U126" s="11">
        <v>28000</v>
      </c>
      <c r="V126" s="10">
        <v>0</v>
      </c>
      <c r="W126" s="10">
        <v>28000</v>
      </c>
      <c r="X126" s="10">
        <v>0</v>
      </c>
      <c r="Y126" s="10">
        <v>29400</v>
      </c>
      <c r="Z126" s="9" t="s">
        <v>81</v>
      </c>
      <c r="AA126" s="8">
        <v>30119.320000000003</v>
      </c>
      <c r="AB126" s="8">
        <v>0</v>
      </c>
      <c r="AC126" s="8">
        <v>30119.320000000003</v>
      </c>
      <c r="AD126" s="8">
        <v>0</v>
      </c>
      <c r="AE126" s="8">
        <v>0</v>
      </c>
      <c r="AF126" s="8" t="s">
        <v>323</v>
      </c>
      <c r="AG126" s="1" t="s">
        <v>117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2302.4546844444449</v>
      </c>
    </row>
    <row r="127" spans="1:56" ht="27.75" customHeight="1" x14ac:dyDescent="0.45">
      <c r="A127" s="3">
        <v>45862</v>
      </c>
      <c r="B127" s="14" t="s">
        <v>433</v>
      </c>
      <c r="C127" s="9" t="s">
        <v>85</v>
      </c>
      <c r="D127" s="13" t="s">
        <v>418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198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0</v>
      </c>
      <c r="AC127" s="8">
        <v>7529.8300000000008</v>
      </c>
      <c r="AD127" s="8">
        <v>0</v>
      </c>
      <c r="AE127" s="8">
        <v>0</v>
      </c>
      <c r="AF127" s="8" t="s">
        <v>323</v>
      </c>
      <c r="AG127" s="1" t="s">
        <v>117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575.61367111111122</v>
      </c>
    </row>
    <row r="128" spans="1:56" ht="27.75" customHeight="1" x14ac:dyDescent="0.45">
      <c r="A128" s="3">
        <v>45862</v>
      </c>
      <c r="B128" s="14" t="s">
        <v>433</v>
      </c>
      <c r="C128" s="9" t="s">
        <v>85</v>
      </c>
      <c r="D128" s="13" t="s">
        <v>421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198</v>
      </c>
      <c r="T128" s="12">
        <v>45889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0</v>
      </c>
      <c r="AC128" s="8">
        <v>5378.4500000000007</v>
      </c>
      <c r="AD128" s="8">
        <v>0</v>
      </c>
      <c r="AE128" s="8">
        <v>0</v>
      </c>
      <c r="AF128" s="8" t="s">
        <v>323</v>
      </c>
      <c r="AG128" s="1" t="s">
        <v>61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411.15262222222225</v>
      </c>
    </row>
    <row r="129" spans="1:56" ht="27.75" customHeight="1" x14ac:dyDescent="0.45">
      <c r="A129" s="3">
        <v>45862</v>
      </c>
      <c r="B129" s="14" t="s">
        <v>434</v>
      </c>
      <c r="C129" s="9" t="s">
        <v>85</v>
      </c>
      <c r="D129" s="13" t="s">
        <v>419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198</v>
      </c>
      <c r="T129" s="12">
        <v>45889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81</v>
      </c>
      <c r="AA129" s="8">
        <v>7529.8300000000008</v>
      </c>
      <c r="AB129" s="8">
        <v>0</v>
      </c>
      <c r="AC129" s="8">
        <v>7529.8300000000008</v>
      </c>
      <c r="AD129" s="8">
        <v>0</v>
      </c>
      <c r="AE129" s="8">
        <v>0</v>
      </c>
      <c r="AF129" s="8" t="s">
        <v>323</v>
      </c>
      <c r="AG129" s="1" t="s">
        <v>116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575.61367111111122</v>
      </c>
    </row>
    <row r="130" spans="1:56" ht="27.75" customHeight="1" x14ac:dyDescent="0.45">
      <c r="A130" s="3">
        <v>45862</v>
      </c>
      <c r="B130" s="14" t="s">
        <v>434</v>
      </c>
      <c r="C130" s="9" t="s">
        <v>85</v>
      </c>
      <c r="D130" s="13" t="s">
        <v>420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198</v>
      </c>
      <c r="T130" s="12">
        <v>45889</v>
      </c>
      <c r="U130" s="11">
        <v>14000</v>
      </c>
      <c r="V130" s="10">
        <v>0</v>
      </c>
      <c r="W130" s="10">
        <v>14000</v>
      </c>
      <c r="X130" s="10">
        <v>0</v>
      </c>
      <c r="Y130" s="10">
        <v>14700</v>
      </c>
      <c r="Z130" s="9" t="s">
        <v>81</v>
      </c>
      <c r="AA130" s="8">
        <v>15059.660000000002</v>
      </c>
      <c r="AB130" s="8">
        <v>0</v>
      </c>
      <c r="AC130" s="8">
        <v>15059.660000000002</v>
      </c>
      <c r="AD130" s="8">
        <v>0</v>
      </c>
      <c r="AE130" s="8">
        <v>0</v>
      </c>
      <c r="AF130" s="8" t="s">
        <v>323</v>
      </c>
      <c r="AG130" s="1" t="s">
        <v>116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1151.2273422222224</v>
      </c>
    </row>
    <row r="131" spans="1:56" ht="27.75" customHeight="1" x14ac:dyDescent="0.45">
      <c r="A131" s="3" t="s">
        <v>136</v>
      </c>
      <c r="B131" s="14" t="s">
        <v>136</v>
      </c>
      <c r="C131" s="9" t="s">
        <v>142</v>
      </c>
      <c r="D131" s="13" t="s">
        <v>61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205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109</v>
      </c>
      <c r="T131" s="12">
        <v>45899</v>
      </c>
      <c r="U131" s="11">
        <v>250000</v>
      </c>
      <c r="V131" s="10">
        <v>0</v>
      </c>
      <c r="W131" s="10">
        <v>250000</v>
      </c>
      <c r="X131" s="10">
        <v>0</v>
      </c>
      <c r="Y131" s="10">
        <v>262500</v>
      </c>
      <c r="Z131" s="9" t="s">
        <v>81</v>
      </c>
      <c r="AA131" s="8">
        <v>261937.50000000003</v>
      </c>
      <c r="AB131" s="8">
        <v>0</v>
      </c>
      <c r="AC131" s="8">
        <v>261937.50000000003</v>
      </c>
      <c r="AD131" s="8">
        <v>0</v>
      </c>
      <c r="AE131" s="8">
        <v>0</v>
      </c>
      <c r="AF131" s="8" t="s">
        <v>220</v>
      </c>
      <c r="AG131" s="1" t="s">
        <v>116</v>
      </c>
      <c r="AH131" s="1" t="s">
        <v>74</v>
      </c>
      <c r="AI131" s="1">
        <v>2</v>
      </c>
      <c r="AJ131" s="3">
        <v>45899</v>
      </c>
      <c r="AK131" s="3">
        <v>0</v>
      </c>
      <c r="AL131" s="3">
        <v>45890</v>
      </c>
      <c r="AM131" s="3">
        <v>45897</v>
      </c>
      <c r="AN131" s="3">
        <v>45898</v>
      </c>
      <c r="AO131" s="3">
        <v>45898</v>
      </c>
      <c r="AP131" s="3">
        <v>45894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20023.666666666668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37</v>
      </c>
      <c r="G132" s="9">
        <v>0</v>
      </c>
      <c r="H132" s="9">
        <v>0</v>
      </c>
      <c r="I132" s="9">
        <v>80</v>
      </c>
      <c r="J132" s="9" t="s">
        <v>57</v>
      </c>
      <c r="K132" s="9">
        <v>3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81</v>
      </c>
      <c r="AA132" s="8">
        <v>526421.17220000003</v>
      </c>
      <c r="AB132" s="8">
        <v>127776.02220000001</v>
      </c>
      <c r="AC132" s="8">
        <v>398645.15</v>
      </c>
      <c r="AD132" s="8">
        <v>0</v>
      </c>
      <c r="AE132" s="8">
        <v>0</v>
      </c>
      <c r="AF132" s="8" t="s">
        <v>58</v>
      </c>
      <c r="AG132" s="1" t="s">
        <v>116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45867</v>
      </c>
      <c r="B133" s="14" t="s">
        <v>437</v>
      </c>
      <c r="C133" s="9" t="s">
        <v>411</v>
      </c>
      <c r="D133" s="13" t="s">
        <v>438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45874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121</v>
      </c>
      <c r="AA133" s="8">
        <v>5378.4500000000007</v>
      </c>
      <c r="AB133" s="8">
        <v>5378.4500000000007</v>
      </c>
      <c r="AC133" s="8">
        <v>0</v>
      </c>
      <c r="AD133" s="8">
        <v>1991</v>
      </c>
      <c r="AE133" s="8">
        <v>3387.4500000000007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45874</v>
      </c>
      <c r="AK133" s="3">
        <v>45870</v>
      </c>
      <c r="AL133" s="3">
        <v>45864</v>
      </c>
      <c r="AM133" s="3">
        <v>45871</v>
      </c>
      <c r="AN133" s="3">
        <v>45872</v>
      </c>
      <c r="AO133" s="3">
        <v>45872</v>
      </c>
      <c r="AP133" s="3">
        <v>45869</v>
      </c>
      <c r="AQ133" s="3">
        <v>45873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122</v>
      </c>
      <c r="BD133" s="56">
        <v>0</v>
      </c>
    </row>
    <row r="134" spans="1:56" ht="27.75" customHeight="1" x14ac:dyDescent="0.45">
      <c r="A134" s="3">
        <v>45867</v>
      </c>
      <c r="B134" s="14" t="s">
        <v>437</v>
      </c>
      <c r="C134" s="9" t="s">
        <v>411</v>
      </c>
      <c r="D134" s="13" t="s">
        <v>439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217.10408191999997</v>
      </c>
      <c r="Q134" s="10">
        <v>0</v>
      </c>
      <c r="R134" s="10">
        <v>217.10408191999997</v>
      </c>
      <c r="S134" s="9" t="s">
        <v>71</v>
      </c>
      <c r="T134" s="12">
        <v>45874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121</v>
      </c>
      <c r="AA134" s="8">
        <v>10756.900000000001</v>
      </c>
      <c r="AB134" s="8">
        <v>10756.900000000001</v>
      </c>
      <c r="AC134" s="8">
        <v>0</v>
      </c>
      <c r="AD134" s="8">
        <v>0</v>
      </c>
      <c r="AE134" s="8">
        <v>10756.900000000001</v>
      </c>
      <c r="AF134" s="8">
        <v>0</v>
      </c>
      <c r="AG134" s="1" t="s">
        <v>61</v>
      </c>
      <c r="AH134" s="1" t="s">
        <v>68</v>
      </c>
      <c r="AI134" s="1">
        <v>4</v>
      </c>
      <c r="AJ134" s="3">
        <v>45874</v>
      </c>
      <c r="AK134" s="3">
        <v>45870</v>
      </c>
      <c r="AL134" s="3">
        <v>45864</v>
      </c>
      <c r="AM134" s="3">
        <v>45871</v>
      </c>
      <c r="AN134" s="3">
        <v>45872</v>
      </c>
      <c r="AO134" s="3">
        <v>45872</v>
      </c>
      <c r="AP134" s="3">
        <v>45869</v>
      </c>
      <c r="AQ134" s="3">
        <v>45873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122</v>
      </c>
      <c r="BD134" s="56">
        <v>0</v>
      </c>
    </row>
    <row r="135" spans="1:56" ht="27.75" customHeight="1" x14ac:dyDescent="0.45">
      <c r="A135" s="3">
        <v>45867</v>
      </c>
      <c r="B135" s="14" t="s">
        <v>440</v>
      </c>
      <c r="C135" s="9" t="s">
        <v>325</v>
      </c>
      <c r="D135" s="13" t="s">
        <v>441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71</v>
      </c>
      <c r="T135" s="12">
        <v>45874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121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5378.4500000000007</v>
      </c>
      <c r="AF135" s="8">
        <v>0</v>
      </c>
      <c r="AG135" s="1" t="s">
        <v>117</v>
      </c>
      <c r="AH135" s="1" t="s">
        <v>68</v>
      </c>
      <c r="AI135" s="1">
        <v>4</v>
      </c>
      <c r="AJ135" s="3">
        <v>45874</v>
      </c>
      <c r="AK135" s="3">
        <v>45870</v>
      </c>
      <c r="AL135" s="3">
        <v>45864</v>
      </c>
      <c r="AM135" s="3">
        <v>45871</v>
      </c>
      <c r="AN135" s="3">
        <v>45872</v>
      </c>
      <c r="AO135" s="3">
        <v>45872</v>
      </c>
      <c r="AP135" s="3">
        <v>45869</v>
      </c>
      <c r="AQ135" s="3">
        <v>45873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122</v>
      </c>
      <c r="BD135" s="56">
        <v>0</v>
      </c>
    </row>
    <row r="136" spans="1:56" ht="27.75" customHeight="1" x14ac:dyDescent="0.45">
      <c r="A136" s="3" t="s">
        <v>136</v>
      </c>
      <c r="B136" s="14" t="s">
        <v>136</v>
      </c>
      <c r="C136" s="9" t="s">
        <v>411</v>
      </c>
      <c r="D136" s="13" t="s">
        <v>61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868.41632767999988</v>
      </c>
      <c r="Q136" s="10">
        <v>0</v>
      </c>
      <c r="R136" s="10">
        <v>868.41632767999988</v>
      </c>
      <c r="S136" s="9" t="s">
        <v>71</v>
      </c>
      <c r="T136" s="12">
        <v>45899</v>
      </c>
      <c r="U136" s="11">
        <v>40000</v>
      </c>
      <c r="V136" s="10">
        <v>0</v>
      </c>
      <c r="W136" s="10">
        <v>40000</v>
      </c>
      <c r="X136" s="10">
        <v>0</v>
      </c>
      <c r="Y136" s="10">
        <v>42000</v>
      </c>
      <c r="Z136" s="9" t="s">
        <v>121</v>
      </c>
      <c r="AA136" s="8">
        <v>43027.600000000006</v>
      </c>
      <c r="AB136" s="8">
        <v>43027.600000000006</v>
      </c>
      <c r="AC136" s="8">
        <v>0</v>
      </c>
      <c r="AD136" s="8">
        <v>0</v>
      </c>
      <c r="AE136" s="8">
        <v>43027.600000000006</v>
      </c>
      <c r="AF136" s="8">
        <v>0</v>
      </c>
      <c r="AG136" s="1" t="s">
        <v>117</v>
      </c>
      <c r="AH136" s="1" t="s">
        <v>68</v>
      </c>
      <c r="AI136" s="1">
        <v>4</v>
      </c>
      <c r="AJ136" s="3">
        <v>45899</v>
      </c>
      <c r="AK136" s="3">
        <v>45895</v>
      </c>
      <c r="AL136" s="3">
        <v>45889</v>
      </c>
      <c r="AM136" s="3">
        <v>45896</v>
      </c>
      <c r="AN136" s="3">
        <v>45897</v>
      </c>
      <c r="AO136" s="3">
        <v>45897</v>
      </c>
      <c r="AP136" s="3">
        <v>45894</v>
      </c>
      <c r="AQ136" s="3">
        <v>45898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122</v>
      </c>
      <c r="BD136" s="56">
        <v>0</v>
      </c>
    </row>
    <row r="137" spans="1:56" ht="27.75" customHeight="1" x14ac:dyDescent="0.45">
      <c r="A137" s="3" t="s">
        <v>136</v>
      </c>
      <c r="B137" s="14" t="s">
        <v>136</v>
      </c>
      <c r="C137" s="9" t="s">
        <v>112</v>
      </c>
      <c r="D137" s="13" t="s">
        <v>61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45899</v>
      </c>
      <c r="U137" s="11">
        <v>300000</v>
      </c>
      <c r="V137" s="10">
        <v>0</v>
      </c>
      <c r="W137" s="10">
        <v>300000</v>
      </c>
      <c r="X137" s="10">
        <v>0</v>
      </c>
      <c r="Y137" s="10">
        <v>315000</v>
      </c>
      <c r="Z137" s="9" t="s">
        <v>121</v>
      </c>
      <c r="AA137" s="8">
        <v>322707</v>
      </c>
      <c r="AB137" s="8">
        <v>159370</v>
      </c>
      <c r="AC137" s="8">
        <v>163337</v>
      </c>
      <c r="AD137" s="8">
        <v>0</v>
      </c>
      <c r="AE137" s="8">
        <v>322707</v>
      </c>
      <c r="AF137" s="8">
        <v>0</v>
      </c>
      <c r="AG137" s="1" t="s">
        <v>117</v>
      </c>
      <c r="AH137" s="1" t="s">
        <v>68</v>
      </c>
      <c r="AI137" s="1">
        <v>4</v>
      </c>
      <c r="AJ137" s="3">
        <v>45899</v>
      </c>
      <c r="AK137" s="3">
        <v>45895</v>
      </c>
      <c r="AL137" s="3">
        <v>45889</v>
      </c>
      <c r="AM137" s="3">
        <v>45896</v>
      </c>
      <c r="AN137" s="3">
        <v>45897</v>
      </c>
      <c r="AO137" s="3">
        <v>45897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122</v>
      </c>
      <c r="BD137" s="56">
        <v>11746.108126666664</v>
      </c>
    </row>
    <row r="138" spans="1:56" ht="27.75" customHeight="1" x14ac:dyDescent="0.45">
      <c r="A138" s="3" t="s">
        <v>136</v>
      </c>
      <c r="B138" s="14" t="s">
        <v>136</v>
      </c>
      <c r="C138" s="9" t="s">
        <v>110</v>
      </c>
      <c r="D138" s="13" t="s">
        <v>147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111</v>
      </c>
      <c r="T138" s="12" t="s">
        <v>63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121</v>
      </c>
      <c r="AA138" s="8">
        <v>10756.900000000001</v>
      </c>
      <c r="AB138" s="8">
        <v>10756.900000000001</v>
      </c>
      <c r="AC138" s="8">
        <v>0</v>
      </c>
      <c r="AD138" s="8">
        <v>0</v>
      </c>
      <c r="AE138" s="8">
        <v>10756.900000000001</v>
      </c>
      <c r="AF138" s="8">
        <v>0</v>
      </c>
      <c r="AG138" s="1" t="s">
        <v>117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122</v>
      </c>
      <c r="BD138" s="56">
        <v>0</v>
      </c>
    </row>
    <row r="139" spans="1:56" ht="27.75" customHeight="1" x14ac:dyDescent="0.45">
      <c r="A139" s="3">
        <v>45854</v>
      </c>
      <c r="B139" s="14" t="s">
        <v>368</v>
      </c>
      <c r="C139" s="9" t="s">
        <v>79</v>
      </c>
      <c r="D139" s="13" t="s">
        <v>369</v>
      </c>
      <c r="E139" s="9">
        <v>21</v>
      </c>
      <c r="F139" s="9">
        <v>38</v>
      </c>
      <c r="G139" s="9" t="s">
        <v>60</v>
      </c>
      <c r="H139" s="9" t="s">
        <v>76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121</v>
      </c>
      <c r="AA139" s="8">
        <v>3310.89</v>
      </c>
      <c r="AB139" s="8">
        <v>3310.89</v>
      </c>
      <c r="AC139" s="8">
        <v>0</v>
      </c>
      <c r="AD139" s="8">
        <v>0</v>
      </c>
      <c r="AE139" s="8">
        <v>3310.89</v>
      </c>
      <c r="AF139" s="8">
        <v>0</v>
      </c>
      <c r="AG139" s="1" t="s">
        <v>117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122</v>
      </c>
      <c r="BD139" s="56">
        <v>0</v>
      </c>
    </row>
    <row r="140" spans="1:56" ht="27.75" customHeight="1" x14ac:dyDescent="0.45">
      <c r="A140" s="3">
        <v>45854</v>
      </c>
      <c r="B140" s="14" t="s">
        <v>370</v>
      </c>
      <c r="C140" s="9" t="s">
        <v>79</v>
      </c>
      <c r="D140" s="13" t="s">
        <v>371</v>
      </c>
      <c r="E140" s="9">
        <v>21</v>
      </c>
      <c r="F140" s="9">
        <v>38</v>
      </c>
      <c r="G140" s="9" t="s">
        <v>60</v>
      </c>
      <c r="H140" s="9" t="s">
        <v>76</v>
      </c>
      <c r="I140" s="9">
        <v>102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65.13122457599998</v>
      </c>
      <c r="Q140" s="10">
        <v>0</v>
      </c>
      <c r="R140" s="10">
        <v>65.13122457599998</v>
      </c>
      <c r="S140" s="9" t="s">
        <v>67</v>
      </c>
      <c r="T140" s="12" t="s">
        <v>63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121</v>
      </c>
      <c r="AA140" s="8">
        <v>3310.89</v>
      </c>
      <c r="AB140" s="8">
        <v>3310.89</v>
      </c>
      <c r="AC140" s="8">
        <v>0</v>
      </c>
      <c r="AD140" s="8">
        <v>0</v>
      </c>
      <c r="AE140" s="8">
        <v>3310.89</v>
      </c>
      <c r="AF140" s="8">
        <v>0</v>
      </c>
      <c r="AG140" s="1" t="s">
        <v>117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122</v>
      </c>
      <c r="BD140" s="56">
        <v>0</v>
      </c>
    </row>
    <row r="141" spans="1:56" ht="27.75" customHeight="1" x14ac:dyDescent="0.45">
      <c r="A141" s="3">
        <v>45826</v>
      </c>
      <c r="B141" s="14" t="s">
        <v>310</v>
      </c>
      <c r="C141" s="9" t="s">
        <v>108</v>
      </c>
      <c r="D141" s="13" t="s">
        <v>292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163.47937368575995</v>
      </c>
      <c r="Q141" s="10">
        <v>0</v>
      </c>
      <c r="R141" s="10">
        <v>163.47937368575995</v>
      </c>
      <c r="S141" s="9" t="s">
        <v>67</v>
      </c>
      <c r="T141" s="12" t="s">
        <v>63</v>
      </c>
      <c r="U141" s="11">
        <v>8000</v>
      </c>
      <c r="V141" s="10">
        <v>470</v>
      </c>
      <c r="W141" s="10">
        <v>7530</v>
      </c>
      <c r="X141" s="10">
        <v>0</v>
      </c>
      <c r="Y141" s="10">
        <v>7906.5</v>
      </c>
      <c r="Z141" s="9" t="s">
        <v>121</v>
      </c>
      <c r="AA141" s="8">
        <v>8310.3338999999996</v>
      </c>
      <c r="AB141" s="8">
        <v>8310.3338999999996</v>
      </c>
      <c r="AC141" s="8">
        <v>0</v>
      </c>
      <c r="AD141" s="8">
        <v>0</v>
      </c>
      <c r="AE141" s="8">
        <v>8310.3338999999996</v>
      </c>
      <c r="AF141" s="8">
        <v>0</v>
      </c>
      <c r="AG141" s="1" t="s">
        <v>117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122</v>
      </c>
      <c r="BD141" s="56">
        <v>0</v>
      </c>
    </row>
    <row r="142" spans="1:56" ht="27.75" customHeight="1" x14ac:dyDescent="0.45">
      <c r="A142" s="3">
        <v>45628</v>
      </c>
      <c r="B142" s="14" t="s">
        <v>209</v>
      </c>
      <c r="C142" s="9" t="s">
        <v>110</v>
      </c>
      <c r="D142" s="13" t="s">
        <v>147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111</v>
      </c>
      <c r="T142" s="12" t="s">
        <v>63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121</v>
      </c>
      <c r="AA142" s="8">
        <v>8605.52</v>
      </c>
      <c r="AB142" s="8">
        <v>4000</v>
      </c>
      <c r="AC142" s="8">
        <v>4605.5200000000004</v>
      </c>
      <c r="AD142" s="8">
        <v>0</v>
      </c>
      <c r="AE142" s="8">
        <v>8605.52</v>
      </c>
      <c r="AF142" s="8">
        <v>0</v>
      </c>
      <c r="AG142" s="1" t="s">
        <v>61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230</v>
      </c>
      <c r="AZ142" s="2">
        <v>0</v>
      </c>
      <c r="BA142" s="2">
        <v>0</v>
      </c>
      <c r="BB142" s="2">
        <v>0</v>
      </c>
      <c r="BC142" s="1" t="s">
        <v>122</v>
      </c>
      <c r="BD142" s="56">
        <v>331.19829493333327</v>
      </c>
    </row>
    <row r="143" spans="1:56" ht="27.75" customHeight="1" x14ac:dyDescent="0.45">
      <c r="A143" s="3">
        <v>45631</v>
      </c>
      <c r="B143" s="14" t="s">
        <v>212</v>
      </c>
      <c r="C143" s="9" t="s">
        <v>110</v>
      </c>
      <c r="D143" s="13" t="s">
        <v>147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111</v>
      </c>
      <c r="T143" s="12" t="s">
        <v>63</v>
      </c>
      <c r="U143" s="11">
        <v>16000</v>
      </c>
      <c r="V143" s="10">
        <v>0</v>
      </c>
      <c r="W143" s="10">
        <v>16000</v>
      </c>
      <c r="X143" s="10">
        <v>0</v>
      </c>
      <c r="Y143" s="10">
        <v>16800</v>
      </c>
      <c r="Z143" s="9" t="s">
        <v>121</v>
      </c>
      <c r="AA143" s="8">
        <v>17211.04</v>
      </c>
      <c r="AB143" s="8">
        <v>0</v>
      </c>
      <c r="AC143" s="8">
        <v>17211.04</v>
      </c>
      <c r="AD143" s="8">
        <v>0</v>
      </c>
      <c r="AE143" s="8">
        <v>17211.04</v>
      </c>
      <c r="AF143" s="8">
        <v>0</v>
      </c>
      <c r="AG143" s="1" t="s">
        <v>117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231</v>
      </c>
      <c r="AZ143" s="2">
        <v>0</v>
      </c>
      <c r="BA143" s="2">
        <v>0</v>
      </c>
      <c r="BB143" s="2">
        <v>0</v>
      </c>
      <c r="BC143" s="1" t="s">
        <v>122</v>
      </c>
      <c r="BD143" s="56">
        <v>1237.7032565333332</v>
      </c>
    </row>
    <row r="144" spans="1:56" ht="27.75" customHeight="1" x14ac:dyDescent="0.45">
      <c r="A144" s="3">
        <v>45631</v>
      </c>
      <c r="B144" s="14" t="s">
        <v>213</v>
      </c>
      <c r="C144" s="9" t="s">
        <v>110</v>
      </c>
      <c r="D144" s="13" t="s">
        <v>147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111</v>
      </c>
      <c r="T144" s="12" t="s">
        <v>63</v>
      </c>
      <c r="U144" s="11">
        <v>16000</v>
      </c>
      <c r="V144" s="10">
        <v>0</v>
      </c>
      <c r="W144" s="10">
        <v>16000</v>
      </c>
      <c r="X144" s="10">
        <v>0</v>
      </c>
      <c r="Y144" s="10">
        <v>16800</v>
      </c>
      <c r="Z144" s="9" t="s">
        <v>121</v>
      </c>
      <c r="AA144" s="8">
        <v>17211.04</v>
      </c>
      <c r="AB144" s="8">
        <v>0</v>
      </c>
      <c r="AC144" s="8">
        <v>17211.04</v>
      </c>
      <c r="AD144" s="8">
        <v>0</v>
      </c>
      <c r="AE144" s="8">
        <v>17211.04</v>
      </c>
      <c r="AF144" s="8">
        <v>0</v>
      </c>
      <c r="AG144" s="1" t="s">
        <v>116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232</v>
      </c>
      <c r="AZ144" s="2">
        <v>0</v>
      </c>
      <c r="BA144" s="2">
        <v>0</v>
      </c>
      <c r="BB144" s="2">
        <v>0</v>
      </c>
      <c r="BC144" s="1" t="s">
        <v>122</v>
      </c>
      <c r="BD144" s="56">
        <v>1237.7032565333332</v>
      </c>
    </row>
    <row r="145" spans="1:56" ht="27.75" customHeight="1" x14ac:dyDescent="0.45">
      <c r="A145" s="3" t="s">
        <v>136</v>
      </c>
      <c r="B145" s="14" t="s">
        <v>136</v>
      </c>
      <c r="C145" s="9" t="s">
        <v>108</v>
      </c>
      <c r="D145" s="13" t="s">
        <v>61</v>
      </c>
      <c r="E145" s="9">
        <v>21</v>
      </c>
      <c r="F145" s="9">
        <v>40</v>
      </c>
      <c r="G145" s="9" t="s">
        <v>60</v>
      </c>
      <c r="H145" s="9" t="s">
        <v>66</v>
      </c>
      <c r="I145" s="9">
        <v>108</v>
      </c>
      <c r="J145" s="9" t="s">
        <v>57</v>
      </c>
      <c r="K145" s="9">
        <v>5</v>
      </c>
      <c r="L145" s="9" t="s">
        <v>90</v>
      </c>
      <c r="M145" s="10">
        <v>22</v>
      </c>
      <c r="N145" s="9">
        <v>42</v>
      </c>
      <c r="O145" s="9">
        <v>40</v>
      </c>
      <c r="P145" s="10">
        <v>227.95928601599996</v>
      </c>
      <c r="Q145" s="10">
        <v>0</v>
      </c>
      <c r="R145" s="10">
        <v>227.95928601599996</v>
      </c>
      <c r="S145" s="9" t="s">
        <v>67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121</v>
      </c>
      <c r="AA145" s="8">
        <v>11595.1</v>
      </c>
      <c r="AB145" s="8">
        <v>0</v>
      </c>
      <c r="AC145" s="8">
        <v>11595.1</v>
      </c>
      <c r="AD145" s="8">
        <v>0</v>
      </c>
      <c r="AE145" s="8">
        <v>11595.1</v>
      </c>
      <c r="AF145" s="8">
        <v>0</v>
      </c>
      <c r="AG145" s="1" t="s">
        <v>116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122</v>
      </c>
      <c r="BD145" s="56">
        <v>833.84229133333326</v>
      </c>
    </row>
    <row r="146" spans="1:56" ht="27.75" customHeight="1" x14ac:dyDescent="0.45">
      <c r="A146" s="3">
        <v>45066</v>
      </c>
      <c r="B146" s="14" t="s">
        <v>127</v>
      </c>
      <c r="C146" s="9" t="s">
        <v>79</v>
      </c>
      <c r="D146" s="13" t="s">
        <v>126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108.55204095999999</v>
      </c>
      <c r="Q146" s="10">
        <v>0</v>
      </c>
      <c r="R146" s="10">
        <v>108.55204095999999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121</v>
      </c>
      <c r="AA146" s="8">
        <v>5518.15</v>
      </c>
      <c r="AB146" s="8">
        <v>0</v>
      </c>
      <c r="AC146" s="8">
        <v>5518.15</v>
      </c>
      <c r="AD146" s="8">
        <v>0</v>
      </c>
      <c r="AE146" s="8">
        <v>5518.15</v>
      </c>
      <c r="AF146" s="8">
        <v>0</v>
      </c>
      <c r="AG146" s="1" t="s">
        <v>117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122</v>
      </c>
      <c r="BD146" s="56">
        <v>396.82856033333326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</v>
      </c>
      <c r="F147" s="9">
        <v>37</v>
      </c>
      <c r="G147" s="9">
        <v>0</v>
      </c>
      <c r="H147" s="9">
        <v>0</v>
      </c>
      <c r="I147" s="9">
        <v>74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 t="s">
        <v>82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121</v>
      </c>
      <c r="AA147" s="8">
        <v>473078.26390000008</v>
      </c>
      <c r="AB147" s="8">
        <v>253600.41390000004</v>
      </c>
      <c r="AC147" s="8">
        <v>219477.85</v>
      </c>
      <c r="AD147" s="8">
        <v>1991</v>
      </c>
      <c r="AE147" s="8">
        <v>471087.26390000008</v>
      </c>
      <c r="AF147" s="8" t="s">
        <v>58</v>
      </c>
      <c r="AG147" s="1" t="s">
        <v>61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123</v>
      </c>
      <c r="BD147" s="56">
        <v>0</v>
      </c>
    </row>
    <row r="148" spans="1:56" ht="27.75" customHeight="1" x14ac:dyDescent="0.45">
      <c r="A148" s="3">
        <v>45860</v>
      </c>
      <c r="B148" s="14" t="s">
        <v>406</v>
      </c>
      <c r="C148" s="9" t="s">
        <v>407</v>
      </c>
      <c r="D148" s="13" t="s">
        <v>416</v>
      </c>
      <c r="E148" s="9">
        <v>23</v>
      </c>
      <c r="F148" s="9">
        <v>38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45883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83</v>
      </c>
      <c r="AA148" s="8">
        <v>5518.15</v>
      </c>
      <c r="AB148" s="8">
        <v>5518.15</v>
      </c>
      <c r="AC148" s="8">
        <v>0</v>
      </c>
      <c r="AD148" s="8">
        <v>1715</v>
      </c>
      <c r="AE148" s="8">
        <v>3803.1499999999996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45883</v>
      </c>
      <c r="AK148" s="3">
        <v>45879</v>
      </c>
      <c r="AL148" s="3">
        <v>45873</v>
      </c>
      <c r="AM148" s="3">
        <v>45880</v>
      </c>
      <c r="AN148" s="3">
        <v>45881</v>
      </c>
      <c r="AO148" s="3">
        <v>45881</v>
      </c>
      <c r="AP148" s="3">
        <v>45878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45">
      <c r="A149" s="3" t="s">
        <v>136</v>
      </c>
      <c r="B149" s="14" t="s">
        <v>136</v>
      </c>
      <c r="C149" s="9" t="s">
        <v>235</v>
      </c>
      <c r="D149" s="13" t="s">
        <v>61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37</v>
      </c>
      <c r="O149" s="9">
        <v>50</v>
      </c>
      <c r="P149" s="10">
        <v>821.54158271999995</v>
      </c>
      <c r="Q149" s="10">
        <v>0</v>
      </c>
      <c r="R149" s="10">
        <v>821.54158271999995</v>
      </c>
      <c r="S149" s="9" t="s">
        <v>124</v>
      </c>
      <c r="T149" s="12" t="s">
        <v>63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83</v>
      </c>
      <c r="AA149" s="8">
        <v>29756.100000000002</v>
      </c>
      <c r="AB149" s="8">
        <v>4590</v>
      </c>
      <c r="AC149" s="8">
        <v>25166.100000000002</v>
      </c>
      <c r="AD149" s="8">
        <v>0</v>
      </c>
      <c r="AE149" s="8">
        <v>0</v>
      </c>
      <c r="AF149" s="8">
        <v>0</v>
      </c>
      <c r="AG149" s="1" t="s">
        <v>116</v>
      </c>
      <c r="AH149" s="1" t="s">
        <v>72</v>
      </c>
      <c r="AI149" s="1">
        <v>3</v>
      </c>
      <c r="AJ149" s="3" t="s">
        <v>63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1881.1659749999999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83</v>
      </c>
      <c r="AA150" s="8">
        <v>35274.25</v>
      </c>
      <c r="AB150" s="8">
        <v>10108.15</v>
      </c>
      <c r="AC150" s="8">
        <v>25166.100000000002</v>
      </c>
      <c r="AD150" s="8">
        <v>1715</v>
      </c>
      <c r="AE150" s="8">
        <v>3803.1499999999996</v>
      </c>
      <c r="AF150" s="8" t="s">
        <v>58</v>
      </c>
      <c r="AG150" s="1" t="s">
        <v>116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45">
      <c r="A151" s="3" t="s">
        <v>136</v>
      </c>
      <c r="B151" s="14" t="s">
        <v>136</v>
      </c>
      <c r="C151" s="9" t="s">
        <v>229</v>
      </c>
      <c r="D151" s="13" t="s">
        <v>61</v>
      </c>
      <c r="E151" s="9">
        <v>23</v>
      </c>
      <c r="F151" s="9">
        <v>34</v>
      </c>
      <c r="G151" s="9" t="s">
        <v>179</v>
      </c>
      <c r="H151" s="9">
        <v>0</v>
      </c>
      <c r="I151" s="9">
        <v>68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181</v>
      </c>
      <c r="AA151" s="8">
        <v>9918.7000000000007</v>
      </c>
      <c r="AB151" s="8">
        <v>0</v>
      </c>
      <c r="AC151" s="8">
        <v>9918.7000000000007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 t="s">
        <v>63</v>
      </c>
      <c r="AK151" s="3">
        <v>0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180</v>
      </c>
      <c r="BD151" s="56">
        <v>800.41704844444439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34</v>
      </c>
      <c r="G152" s="9" t="s">
        <v>179</v>
      </c>
      <c r="H152" s="9">
        <v>0</v>
      </c>
      <c r="I152" s="9">
        <v>68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181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119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180</v>
      </c>
      <c r="BD152" s="56">
        <v>0</v>
      </c>
    </row>
    <row r="153" spans="1:56" ht="27.75" customHeight="1" x14ac:dyDescent="0.45">
      <c r="A153" s="3">
        <v>45727</v>
      </c>
      <c r="B153" s="14" t="s">
        <v>260</v>
      </c>
      <c r="C153" s="9" t="s">
        <v>112</v>
      </c>
      <c r="D153" s="13" t="s">
        <v>59</v>
      </c>
      <c r="E153" s="9">
        <v>23</v>
      </c>
      <c r="F153" s="9">
        <v>40</v>
      </c>
      <c r="G153" s="9" t="s">
        <v>60</v>
      </c>
      <c r="H153" s="9" t="s">
        <v>66</v>
      </c>
      <c r="I153" s="9">
        <v>125</v>
      </c>
      <c r="J153" s="9" t="s">
        <v>57</v>
      </c>
      <c r="K153" s="9">
        <v>5</v>
      </c>
      <c r="L153" s="9" t="s">
        <v>205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</v>
      </c>
      <c r="V153" s="10">
        <v>0</v>
      </c>
      <c r="W153" s="10">
        <v>1000</v>
      </c>
      <c r="X153" s="10">
        <v>0</v>
      </c>
      <c r="Y153" s="10">
        <v>0</v>
      </c>
      <c r="Z153" s="9" t="s">
        <v>224</v>
      </c>
      <c r="AA153" s="8">
        <v>1159.5100000000002</v>
      </c>
      <c r="AB153" s="8">
        <v>1159.5100000000002</v>
      </c>
      <c r="AC153" s="8">
        <v>0</v>
      </c>
      <c r="AD153" s="8">
        <v>1159.5100000000002</v>
      </c>
      <c r="AE153" s="8">
        <v>0</v>
      </c>
      <c r="AF153" s="8" t="s">
        <v>226</v>
      </c>
      <c r="AG153" s="1" t="s">
        <v>116</v>
      </c>
      <c r="AH153" s="1" t="s">
        <v>149</v>
      </c>
      <c r="AI153" s="1">
        <v>2</v>
      </c>
      <c r="AJ153" s="3" t="s">
        <v>63</v>
      </c>
      <c r="AK153" s="3" t="e">
        <v>#VALUE!</v>
      </c>
      <c r="AL153" s="3">
        <v>0</v>
      </c>
      <c r="AM153" s="3">
        <v>0</v>
      </c>
      <c r="AN153" s="3">
        <v>0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146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37</v>
      </c>
      <c r="G154" s="9">
        <v>0</v>
      </c>
      <c r="H154" s="9">
        <v>0</v>
      </c>
      <c r="I154" s="9">
        <v>85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224</v>
      </c>
      <c r="AA154" s="8">
        <v>1159.5100000000002</v>
      </c>
      <c r="AB154" s="8">
        <v>1159.5100000000002</v>
      </c>
      <c r="AC154" s="8">
        <v>0</v>
      </c>
      <c r="AD154" s="8">
        <v>1159.5100000000002</v>
      </c>
      <c r="AE154" s="8">
        <v>0</v>
      </c>
      <c r="AF154" s="8" t="s">
        <v>58</v>
      </c>
      <c r="AG154" s="1" t="s">
        <v>116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225</v>
      </c>
      <c r="BD154" s="56">
        <v>0</v>
      </c>
    </row>
    <row r="155" spans="1:56" ht="27.75" customHeight="1" x14ac:dyDescent="0.45">
      <c r="A155" s="3">
        <v>45601</v>
      </c>
      <c r="B155" s="14" t="s">
        <v>202</v>
      </c>
      <c r="C155" s="9" t="s">
        <v>93</v>
      </c>
      <c r="D155" s="13" t="s">
        <v>145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91</v>
      </c>
      <c r="M155" s="10">
        <v>24</v>
      </c>
      <c r="N155" s="9">
        <v>40</v>
      </c>
      <c r="O155" s="9">
        <v>55</v>
      </c>
      <c r="P155" s="10">
        <v>2908.9558832378875</v>
      </c>
      <c r="Q155" s="10">
        <v>0</v>
      </c>
      <c r="R155" s="10">
        <v>2908.9558832378875</v>
      </c>
      <c r="S155" s="9" t="s">
        <v>385</v>
      </c>
      <c r="T155" s="12">
        <v>45894</v>
      </c>
      <c r="U155" s="11">
        <v>100000</v>
      </c>
      <c r="V155" s="10">
        <v>10674</v>
      </c>
      <c r="W155" s="10">
        <v>89326</v>
      </c>
      <c r="X155" s="10">
        <v>0</v>
      </c>
      <c r="Y155" s="10">
        <v>93792.3</v>
      </c>
      <c r="Z155" s="9" t="s">
        <v>99</v>
      </c>
      <c r="AA155" s="8">
        <v>96087.084940000001</v>
      </c>
      <c r="AB155" s="8">
        <v>27186</v>
      </c>
      <c r="AC155" s="8">
        <v>68901.084940000001</v>
      </c>
      <c r="AD155" s="8">
        <v>0</v>
      </c>
      <c r="AE155" s="8">
        <v>0</v>
      </c>
      <c r="AF155" s="8" t="s">
        <v>249</v>
      </c>
      <c r="AG155" s="1" t="s">
        <v>116</v>
      </c>
      <c r="AH155" s="1" t="s">
        <v>72</v>
      </c>
      <c r="AI155" s="1">
        <v>3</v>
      </c>
      <c r="AJ155" s="3">
        <v>45894</v>
      </c>
      <c r="AK155" s="3">
        <v>0</v>
      </c>
      <c r="AL155" s="3">
        <v>45884</v>
      </c>
      <c r="AM155" s="3">
        <v>45891</v>
      </c>
      <c r="AN155" s="3">
        <v>45892</v>
      </c>
      <c r="AO155" s="3">
        <v>45892</v>
      </c>
      <c r="AP155" s="3">
        <v>45889</v>
      </c>
      <c r="AQ155" s="3">
        <v>45893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114</v>
      </c>
      <c r="BD155" s="56">
        <v>8826.4777902873957</v>
      </c>
    </row>
    <row r="156" spans="1:56" ht="27.75" customHeight="1" x14ac:dyDescent="0.45">
      <c r="A156" s="3">
        <v>45601</v>
      </c>
      <c r="B156" s="14" t="s">
        <v>202</v>
      </c>
      <c r="C156" s="9" t="s">
        <v>93</v>
      </c>
      <c r="D156" s="13" t="s">
        <v>145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91</v>
      </c>
      <c r="M156" s="10">
        <v>24</v>
      </c>
      <c r="N156" s="9">
        <v>40</v>
      </c>
      <c r="O156" s="9">
        <v>55</v>
      </c>
      <c r="P156" s="10">
        <v>14259.765177444862</v>
      </c>
      <c r="Q156" s="10">
        <v>0</v>
      </c>
      <c r="R156" s="10">
        <v>14259.765177444862</v>
      </c>
      <c r="S156" s="9" t="s">
        <v>385</v>
      </c>
      <c r="T156" s="12" t="s">
        <v>63</v>
      </c>
      <c r="U156" s="11">
        <v>437878</v>
      </c>
      <c r="V156" s="10">
        <v>0</v>
      </c>
      <c r="W156" s="10">
        <v>437878</v>
      </c>
      <c r="X156" s="10">
        <v>0</v>
      </c>
      <c r="Y156" s="10">
        <v>459771.9</v>
      </c>
      <c r="Z156" s="9" t="s">
        <v>99</v>
      </c>
      <c r="AA156" s="8">
        <v>471020.98582000006</v>
      </c>
      <c r="AB156" s="8">
        <v>0</v>
      </c>
      <c r="AC156" s="8">
        <v>471020.98582000006</v>
      </c>
      <c r="AD156" s="8">
        <v>0</v>
      </c>
      <c r="AE156" s="8">
        <v>0</v>
      </c>
      <c r="AF156" s="8" t="s">
        <v>249</v>
      </c>
      <c r="AG156" s="1" t="s">
        <v>116</v>
      </c>
      <c r="AH156" s="1" t="s">
        <v>72</v>
      </c>
      <c r="AI156" s="1">
        <v>3</v>
      </c>
      <c r="AJ156" s="3" t="s">
        <v>63</v>
      </c>
      <c r="AK156" s="3">
        <v>0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114</v>
      </c>
      <c r="BD156" s="56">
        <v>60339.489192657471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128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99</v>
      </c>
      <c r="AA157" s="8">
        <v>567108.07076000003</v>
      </c>
      <c r="AB157" s="8">
        <v>27186</v>
      </c>
      <c r="AC157" s="8">
        <v>539922.07076000003</v>
      </c>
      <c r="AD157" s="8">
        <v>0</v>
      </c>
      <c r="AE157" s="8">
        <v>0</v>
      </c>
      <c r="AF157" s="8" t="s">
        <v>58</v>
      </c>
      <c r="AG157" s="1" t="s">
        <v>116</v>
      </c>
      <c r="AH157" s="1">
        <v>0</v>
      </c>
      <c r="AI157" s="1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115</v>
      </c>
      <c r="BD157" s="56">
        <v>0</v>
      </c>
    </row>
    <row r="158" spans="1:56" ht="27.75" customHeight="1" x14ac:dyDescent="0.45">
      <c r="A158" s="3" t="s">
        <v>136</v>
      </c>
      <c r="B158" s="14" t="s">
        <v>136</v>
      </c>
      <c r="C158" s="9" t="s">
        <v>186</v>
      </c>
      <c r="D158" s="13" t="s">
        <v>61</v>
      </c>
      <c r="E158" s="9">
        <v>26</v>
      </c>
      <c r="F158" s="9">
        <v>41</v>
      </c>
      <c r="G158" s="9" t="s">
        <v>60</v>
      </c>
      <c r="H158" s="9">
        <v>0</v>
      </c>
      <c r="I158" s="9">
        <v>97</v>
      </c>
      <c r="J158" s="9" t="s">
        <v>57</v>
      </c>
      <c r="K158" s="9">
        <v>5</v>
      </c>
      <c r="L158" s="9" t="s">
        <v>91</v>
      </c>
      <c r="M158" s="10">
        <v>27</v>
      </c>
      <c r="N158" s="9">
        <v>43</v>
      </c>
      <c r="O158" s="9">
        <v>40</v>
      </c>
      <c r="P158" s="10">
        <v>229.14349009919997</v>
      </c>
      <c r="Q158" s="10">
        <v>0</v>
      </c>
      <c r="R158" s="10">
        <v>229.14349009919997</v>
      </c>
      <c r="S158" s="9" t="s">
        <v>192</v>
      </c>
      <c r="T158" s="12" t="s">
        <v>63</v>
      </c>
      <c r="U158" s="11">
        <v>8000</v>
      </c>
      <c r="V158" s="10">
        <v>0</v>
      </c>
      <c r="W158" s="10">
        <v>8000</v>
      </c>
      <c r="X158" s="10">
        <v>0</v>
      </c>
      <c r="Y158" s="10">
        <v>8400</v>
      </c>
      <c r="Z158" s="9" t="s">
        <v>84</v>
      </c>
      <c r="AA158" s="8">
        <v>9499.6</v>
      </c>
      <c r="AB158" s="8">
        <v>5790</v>
      </c>
      <c r="AC158" s="8">
        <v>3709.6000000000004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72</v>
      </c>
      <c r="AI158" s="1">
        <v>3</v>
      </c>
      <c r="AJ158" s="3" t="s">
        <v>63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299.52959111111113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26</v>
      </c>
      <c r="F159" s="9">
        <v>43</v>
      </c>
      <c r="G159" s="9" t="s">
        <v>60</v>
      </c>
      <c r="H159" s="9">
        <v>0</v>
      </c>
      <c r="I159" s="9">
        <v>102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84</v>
      </c>
      <c r="AA159" s="8">
        <v>9499.6</v>
      </c>
      <c r="AB159" s="8">
        <v>5790</v>
      </c>
      <c r="AC159" s="8">
        <v>3709.6000000000004</v>
      </c>
      <c r="AD159" s="8">
        <v>0</v>
      </c>
      <c r="AE159" s="8">
        <v>0</v>
      </c>
      <c r="AF159" s="8" t="s">
        <v>58</v>
      </c>
      <c r="AG159" s="1" t="s">
        <v>116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45">
      <c r="A160" s="3">
        <v>45853</v>
      </c>
      <c r="B160" s="14" t="s">
        <v>372</v>
      </c>
      <c r="C160" s="9" t="s">
        <v>140</v>
      </c>
      <c r="D160" s="13" t="s">
        <v>59</v>
      </c>
      <c r="E160" s="9">
        <v>26</v>
      </c>
      <c r="F160" s="9">
        <v>39</v>
      </c>
      <c r="G160" s="9" t="s">
        <v>60</v>
      </c>
      <c r="H160" s="9">
        <v>0</v>
      </c>
      <c r="I160" s="9">
        <v>93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124</v>
      </c>
      <c r="T160" s="12">
        <v>45869</v>
      </c>
      <c r="U160" s="11">
        <v>5000</v>
      </c>
      <c r="V160" s="10">
        <v>5000</v>
      </c>
      <c r="W160" s="10">
        <v>0</v>
      </c>
      <c r="X160" s="10">
        <v>0</v>
      </c>
      <c r="Y160" s="10">
        <v>0</v>
      </c>
      <c r="Z160" s="9" t="s">
        <v>150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116</v>
      </c>
      <c r="AH160" s="1" t="s">
        <v>77</v>
      </c>
      <c r="AI160" s="1">
        <v>1</v>
      </c>
      <c r="AJ160" s="3">
        <v>45869</v>
      </c>
      <c r="AK160" s="3">
        <v>0</v>
      </c>
      <c r="AL160" s="3">
        <v>0</v>
      </c>
      <c r="AM160" s="3">
        <v>0</v>
      </c>
      <c r="AN160" s="3">
        <v>0</v>
      </c>
      <c r="AO160" s="3">
        <v>45868</v>
      </c>
      <c r="AP160" s="3">
        <v>45864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26</v>
      </c>
      <c r="F161" s="9">
        <v>43</v>
      </c>
      <c r="G161" s="9">
        <v>0</v>
      </c>
      <c r="H161" s="9">
        <v>0</v>
      </c>
      <c r="I161" s="9">
        <v>100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150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 t="s">
        <v>58</v>
      </c>
      <c r="AG161" s="1" t="s">
        <v>119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7.75" customHeight="1" x14ac:dyDescent="0.45">
      <c r="A162" s="3" t="s">
        <v>136</v>
      </c>
      <c r="B162" s="14" t="s">
        <v>136</v>
      </c>
      <c r="C162" s="9" t="s">
        <v>110</v>
      </c>
      <c r="D162" s="13" t="s">
        <v>59</v>
      </c>
      <c r="E162" s="9">
        <v>26</v>
      </c>
      <c r="F162" s="9">
        <v>43</v>
      </c>
      <c r="G162" s="9" t="s">
        <v>60</v>
      </c>
      <c r="H162" s="9">
        <v>0</v>
      </c>
      <c r="I162" s="9">
        <v>116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111</v>
      </c>
      <c r="T162" s="12" t="s">
        <v>63</v>
      </c>
      <c r="U162" s="11">
        <v>10000</v>
      </c>
      <c r="V162" s="10">
        <v>0</v>
      </c>
      <c r="W162" s="10">
        <v>10000</v>
      </c>
      <c r="X162" s="10">
        <v>0</v>
      </c>
      <c r="Y162" s="10">
        <v>0</v>
      </c>
      <c r="Z162" s="9" t="s">
        <v>206</v>
      </c>
      <c r="AA162" s="8">
        <v>12433.3</v>
      </c>
      <c r="AB162" s="8">
        <v>12433.3</v>
      </c>
      <c r="AC162" s="8">
        <v>0</v>
      </c>
      <c r="AD162" s="8">
        <v>0</v>
      </c>
      <c r="AE162" s="8">
        <v>0</v>
      </c>
      <c r="AF162" s="8">
        <v>0</v>
      </c>
      <c r="AG162" s="1" t="s">
        <v>120</v>
      </c>
      <c r="AH162" s="1" t="s">
        <v>77</v>
      </c>
      <c r="AI162" s="1">
        <v>1</v>
      </c>
      <c r="AJ162" s="3" t="s">
        <v>63</v>
      </c>
      <c r="AK162" s="3">
        <v>0</v>
      </c>
      <c r="AL162" s="3">
        <v>0</v>
      </c>
      <c r="AM162" s="3">
        <v>0</v>
      </c>
      <c r="AN162" s="3">
        <v>0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102</v>
      </c>
      <c r="BD162" s="56">
        <v>0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26</v>
      </c>
      <c r="F163" s="9">
        <v>43</v>
      </c>
      <c r="G163" s="9">
        <v>0</v>
      </c>
      <c r="H163" s="9">
        <v>0</v>
      </c>
      <c r="I163" s="9">
        <v>116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206</v>
      </c>
      <c r="AA163" s="8">
        <v>12433.3</v>
      </c>
      <c r="AB163" s="8">
        <v>12433.3</v>
      </c>
      <c r="AC163" s="8">
        <v>0</v>
      </c>
      <c r="AD163" s="8">
        <v>0</v>
      </c>
      <c r="AE163" s="8">
        <v>0</v>
      </c>
      <c r="AF163" s="8" t="s">
        <v>58</v>
      </c>
      <c r="AG163" s="1" t="s">
        <v>117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207</v>
      </c>
      <c r="BD163" s="56">
        <v>0</v>
      </c>
    </row>
    <row r="164" spans="1:56" ht="27.75" customHeight="1" x14ac:dyDescent="0.45">
      <c r="A164" s="3">
        <v>45861</v>
      </c>
      <c r="B164" s="14" t="s">
        <v>422</v>
      </c>
      <c r="C164" s="9" t="s">
        <v>110</v>
      </c>
      <c r="D164" s="13" t="s">
        <v>59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111</v>
      </c>
      <c r="T164" s="12">
        <v>45869</v>
      </c>
      <c r="U164" s="11">
        <v>15000</v>
      </c>
      <c r="V164" s="10">
        <v>15000</v>
      </c>
      <c r="W164" s="10">
        <v>0</v>
      </c>
      <c r="X164" s="10">
        <v>0</v>
      </c>
      <c r="Y164" s="10">
        <v>0</v>
      </c>
      <c r="Z164" s="9" t="s">
        <v>88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226</v>
      </c>
      <c r="AG164" s="1" t="s">
        <v>119</v>
      </c>
      <c r="AH164" s="1" t="s">
        <v>149</v>
      </c>
      <c r="AI164" s="1">
        <v>2</v>
      </c>
      <c r="AJ164" s="3">
        <v>45869</v>
      </c>
      <c r="AK164" s="3">
        <v>45867</v>
      </c>
      <c r="AL164" s="3">
        <v>0</v>
      </c>
      <c r="AM164" s="3">
        <v>0</v>
      </c>
      <c r="AN164" s="3">
        <v>0</v>
      </c>
      <c r="AO164" s="3">
        <v>45868</v>
      </c>
      <c r="AP164" s="3">
        <v>45864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146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>
        <v>45861</v>
      </c>
      <c r="B165" s="14" t="s">
        <v>423</v>
      </c>
      <c r="C165" s="9" t="s">
        <v>110</v>
      </c>
      <c r="D165" s="13" t="s">
        <v>221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111</v>
      </c>
      <c r="T165" s="12">
        <v>45875</v>
      </c>
      <c r="U165" s="11">
        <v>10000</v>
      </c>
      <c r="V165" s="10">
        <v>1291</v>
      </c>
      <c r="W165" s="10">
        <v>8709</v>
      </c>
      <c r="X165" s="10">
        <v>4313</v>
      </c>
      <c r="Y165" s="10">
        <v>5971.35</v>
      </c>
      <c r="Z165" s="9" t="s">
        <v>88</v>
      </c>
      <c r="AA165" s="8">
        <v>7424.3585954999999</v>
      </c>
      <c r="AB165" s="8">
        <v>7424.3585954999999</v>
      </c>
      <c r="AC165" s="8">
        <v>0</v>
      </c>
      <c r="AD165" s="8">
        <v>7424.3585954999999</v>
      </c>
      <c r="AE165" s="8">
        <v>0</v>
      </c>
      <c r="AF165" s="8" t="s">
        <v>226</v>
      </c>
      <c r="AG165" s="1" t="s">
        <v>61</v>
      </c>
      <c r="AH165" s="1" t="s">
        <v>75</v>
      </c>
      <c r="AI165" s="1">
        <v>4</v>
      </c>
      <c r="AJ165" s="3">
        <v>45875</v>
      </c>
      <c r="AK165" s="3">
        <v>45871</v>
      </c>
      <c r="AL165" s="3">
        <v>45864</v>
      </c>
      <c r="AM165" s="3">
        <v>45872</v>
      </c>
      <c r="AN165" s="3">
        <v>45873</v>
      </c>
      <c r="AO165" s="3">
        <v>45874</v>
      </c>
      <c r="AP165" s="3">
        <v>45870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0</v>
      </c>
    </row>
    <row r="166" spans="1:56" ht="27.75" customHeight="1" x14ac:dyDescent="0.45">
      <c r="A166" s="3">
        <v>45832</v>
      </c>
      <c r="B166" s="14" t="s">
        <v>311</v>
      </c>
      <c r="C166" s="9" t="s">
        <v>110</v>
      </c>
      <c r="D166" s="13" t="s">
        <v>147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111</v>
      </c>
      <c r="T166" s="12">
        <v>45883</v>
      </c>
      <c r="U166" s="11">
        <v>20000</v>
      </c>
      <c r="V166" s="10">
        <v>3000</v>
      </c>
      <c r="W166" s="10">
        <v>17000</v>
      </c>
      <c r="X166" s="10">
        <v>0</v>
      </c>
      <c r="Y166" s="10">
        <v>17850</v>
      </c>
      <c r="Z166" s="9" t="s">
        <v>88</v>
      </c>
      <c r="AA166" s="8">
        <v>21136.61</v>
      </c>
      <c r="AB166" s="8">
        <v>19371</v>
      </c>
      <c r="AC166" s="8">
        <v>1765.6100000000006</v>
      </c>
      <c r="AD166" s="8">
        <v>19371</v>
      </c>
      <c r="AE166" s="8">
        <v>1765.6100000000006</v>
      </c>
      <c r="AF166" s="8" t="s">
        <v>226</v>
      </c>
      <c r="AG166" s="1" t="s">
        <v>116</v>
      </c>
      <c r="AH166" s="1" t="s">
        <v>75</v>
      </c>
      <c r="AI166" s="1">
        <v>4</v>
      </c>
      <c r="AJ166" s="3">
        <v>45883</v>
      </c>
      <c r="AK166" s="3">
        <v>45879</v>
      </c>
      <c r="AL166" s="3">
        <v>45872</v>
      </c>
      <c r="AM166" s="3">
        <v>45880</v>
      </c>
      <c r="AN166" s="3">
        <v>45881</v>
      </c>
      <c r="AO166" s="3">
        <v>45882</v>
      </c>
      <c r="AP166" s="3">
        <v>45878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182.09324466666675</v>
      </c>
    </row>
    <row r="167" spans="1:56" ht="27.75" customHeight="1" x14ac:dyDescent="0.45">
      <c r="A167" s="3">
        <v>45861</v>
      </c>
      <c r="B167" s="14" t="s">
        <v>424</v>
      </c>
      <c r="C167" s="9" t="s">
        <v>110</v>
      </c>
      <c r="D167" s="13" t="s">
        <v>59</v>
      </c>
      <c r="E167" s="9">
        <v>26</v>
      </c>
      <c r="F167" s="9">
        <v>43</v>
      </c>
      <c r="G167" s="9" t="s">
        <v>60</v>
      </c>
      <c r="H167" s="9" t="s">
        <v>66</v>
      </c>
      <c r="I167" s="9">
        <v>150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111</v>
      </c>
      <c r="T167" s="12">
        <v>45887</v>
      </c>
      <c r="U167" s="11">
        <v>15000</v>
      </c>
      <c r="V167" s="10">
        <v>0</v>
      </c>
      <c r="W167" s="10">
        <v>15000</v>
      </c>
      <c r="X167" s="10">
        <v>0</v>
      </c>
      <c r="Y167" s="10">
        <v>0</v>
      </c>
      <c r="Z167" s="9" t="s">
        <v>88</v>
      </c>
      <c r="AA167" s="8">
        <v>18649.949999999997</v>
      </c>
      <c r="AB167" s="8">
        <v>1983</v>
      </c>
      <c r="AC167" s="8">
        <v>16666.949999999997</v>
      </c>
      <c r="AD167" s="8">
        <v>1983</v>
      </c>
      <c r="AE167" s="8">
        <v>16666.949999999997</v>
      </c>
      <c r="AF167" s="8" t="s">
        <v>226</v>
      </c>
      <c r="AG167" s="1" t="s">
        <v>116</v>
      </c>
      <c r="AH167" s="1" t="s">
        <v>149</v>
      </c>
      <c r="AI167" s="1">
        <v>2</v>
      </c>
      <c r="AJ167" s="3">
        <v>45887</v>
      </c>
      <c r="AK167" s="3">
        <v>45885</v>
      </c>
      <c r="AL167" s="3">
        <v>0</v>
      </c>
      <c r="AM167" s="3">
        <v>0</v>
      </c>
      <c r="AN167" s="3">
        <v>0</v>
      </c>
      <c r="AO167" s="3">
        <v>45886</v>
      </c>
      <c r="AP167" s="3">
        <v>45882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146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1718.9181099999998</v>
      </c>
    </row>
    <row r="168" spans="1:56" ht="27.75" customHeight="1" x14ac:dyDescent="0.45">
      <c r="A168" s="3" t="s">
        <v>136</v>
      </c>
      <c r="B168" s="14" t="s">
        <v>136</v>
      </c>
      <c r="C168" s="9" t="s">
        <v>110</v>
      </c>
      <c r="D168" s="13" t="s">
        <v>61</v>
      </c>
      <c r="E168" s="9">
        <v>26</v>
      </c>
      <c r="F168" s="9">
        <v>43</v>
      </c>
      <c r="G168" s="9" t="s">
        <v>60</v>
      </c>
      <c r="H168" s="9" t="s">
        <v>66</v>
      </c>
      <c r="I168" s="9">
        <v>150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111</v>
      </c>
      <c r="T168" s="12" t="s">
        <v>63</v>
      </c>
      <c r="U168" s="11">
        <v>20000</v>
      </c>
      <c r="V168" s="10">
        <v>0</v>
      </c>
      <c r="W168" s="10">
        <v>20000</v>
      </c>
      <c r="X168" s="10">
        <v>0</v>
      </c>
      <c r="Y168" s="10">
        <v>21000</v>
      </c>
      <c r="Z168" s="9" t="s">
        <v>88</v>
      </c>
      <c r="AA168" s="8">
        <v>24866.6</v>
      </c>
      <c r="AB168" s="8">
        <v>0</v>
      </c>
      <c r="AC168" s="8">
        <v>24866.6</v>
      </c>
      <c r="AD168" s="8">
        <v>0</v>
      </c>
      <c r="AE168" s="8">
        <v>24866.6</v>
      </c>
      <c r="AF168" s="8">
        <v>0</v>
      </c>
      <c r="AG168" s="1" t="s">
        <v>119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2564.5753466666665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120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88</v>
      </c>
      <c r="AA169" s="8">
        <v>72077.518595500005</v>
      </c>
      <c r="AB169" s="8">
        <v>28778.358595500002</v>
      </c>
      <c r="AC169" s="8">
        <v>43299.159999999996</v>
      </c>
      <c r="AD169" s="8">
        <v>28778.358595500002</v>
      </c>
      <c r="AE169" s="8">
        <v>43299.159999999996</v>
      </c>
      <c r="AF169" s="8" t="s">
        <v>58</v>
      </c>
      <c r="AG169" s="1" t="s">
        <v>117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107</v>
      </c>
      <c r="BD169" s="56">
        <v>0</v>
      </c>
    </row>
    <row r="170" spans="1:56" ht="27.75" customHeight="1" x14ac:dyDescent="0.45">
      <c r="A170" s="3" t="s">
        <v>136</v>
      </c>
      <c r="B170" s="14" t="s">
        <v>136</v>
      </c>
      <c r="C170" s="9" t="s">
        <v>110</v>
      </c>
      <c r="D170" s="13" t="s">
        <v>59</v>
      </c>
      <c r="E170" s="9">
        <v>28</v>
      </c>
      <c r="F170" s="9">
        <v>47</v>
      </c>
      <c r="G170" s="9" t="s">
        <v>60</v>
      </c>
      <c r="H170" s="9" t="s">
        <v>66</v>
      </c>
      <c r="I170" s="9">
        <v>180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111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0</v>
      </c>
      <c r="Z170" s="9" t="s">
        <v>128</v>
      </c>
      <c r="AA170" s="8">
        <v>6775.4500000000007</v>
      </c>
      <c r="AB170" s="8">
        <v>6775.4500000000007</v>
      </c>
      <c r="AC170" s="8">
        <v>0</v>
      </c>
      <c r="AD170" s="8">
        <v>0</v>
      </c>
      <c r="AE170" s="8">
        <v>6775.4500000000007</v>
      </c>
      <c r="AF170" s="8">
        <v>0</v>
      </c>
      <c r="AG170" s="1" t="s">
        <v>116</v>
      </c>
      <c r="AH170" s="1" t="s">
        <v>149</v>
      </c>
      <c r="AI170" s="1">
        <v>2</v>
      </c>
      <c r="AJ170" s="3" t="s">
        <v>63</v>
      </c>
      <c r="AK170" s="3" t="e">
        <v>#VALUE!</v>
      </c>
      <c r="AL170" s="3">
        <v>0</v>
      </c>
      <c r="AM170" s="3">
        <v>0</v>
      </c>
      <c r="AN170" s="3">
        <v>0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146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0</v>
      </c>
    </row>
    <row r="171" spans="1:56" ht="27.75" customHeight="1" x14ac:dyDescent="0.45">
      <c r="A171" s="3">
        <v>45857</v>
      </c>
      <c r="B171" s="14" t="s">
        <v>391</v>
      </c>
      <c r="C171" s="9" t="s">
        <v>151</v>
      </c>
      <c r="D171" s="13" t="s">
        <v>152</v>
      </c>
      <c r="E171" s="9">
        <v>28</v>
      </c>
      <c r="F171" s="9">
        <v>41</v>
      </c>
      <c r="G171" s="9" t="s">
        <v>60</v>
      </c>
      <c r="H171" s="9">
        <v>0</v>
      </c>
      <c r="I171" s="9">
        <v>120</v>
      </c>
      <c r="J171" s="9" t="s">
        <v>78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45883</v>
      </c>
      <c r="U171" s="11">
        <v>50000</v>
      </c>
      <c r="V171" s="10">
        <v>0</v>
      </c>
      <c r="W171" s="10">
        <v>50000</v>
      </c>
      <c r="X171" s="10">
        <v>0</v>
      </c>
      <c r="Y171" s="10">
        <v>52500</v>
      </c>
      <c r="Z171" s="9" t="s">
        <v>128</v>
      </c>
      <c r="AA171" s="8">
        <v>59372.5</v>
      </c>
      <c r="AB171" s="8">
        <v>23669</v>
      </c>
      <c r="AC171" s="8">
        <v>35703.5</v>
      </c>
      <c r="AD171" s="8">
        <v>0</v>
      </c>
      <c r="AE171" s="8">
        <v>0</v>
      </c>
      <c r="AF171" s="8">
        <v>0</v>
      </c>
      <c r="AG171" s="1">
        <v>0</v>
      </c>
      <c r="AH171" s="1" t="s">
        <v>74</v>
      </c>
      <c r="AI171" s="1">
        <v>2</v>
      </c>
      <c r="AJ171" s="3">
        <v>45883</v>
      </c>
      <c r="AK171" s="3">
        <v>0</v>
      </c>
      <c r="AL171" s="3">
        <v>45874</v>
      </c>
      <c r="AM171" s="3">
        <v>45881</v>
      </c>
      <c r="AN171" s="3">
        <v>45882</v>
      </c>
      <c r="AO171" s="3">
        <v>45882</v>
      </c>
      <c r="AP171" s="3">
        <v>45878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4012.6766944444444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28</v>
      </c>
      <c r="F172" s="9">
        <v>43</v>
      </c>
      <c r="G172" s="9">
        <v>0</v>
      </c>
      <c r="H172" s="9">
        <v>0</v>
      </c>
      <c r="I172" s="9">
        <v>130</v>
      </c>
      <c r="J172" s="9" t="s">
        <v>57</v>
      </c>
      <c r="K172" s="9">
        <v>3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128</v>
      </c>
      <c r="AA172" s="8">
        <v>66147.95</v>
      </c>
      <c r="AB172" s="8">
        <v>30444.45</v>
      </c>
      <c r="AC172" s="8">
        <v>35703.5</v>
      </c>
      <c r="AD172" s="8">
        <v>0</v>
      </c>
      <c r="AE172" s="8">
        <v>6775.4500000000007</v>
      </c>
      <c r="AF172" s="8" t="s">
        <v>58</v>
      </c>
      <c r="AG172" s="1">
        <v>0</v>
      </c>
      <c r="AH172" s="1">
        <v>0</v>
      </c>
      <c r="AI172" s="1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153</v>
      </c>
      <c r="BD172" s="56">
        <v>0</v>
      </c>
    </row>
  </sheetData>
  <autoFilter ref="A5:BD17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2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20</vt:i4>
      </vt:variant>
      <vt:variant>
        <vt:lpstr>ช่วงที่มีชื่อ</vt:lpstr>
      </vt:variant>
      <vt:variant>
        <vt:i4>7</vt:i4>
      </vt:variant>
    </vt:vector>
  </HeadingPairs>
  <TitlesOfParts>
    <vt:vector size="27" baseType="lpstr">
      <vt:lpstr>Linkสูตรออร์เดอร์  (2)</vt:lpstr>
      <vt:lpstr>4(Order+FC)</vt:lpstr>
      <vt:lpstr>9(Order)</vt:lpstr>
      <vt:lpstr>7(Order) แยกลูกค้า</vt:lpstr>
      <vt:lpstr>7(Fc) แยกลูกค้า</vt:lpstr>
      <vt:lpstr>8(Order+Fc) แยกลูกค้า</vt:lpstr>
      <vt:lpstr>8(Order)</vt:lpstr>
      <vt:lpstr>6(Order) แยกลูกค้า</vt:lpstr>
      <vt:lpstr>6(Fc) แยกลูกค้</vt:lpstr>
      <vt:lpstr>ค้างทอ2-8-68</vt:lpstr>
      <vt:lpstr>9-8-68</vt:lpstr>
      <vt:lpstr>8-8-68</vt:lpstr>
      <vt:lpstr>7-8-68</vt:lpstr>
      <vt:lpstr>6-8-68</vt:lpstr>
      <vt:lpstr>5-8-68</vt:lpstr>
      <vt:lpstr>4-8-68</vt:lpstr>
      <vt:lpstr>2-8-68</vt:lpstr>
      <vt:lpstr>1-8-68</vt:lpstr>
      <vt:lpstr>31-7-68</vt:lpstr>
      <vt:lpstr>30-7-68</vt:lpstr>
      <vt:lpstr>'6(Fc) แยกลูกค้'!Print_Area</vt:lpstr>
      <vt:lpstr>'6(Order) แยกลูกค้า'!Print_Area</vt:lpstr>
      <vt:lpstr>'7(Fc) แยกลูกค้า'!Print_Area</vt:lpstr>
      <vt:lpstr>'7(Order) แยกลูกค้า'!Print_Area</vt:lpstr>
      <vt:lpstr>'8(Order)'!Print_Area</vt:lpstr>
      <vt:lpstr>'8(Order+Fc) แยกลูกค้า'!Print_Area</vt:lpstr>
      <vt:lpstr>'9(Order)'!Print_Area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QA-01</cp:lastModifiedBy>
  <cp:lastPrinted>2025-01-20T04:27:41Z</cp:lastPrinted>
  <dcterms:created xsi:type="dcterms:W3CDTF">2015-02-27T04:16:25Z</dcterms:created>
  <dcterms:modified xsi:type="dcterms:W3CDTF">2025-08-09T09:59:20Z</dcterms:modified>
</cp:coreProperties>
</file>