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74531D4D-9D91-4FF8-AD0F-E52645B9BE4A}" xr6:coauthVersionLast="47" xr6:coauthVersionMax="47" xr10:uidLastSave="{00000000-0000-0000-0000-000000000000}"/>
  <bookViews>
    <workbookView xWindow="-120" yWindow="-120" windowWidth="29040" windowHeight="15720" tabRatio="762" firstSheet="1" activeTab="1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ทอ2-9-68" sheetId="4544" r:id="rId10"/>
    <sheet name="13-9-68" sheetId="4556" r:id="rId11"/>
    <sheet name="12-9-68" sheetId="4555" r:id="rId12"/>
    <sheet name="11-9-68" sheetId="4554" r:id="rId13"/>
    <sheet name="10-9-68" sheetId="4552" r:id="rId14"/>
    <sheet name="9-9-68" sheetId="4551" r:id="rId15"/>
    <sheet name="8-9-68" sheetId="4550" r:id="rId16"/>
    <sheet name="6-9-68" sheetId="4549" r:id="rId17"/>
    <sheet name="5-9-68" sheetId="4548" r:id="rId18"/>
    <sheet name="4-9-68" sheetId="4546" r:id="rId19"/>
    <sheet name="3-9-68" sheetId="4545" r:id="rId20"/>
    <sheet name="2-9-68" sheetId="4540" r:id="rId21"/>
    <sheet name="1-9-68" sheetId="4539" r:id="rId22"/>
    <sheet name="30-8-68" sheetId="4538" r:id="rId23"/>
  </sheets>
  <externalReferences>
    <externalReference r:id="rId24"/>
    <externalReference r:id="rId25"/>
    <externalReference r:id="rId26"/>
  </externalReferences>
  <definedNames>
    <definedName name="_xlnm._FilterDatabase" localSheetId="13" hidden="1">'10-9-68'!$A$5:$BD$150</definedName>
    <definedName name="_xlnm._FilterDatabase" localSheetId="12" hidden="1">'11-9-68'!$A$5:$BD$153</definedName>
    <definedName name="_xlnm._FilterDatabase" localSheetId="11" hidden="1">'12-9-68'!$A$5:$BD$158</definedName>
    <definedName name="_xlnm._FilterDatabase" localSheetId="10" hidden="1">'13-9-68'!$A$5:$BD$163</definedName>
    <definedName name="_xlnm._FilterDatabase" localSheetId="21" hidden="1">'1-9-68'!$A$5:$BD$153</definedName>
    <definedName name="_xlnm._FilterDatabase" localSheetId="20" hidden="1">'2-9-68'!$A$5:$BD$148</definedName>
    <definedName name="_xlnm._FilterDatabase" localSheetId="22" hidden="1">'30-8-68'!$A$5:$BD$153</definedName>
    <definedName name="_xlnm._FilterDatabase" localSheetId="19" hidden="1">'3-9-68'!$A$5:$BD$156</definedName>
    <definedName name="_xlnm._FilterDatabase" localSheetId="18" hidden="1">'4-9-68'!$A$5:$BD$146</definedName>
    <definedName name="_xlnm._FilterDatabase" localSheetId="17" hidden="1">'5-9-68'!$A$5:$BD$162</definedName>
    <definedName name="_xlnm._FilterDatabase" localSheetId="16" hidden="1">'6-9-68'!$A$5:$BD$146</definedName>
    <definedName name="_xlnm._FilterDatabase" localSheetId="15" hidden="1">'8-9-68'!$A$5:$BD$148</definedName>
    <definedName name="_xlnm._FilterDatabase" localSheetId="14" hidden="1">'9-9-68'!$A$5:$BD$140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3" hidden="1">'10-9-68'!$A:$A,'10-9-68'!$AG:$AG</definedName>
    <definedName name="Z_A35135A6_BB02_445F_B09B_908EF37AECE2_.wvu.Cols" localSheetId="12" hidden="1">'11-9-68'!$A:$A,'11-9-68'!$AG:$AG</definedName>
    <definedName name="Z_A35135A6_BB02_445F_B09B_908EF37AECE2_.wvu.Cols" localSheetId="11" hidden="1">'12-9-68'!$A:$A,'12-9-68'!$AG:$AG</definedName>
    <definedName name="Z_A35135A6_BB02_445F_B09B_908EF37AECE2_.wvu.Cols" localSheetId="10" hidden="1">'13-9-68'!$A:$A,'13-9-68'!$AG:$AG</definedName>
    <definedName name="Z_A35135A6_BB02_445F_B09B_908EF37AECE2_.wvu.Cols" localSheetId="21" hidden="1">'1-9-68'!$A:$A,'1-9-68'!$AG:$AG</definedName>
    <definedName name="Z_A35135A6_BB02_445F_B09B_908EF37AECE2_.wvu.Cols" localSheetId="20" hidden="1">'2-9-68'!$A:$A,'2-9-68'!$AG:$AG</definedName>
    <definedName name="Z_A35135A6_BB02_445F_B09B_908EF37AECE2_.wvu.Cols" localSheetId="22" hidden="1">'30-8-68'!$A:$A,'30-8-68'!$AG:$AG</definedName>
    <definedName name="Z_A35135A6_BB02_445F_B09B_908EF37AECE2_.wvu.Cols" localSheetId="19" hidden="1">'3-9-68'!$A:$A,'3-9-68'!$AG:$AG</definedName>
    <definedName name="Z_A35135A6_BB02_445F_B09B_908EF37AECE2_.wvu.Cols" localSheetId="18" hidden="1">'4-9-68'!$A:$A,'4-9-68'!$AG:$AG</definedName>
    <definedName name="Z_A35135A6_BB02_445F_B09B_908EF37AECE2_.wvu.Cols" localSheetId="17" hidden="1">'5-9-68'!$A:$A,'5-9-68'!$AG:$AG</definedName>
    <definedName name="Z_A35135A6_BB02_445F_B09B_908EF37AECE2_.wvu.Cols" localSheetId="16" hidden="1">'6-9-68'!$A:$A,'6-9-68'!$AG:$AG</definedName>
    <definedName name="Z_A35135A6_BB02_445F_B09B_908EF37AECE2_.wvu.Cols" localSheetId="15" hidden="1">'8-9-68'!$A:$A,'8-9-68'!$AG:$AG</definedName>
    <definedName name="Z_A35135A6_BB02_445F_B09B_908EF37AECE2_.wvu.Cols" localSheetId="14" hidden="1">'9-9-68'!$A:$A,'9-9-68'!$AG:$AG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3" hidden="1">'10-9-68'!$B$5:$AC$150</definedName>
    <definedName name="Z_A35135A6_BB02_445F_B09B_908EF37AECE2_.wvu.FilterData" localSheetId="12" hidden="1">'11-9-68'!$B$5:$AC$153</definedName>
    <definedName name="Z_A35135A6_BB02_445F_B09B_908EF37AECE2_.wvu.FilterData" localSheetId="11" hidden="1">'12-9-68'!$B$5:$AC$158</definedName>
    <definedName name="Z_A35135A6_BB02_445F_B09B_908EF37AECE2_.wvu.FilterData" localSheetId="10" hidden="1">'13-9-68'!$B$5:$AC$163</definedName>
    <definedName name="Z_A35135A6_BB02_445F_B09B_908EF37AECE2_.wvu.FilterData" localSheetId="21" hidden="1">'1-9-68'!$B$5:$AC$153</definedName>
    <definedName name="Z_A35135A6_BB02_445F_B09B_908EF37AECE2_.wvu.FilterData" localSheetId="20" hidden="1">'2-9-68'!$B$5:$AC$148</definedName>
    <definedName name="Z_A35135A6_BB02_445F_B09B_908EF37AECE2_.wvu.FilterData" localSheetId="22" hidden="1">'30-8-68'!$B$5:$AC$153</definedName>
    <definedName name="Z_A35135A6_BB02_445F_B09B_908EF37AECE2_.wvu.FilterData" localSheetId="19" hidden="1">'3-9-68'!$B$5:$AC$156</definedName>
    <definedName name="Z_A35135A6_BB02_445F_B09B_908EF37AECE2_.wvu.FilterData" localSheetId="18" hidden="1">'4-9-68'!$B$5:$AC$146</definedName>
    <definedName name="Z_A35135A6_BB02_445F_B09B_908EF37AECE2_.wvu.FilterData" localSheetId="17" hidden="1">'5-9-68'!$B$5:$AC$162</definedName>
    <definedName name="Z_A35135A6_BB02_445F_B09B_908EF37AECE2_.wvu.FilterData" localSheetId="16" hidden="1">'6-9-68'!$B$5:$AC$146</definedName>
    <definedName name="Z_A35135A6_BB02_445F_B09B_908EF37AECE2_.wvu.FilterData" localSheetId="15" hidden="1">'8-9-68'!$B$5:$AC$148</definedName>
    <definedName name="Z_A35135A6_BB02_445F_B09B_908EF37AECE2_.wvu.FilterData" localSheetId="14" hidden="1">'9-9-68'!$B$5:$AC$140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3" hidden="1">'10-9-68'!$2:$2</definedName>
    <definedName name="Z_A35135A6_BB02_445F_B09B_908EF37AECE2_.wvu.Rows" localSheetId="12" hidden="1">'11-9-68'!$2:$2</definedName>
    <definedName name="Z_A35135A6_BB02_445F_B09B_908EF37AECE2_.wvu.Rows" localSheetId="11" hidden="1">'12-9-68'!$2:$2</definedName>
    <definedName name="Z_A35135A6_BB02_445F_B09B_908EF37AECE2_.wvu.Rows" localSheetId="10" hidden="1">'13-9-68'!$2:$2</definedName>
    <definedName name="Z_A35135A6_BB02_445F_B09B_908EF37AECE2_.wvu.Rows" localSheetId="21" hidden="1">'1-9-68'!$2:$2</definedName>
    <definedName name="Z_A35135A6_BB02_445F_B09B_908EF37AECE2_.wvu.Rows" localSheetId="20" hidden="1">'2-9-68'!$2:$2</definedName>
    <definedName name="Z_A35135A6_BB02_445F_B09B_908EF37AECE2_.wvu.Rows" localSheetId="22" hidden="1">'30-8-68'!$2:$2</definedName>
    <definedName name="Z_A35135A6_BB02_445F_B09B_908EF37AECE2_.wvu.Rows" localSheetId="19" hidden="1">'3-9-68'!$2:$2</definedName>
    <definedName name="Z_A35135A6_BB02_445F_B09B_908EF37AECE2_.wvu.Rows" localSheetId="18" hidden="1">'4-9-68'!$2:$2</definedName>
    <definedName name="Z_A35135A6_BB02_445F_B09B_908EF37AECE2_.wvu.Rows" localSheetId="17" hidden="1">'5-9-68'!$2:$2</definedName>
    <definedName name="Z_A35135A6_BB02_445F_B09B_908EF37AECE2_.wvu.Rows" localSheetId="16" hidden="1">'6-9-68'!$2:$2</definedName>
    <definedName name="Z_A35135A6_BB02_445F_B09B_908EF37AECE2_.wvu.Rows" localSheetId="15" hidden="1">'8-9-68'!$2:$2</definedName>
    <definedName name="Z_A35135A6_BB02_445F_B09B_908EF37AECE2_.wvu.Rows" localSheetId="14" hidden="1">'9-9-68'!$2:$2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9" r:id="rId27"/>
    <pivotCache cacheId="10" r:id="rId28"/>
    <pivotCache cacheId="11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Y53" i="4551"/>
  <c r="N6" i="4544" l="1"/>
  <c r="N7" i="4544"/>
  <c r="N8" i="4544"/>
  <c r="N9" i="4544"/>
  <c r="N10" i="4544"/>
  <c r="N11" i="4544"/>
  <c r="N12" i="4544"/>
  <c r="N13" i="4544"/>
  <c r="N14" i="4544"/>
  <c r="N15" i="4544"/>
  <c r="N16" i="4544"/>
  <c r="N17" i="4544"/>
  <c r="N5" i="4544"/>
  <c r="C18" i="4544"/>
  <c r="D18" i="4544"/>
  <c r="E18" i="4544"/>
  <c r="F18" i="4544"/>
  <c r="G18" i="4544"/>
  <c r="H18" i="4544"/>
  <c r="I18" i="4544"/>
  <c r="J18" i="4544"/>
  <c r="K18" i="4544"/>
  <c r="L18" i="4544"/>
  <c r="M18" i="4544"/>
  <c r="B18" i="4544"/>
  <c r="N18" i="4544" l="1"/>
  <c r="M56" i="4213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<sst xmlns="http://schemas.openxmlformats.org/spreadsheetml/2006/main" count="28608" uniqueCount="554">
  <si>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</si>
  <si>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</si>
  <si>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</si>
  <si>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</si>
  <si>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</si>
  <si>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</si>
  <si>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</si>
  <si>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</si>
  <si>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</si>
  <si>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</si>
  <si>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</si>
  <si>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</si>
  <si>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</si>
  <si>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</si>
  <si>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</si>
  <si>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</si>
  <si>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</si>
  <si>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</si>
  <si>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</si>
  <si>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</si>
  <si>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</si>
  <si>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</si>
  <si>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</si>
  <si>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</si>
  <si>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</si>
  <si>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</si>
  <si>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</si>
  <si>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</si>
  <si>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</si>
  <si>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</si>
  <si>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</si>
  <si>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</si>
  <si>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</si>
  <si>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</si>
  <si>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</si>
  <si>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</si>
  <si>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</si>
  <si>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</si>
  <si>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</si>
  <si>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</si>
  <si>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</si>
  <si>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</si>
  <si>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</si>
  <si>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</si>
  <si>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</si>
  <si>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</si>
  <si>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</si>
  <si>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</si>
  <si>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</si>
  <si>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</si>
  <si>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</si>
  <si>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</si>
  <si>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</si>
  <si>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</si>
  <si>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</si>
  <si>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</si>
  <si>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</si>
  <si>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</si>
  <si>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</si>
  <si>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</si>
  <si>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</si>
  <si>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</si>
  <si>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</si>
  <si>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</si>
  <si>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</si>
  <si>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</si>
  <si>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</si>
  <si>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</si>
  <si>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</si>
  <si>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</si>
  <si>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</si>
  <si>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</si>
  <si>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</si>
  <si>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</si>
  <si>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</si>
  <si>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</si>
  <si>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</si>
  <si>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</si>
  <si>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</si>
  <si>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</si>
  <si>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</si>
  <si>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</si>
  <si>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</si>
  <si>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</si>
  <si>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</si>
  <si>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</si>
  <si>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</si>
  <si>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</si>
  <si>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</si>
  <si>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</si>
  <si>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</si>
  <si>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</si>
  <si>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</si>
  <si>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</si>
  <si>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</si>
  <si>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</si>
  <si>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</si>
  <si>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</si>
  <si>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</si>
  <si>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</si>
  <si>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</si>
  <si>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</si>
  <si>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</si>
  <si>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</si>
  <si>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</si>
  <si>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</si>
  <si>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</si>
  <si>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</si>
  <si>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</si>
  <si>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</si>
  <si>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</si>
  <si>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</si>
  <si>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</si>
  <si>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</si>
  <si>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</si>
  <si>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</si>
  <si>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</si>
  <si>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</si>
  <si>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</si>
  <si>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</si>
  <si>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</si>
  <si>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</si>
  <si>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</si>
  <si>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</si>
  <si>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</si>
  <si>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</si>
  <si>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</si>
  <si>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</si>
  <si>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</si>
  <si>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</si>
  <si>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</si>
  <si>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</si>
  <si>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</si>
  <si>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</si>
  <si>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</si>
  <si>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</si>
  <si>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</si>
  <si>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</si>
  <si>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</si>
  <si>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</si>
  <si>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</si>
  <si>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</si>
  <si>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</si>
  <si>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</si>
  <si>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</si>
  <si>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</si>
  <si>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</si>
  <si>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</si>
  <si>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</si>
  <si>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</si>
  <si>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</si>
  <si>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</si>
  <si>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</si>
  <si>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</si>
  <si>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</si>
  <si>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</si>
  <si>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</si>
  <si>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</si>
  <si>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</si>
  <si>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</si>
  <si>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</si>
  <si>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</si>
  <si>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</si>
  <si>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</si>
  <si>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</si>
  <si>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</si>
  <si>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</si>
  <si>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</si>
  <si>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</si>
  <si>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</si>
  <si>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</si>
  <si>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</si>
  <si>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</si>
  <si>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</si>
  <si>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</si>
  <si>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</si>
  <si>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</si>
  <si>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</si>
  <si>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</si>
  <si>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</si>
  <si>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</si>
  <si>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</si>
  <si>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</si>
  <si>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</si>
  <si>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</si>
  <si>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</si>
  <si>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</si>
  <si>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</si>
  <si>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</si>
  <si>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</si>
  <si>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</si>
  <si>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</si>
  <si>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</si>
  <si>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</si>
  <si>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</si>
  <si>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</si>
  <si>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</si>
  <si>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</si>
  <si>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</si>
  <si>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</si>
  <si>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</si>
  <si>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</si>
  <si>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</si>
  <si>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</si>
  <si>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</si>
  <si>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</si>
  <si>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</si>
  <si>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</si>
  <si>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</si>
  <si>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</si>
  <si>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</si>
  <si>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</si>
  <si>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</si>
  <si>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</si>
  <si>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</si>
  <si>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</si>
  <si>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</si>
  <si>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</si>
  <si>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</si>
  <si>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</si>
  <si>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</si>
  <si>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</si>
  <si>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</si>
  <si>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</si>
  <si>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</si>
  <si>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</si>
  <si>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</si>
  <si>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</si>
  <si>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</si>
  <si>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</si>
  <si>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</si>
  <si>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</si>
  <si>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</si>
  <si>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</si>
  <si>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</si>
  <si>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</si>
  <si>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</si>
  <si>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</si>
  <si>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</si>
  <si>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</si>
  <si>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</si>
  <si>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</si>
  <si>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</si>
  <si>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</si>
  <si>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</si>
  <si>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</si>
  <si>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</si>
  <si>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</si>
  <si>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</si>
  <si>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</si>
  <si>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</si>
  <si>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</si>
  <si>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</si>
  <si>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</si>
  <si>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</si>
  <si>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</si>
  <si>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</si>
  <si>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</si>
  <si>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</si>
  <si>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</si>
  <si>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</si>
  <si>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</si>
  <si>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</si>
  <si>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</si>
  <si>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</si>
  <si>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</si>
  <si>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</si>
  <si>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</si>
  <si>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</si>
  <si>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</si>
  <si>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</si>
  <si>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</si>
  <si>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</si>
  <si>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</si>
  <si>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</si>
  <si>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</si>
  <si>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</si>
  <si>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</si>
  <si>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บจก.ซีแมน</t>
  </si>
  <si>
    <t>WSWT19251000SM ผลรวม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</si>
  <si>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</si>
  <si>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</si>
  <si>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</si>
  <si>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</si>
  <si>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</si>
  <si>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</si>
  <si>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</si>
  <si>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</si>
  <si>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</si>
  <si>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</si>
  <si>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</si>
  <si>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</si>
  <si>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</si>
  <si>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</si>
  <si>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</si>
  <si>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</si>
  <si>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</si>
  <si>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</si>
  <si>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</si>
  <si>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</si>
  <si>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</si>
  <si>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</si>
  <si>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</si>
  <si>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</si>
  <si>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</si>
  <si>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</si>
  <si>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</si>
  <si>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</si>
  <si>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</si>
  <si>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</si>
  <si>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</si>
  <si>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</si>
  <si>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</si>
  <si>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</si>
  <si>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</si>
  <si>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</si>
  <si>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</si>
  <si>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</si>
  <si>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</si>
  <si>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</si>
  <si>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</si>
  <si>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WSWT23211125120SMFX</t>
  </si>
  <si>
    <t>บจก.แลบอินเตอร์</t>
  </si>
  <si>
    <t>WSWT23211125120SMFX ผลรวม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</si>
  <si>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</si>
  <si>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</si>
  <si>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</si>
  <si>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</si>
  <si>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</si>
  <si>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</si>
  <si>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</si>
  <si>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</si>
  <si>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</si>
  <si>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</si>
  <si>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</si>
  <si>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</si>
  <si>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</si>
  <si>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</si>
  <si>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คุณวัลภา เผ่าเต็ม</t>
  </si>
  <si>
    <t>WSWT2321750 ผลรวม</t>
  </si>
  <si>
    <t>WSWTFCL022325650 ผลรวม</t>
  </si>
  <si>
    <t>MK68-001011</t>
  </si>
  <si>
    <t>บจก.หนกองบัวฟีด</t>
  </si>
  <si>
    <t>MK68-001005</t>
  </si>
  <si>
    <t>MK68-001006</t>
  </si>
  <si>
    <t>MK68-001007</t>
  </si>
  <si>
    <t>MK68-001012</t>
  </si>
  <si>
    <t>MK68-001009</t>
  </si>
  <si>
    <t>MK68-001010</t>
  </si>
  <si>
    <t>WSWT2025650 ผลรวม</t>
  </si>
  <si>
    <t>MK68-001019</t>
  </si>
  <si>
    <t xml:space="preserve">บจก.กันยาวิ </t>
  </si>
  <si>
    <t>หมูแดง 002</t>
  </si>
  <si>
    <t>ขาด-เกินได้5%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</si>
  <si>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</si>
  <si>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</si>
  <si>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</si>
  <si>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</si>
  <si>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</si>
  <si>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</si>
  <si>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</si>
  <si>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</si>
  <si>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</si>
  <si>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</si>
  <si>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</si>
  <si>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</si>
  <si>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</si>
  <si>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</si>
  <si>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</si>
  <si>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</si>
  <si>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</si>
  <si>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</si>
  <si>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</si>
  <si>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</si>
  <si>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</si>
  <si>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</si>
  <si>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</si>
  <si>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</si>
  <si>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</si>
  <si>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</si>
  <si>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</si>
  <si>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</si>
  <si>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</si>
  <si>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</si>
  <si>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</si>
  <si>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</si>
  <si>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</si>
  <si>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</si>
  <si>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</si>
  <si>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</si>
  <si>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</si>
  <si>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</si>
  <si>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</si>
  <si>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</si>
  <si>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</si>
  <si>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</si>
  <si>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</si>
  <si>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</si>
  <si>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</si>
  <si>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</si>
  <si>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</si>
  <si>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</si>
  <si>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</si>
  <si>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</si>
  <si>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</si>
  <si>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</si>
  <si>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</si>
  <si>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</si>
  <si>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</si>
  <si>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</si>
  <si>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</si>
  <si>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</si>
  <si>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</si>
  <si>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</si>
  <si>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</si>
  <si>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</si>
  <si>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</si>
  <si>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</si>
  <si>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</si>
  <si>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</si>
  <si>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</si>
  <si>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</si>
  <si>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</si>
  <si>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>ป้ายชื่อแถว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</si>
  <si>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</si>
  <si>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</si>
  <si>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</si>
  <si>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</si>
  <si>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</si>
  <si>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</si>
  <si>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</si>
  <si>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</si>
  <si>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</si>
  <si>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</si>
  <si>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</si>
  <si>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</si>
  <si>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</si>
  <si>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</si>
  <si>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</si>
  <si>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</si>
  <si>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</si>
  <si>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</si>
  <si>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</si>
  <si>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</si>
  <si>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</si>
  <si>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</si>
  <si>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</si>
  <si>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</si>
  <si>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</si>
  <si>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</si>
  <si>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</si>
  <si>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</si>
  <si>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</si>
  <si>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</si>
  <si>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</si>
  <si>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</si>
  <si>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</si>
  <si>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</si>
  <si>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</si>
  <si>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</si>
  <si>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</si>
  <si>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</si>
  <si>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</si>
  <si>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</si>
  <si>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</si>
  <si>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</si>
  <si>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</si>
  <si>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</si>
  <si>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</si>
  <si>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</si>
  <si>
    <t>MK68-001080</t>
  </si>
  <si>
    <t>MK68-001078</t>
  </si>
  <si>
    <t>MK68-001079</t>
  </si>
  <si>
    <t>MK68-001082</t>
  </si>
  <si>
    <t>บจก.ที.เอช.แพลเล็ท</t>
  </si>
  <si>
    <t>ใบมัน</t>
  </si>
  <si>
    <t>ห้ามขาด-เกินได้ 100</t>
  </si>
  <si>
    <t>MK68-001081</t>
  </si>
  <si>
    <t>MK68-001083</t>
  </si>
  <si>
    <t>หลอดไฟ 20กก.</t>
  </si>
  <si>
    <t xml:space="preserve">ไก่เหยียบศรกบินทร์ </t>
  </si>
  <si>
    <t>ไก่เหยียบศรีวรรณ</t>
  </si>
  <si>
    <t>ขาวแถบใส2"</t>
  </si>
  <si>
    <t>WSWTSCL042325800</t>
  </si>
  <si>
    <t>WRWT25800/WRCL25650</t>
  </si>
  <si>
    <t>WRWT230800/WRWT25650</t>
  </si>
  <si>
    <t>22/9เย็น</t>
  </si>
  <si>
    <t>ลบสีทั้งหมด</t>
  </si>
  <si>
    <t>ลบสี  4000</t>
  </si>
  <si>
    <t>เอส ฟาร์ม105</t>
  </si>
  <si>
    <t>เอส ฟาร์ม190</t>
  </si>
  <si>
    <t>เอส ฟาร์ม115</t>
  </si>
  <si>
    <t>APM915</t>
  </si>
  <si>
    <t>ยู-ฟีด บี1</t>
  </si>
  <si>
    <t>MK68-001087</t>
  </si>
  <si>
    <t>บจก.หนองบัวฟีด</t>
  </si>
  <si>
    <t>รออัดเบล</t>
  </si>
  <si>
    <t>มาซู ฟีดบี0434</t>
  </si>
  <si>
    <t>นิค 001</t>
  </si>
  <si>
    <t>นิค 102B</t>
  </si>
  <si>
    <t>โกลด์ชิคเก้น 994</t>
  </si>
  <si>
    <t>โอดิน 103L</t>
  </si>
  <si>
    <t>โอดิน 202</t>
  </si>
  <si>
    <t>WSWTSCL042325800 ผลรวม</t>
  </si>
  <si>
    <t>MK68-001099</t>
  </si>
  <si>
    <t>PDR250299</t>
  </si>
  <si>
    <t>ชามแดง</t>
  </si>
  <si>
    <t>PDR250300</t>
  </si>
  <si>
    <t>MK68-001086</t>
  </si>
  <si>
    <t>MK68-001095</t>
  </si>
  <si>
    <t>MK68-001094</t>
  </si>
  <si>
    <t>MK68-001093</t>
  </si>
  <si>
    <t>MK68-001092</t>
  </si>
  <si>
    <t>MK68-001091</t>
  </si>
  <si>
    <t>MK68-001090</t>
  </si>
  <si>
    <t>MK68-001096</t>
  </si>
  <si>
    <t>MK68-001097</t>
  </si>
  <si>
    <t>MK68-001084</t>
  </si>
  <si>
    <t>WSWTSCL0223211125</t>
  </si>
  <si>
    <t>ตัดหมดผ้า</t>
  </si>
  <si>
    <t>MK68-001085</t>
  </si>
  <si>
    <t>MK68-001089</t>
  </si>
  <si>
    <t>MK68-001108</t>
  </si>
  <si>
    <t>NHR-1</t>
  </si>
  <si>
    <t>PDR250301</t>
  </si>
  <si>
    <t>PDR250302</t>
  </si>
  <si>
    <t>MK68-001105</t>
  </si>
  <si>
    <t>ฟีล-กู๊ด พี6</t>
  </si>
  <si>
    <t>MK68-001106</t>
  </si>
  <si>
    <t>วี-ฟีด วี 06</t>
  </si>
  <si>
    <t>MK68-001104</t>
  </si>
  <si>
    <t>U-FEED U4(เอส)</t>
  </si>
  <si>
    <t>12/9เย็น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</si>
  <si>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</si>
  <si>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</si>
  <si>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</si>
  <si>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</si>
  <si>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</si>
  <si>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</si>
  <si>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</si>
  <si>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</si>
  <si>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MK68-001107</t>
  </si>
  <si>
    <t>TUNA MEAL MARIN TRUST</t>
  </si>
  <si>
    <t>MK68-001111</t>
  </si>
  <si>
    <t>PORTARYTE</t>
  </si>
  <si>
    <t>ลบสีจำนวนมาก</t>
  </si>
  <si>
    <t>MK68-001109</t>
  </si>
  <si>
    <t>PDR250303</t>
  </si>
  <si>
    <t>MK68-001110</t>
  </si>
  <si>
    <t>ชามแดง 25กก</t>
  </si>
  <si>
    <t>MK68-001112</t>
  </si>
  <si>
    <t>แดนโกรว50(เหลือง)</t>
  </si>
  <si>
    <t>18/9เย็ย</t>
  </si>
  <si>
    <t>เย็น18/9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</si>
</sst>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MK68-001041</v>
          </cell>
          <cell r="C17">
            <v>45896</v>
          </cell>
          <cell r="E17" t="str">
            <v>บจก.ซัน ซีเมนต์ โพรเซส</v>
          </cell>
          <cell r="F17" t="str">
            <v>พระอาทิตย์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>
            <v>45915</v>
          </cell>
          <cell r="Z17" t="str">
            <v>500กระสอบ</v>
          </cell>
          <cell r="AA17">
            <v>5000</v>
          </cell>
          <cell r="AB17">
            <v>5.7749685790719987</v>
          </cell>
          <cell r="AC17">
            <v>0</v>
          </cell>
          <cell r="AD17">
            <v>5.7749685790719987</v>
          </cell>
          <cell r="AG17" t="str">
            <v>รอลูกค้า</v>
          </cell>
          <cell r="AI17"/>
          <cell r="AJ17">
            <v>4560</v>
          </cell>
          <cell r="AL17">
            <v>440</v>
          </cell>
          <cell r="AM17">
            <v>5800</v>
          </cell>
          <cell r="AN17">
            <v>0</v>
          </cell>
          <cell r="AO17" t="str">
            <v>WSWT1625800SM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>
            <v>45915</v>
          </cell>
          <cell r="DP17">
            <v>45910</v>
          </cell>
          <cell r="DQ17">
            <v>45911</v>
          </cell>
          <cell r="DR17">
            <v>45905</v>
          </cell>
          <cell r="DS17">
            <v>45912</v>
          </cell>
          <cell r="DT17">
            <v>45913</v>
          </cell>
          <cell r="DU17">
            <v>45913</v>
          </cell>
          <cell r="DW17">
            <v>45914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MK68-001045</v>
          </cell>
          <cell r="C19">
            <v>45897</v>
          </cell>
          <cell r="E19" t="str">
            <v>บจก.เคอรี่ฟลาวมิลล์</v>
          </cell>
          <cell r="F19" t="str">
            <v>น้องเอินโดนัท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45925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/>
          <cell r="AI19"/>
          <cell r="AJ19">
            <v>0</v>
          </cell>
          <cell r="AL19">
            <v>5000</v>
          </cell>
          <cell r="AM19">
            <v>5400</v>
          </cell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45925</v>
          </cell>
          <cell r="DP19">
            <v>45920</v>
          </cell>
          <cell r="DQ19"/>
          <cell r="DR19">
            <v>45916</v>
          </cell>
          <cell r="DS19">
            <v>45923</v>
          </cell>
          <cell r="DT19">
            <v>45924</v>
          </cell>
          <cell r="DU19">
            <v>45924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 t="str">
            <v>รอแจ้ง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2599</v>
          </cell>
          <cell r="AS23">
            <v>10602.65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729.46232000000009</v>
          </cell>
          <cell r="DL23" t="str">
            <v>P9</v>
          </cell>
          <cell r="DM23">
            <v>3</v>
          </cell>
          <cell r="DN23" t="str">
            <v>รอแจ้ง</v>
          </cell>
          <cell r="DP23" t="e">
            <v>#VALUE!</v>
          </cell>
          <cell r="DQ23"/>
          <cell r="DR23" t="e">
            <v>#VALUE!</v>
          </cell>
          <cell r="DS23" t="e">
            <v>#VALUE!</v>
          </cell>
          <cell r="DT23" t="e">
            <v>#VALUE!</v>
          </cell>
          <cell r="DU23" t="e">
            <v>#VALUE!</v>
          </cell>
          <cell r="DW23" t="e">
            <v>#VALUE!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2599</v>
          </cell>
          <cell r="AS24">
            <v>10602.65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MK68-001111</v>
          </cell>
          <cell r="C25">
            <v>45912</v>
          </cell>
          <cell r="E25" t="str">
            <v>บจก.ซิเบลโก้(บางเลน)</v>
          </cell>
          <cell r="F25" t="str">
            <v>PORTARYTE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ไม่</v>
          </cell>
          <cell r="T25" t="str">
            <v>ไม่สวมถุงใน</v>
          </cell>
          <cell r="U25"/>
          <cell r="V25"/>
          <cell r="X25">
            <v>45932</v>
          </cell>
          <cell r="Z25" t="str">
            <v>500กระสอบแบน</v>
          </cell>
          <cell r="AA25">
            <v>10000</v>
          </cell>
          <cell r="AB25">
            <v>0</v>
          </cell>
          <cell r="AC25">
            <v>0</v>
          </cell>
          <cell r="AD25">
            <v>0</v>
          </cell>
          <cell r="AG25"/>
          <cell r="AI25" t="str">
            <v>ห้ามเกิน-ขาดได้5%</v>
          </cell>
          <cell r="AJ25">
            <v>0</v>
          </cell>
          <cell r="AL25">
            <v>10000</v>
          </cell>
          <cell r="AM25"/>
          <cell r="AN25">
            <v>10500</v>
          </cell>
          <cell r="AO25" t="str">
            <v>WSWT1825800SM</v>
          </cell>
          <cell r="AQ25">
            <v>8801.1</v>
          </cell>
          <cell r="AR25">
            <v>8801.1</v>
          </cell>
          <cell r="AS25">
            <v>0</v>
          </cell>
          <cell r="AT25">
            <v>1900</v>
          </cell>
          <cell r="AU25">
            <v>6901.1</v>
          </cell>
          <cell r="BZ25" t="str">
            <v>WRWT25800/WRWT25800</v>
          </cell>
          <cell r="CA25">
            <v>0</v>
          </cell>
          <cell r="DL25" t="str">
            <v>P6</v>
          </cell>
          <cell r="DM25">
            <v>4</v>
          </cell>
          <cell r="DN25">
            <v>45932</v>
          </cell>
          <cell r="DP25">
            <v>45927</v>
          </cell>
          <cell r="DQ25">
            <v>45928</v>
          </cell>
          <cell r="DR25">
            <v>45921</v>
          </cell>
          <cell r="DS25">
            <v>45929</v>
          </cell>
          <cell r="DT25">
            <v>45930</v>
          </cell>
          <cell r="DU25">
            <v>45931</v>
          </cell>
          <cell r="DW25"/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>
            <v>0</v>
          </cell>
          <cell r="C26"/>
          <cell r="E26">
            <v>0</v>
          </cell>
          <cell r="F26" t="str">
            <v xml:space="preserve"> 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/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WSWT1825800SM</v>
          </cell>
          <cell r="AQ26">
            <v>8801.1</v>
          </cell>
          <cell r="AR26">
            <v>8801.1</v>
          </cell>
          <cell r="AS26">
            <v>0</v>
          </cell>
          <cell r="AT26">
            <v>1900</v>
          </cell>
          <cell r="AU26">
            <v>6901.1</v>
          </cell>
          <cell r="BZ26" t="str">
            <v>WRWT180800/WRWT25800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MK68-001049</v>
          </cell>
          <cell r="C27">
            <v>45898</v>
          </cell>
          <cell r="E27" t="str">
            <v>บจก.เพรซิเดนท์ฟลาวมิลล์</v>
          </cell>
          <cell r="F27" t="str">
            <v>ผึ้งเหลือง</v>
          </cell>
          <cell r="G27">
            <v>19</v>
          </cell>
          <cell r="H27">
            <v>30</v>
          </cell>
          <cell r="I27" t="str">
            <v>ขาว</v>
          </cell>
          <cell r="J27"/>
          <cell r="L27">
            <v>60</v>
          </cell>
          <cell r="M27" t="str">
            <v>±</v>
          </cell>
          <cell r="N27">
            <v>5</v>
          </cell>
          <cell r="R27" t="str">
            <v>บิด</v>
          </cell>
          <cell r="T27" t="str">
            <v>ไม่สวมถุงใน</v>
          </cell>
          <cell r="U27"/>
          <cell r="V27"/>
          <cell r="X27">
            <v>45917</v>
          </cell>
          <cell r="Z27" t="str">
            <v>500กระสอบ</v>
          </cell>
          <cell r="AA27">
            <v>50000</v>
          </cell>
          <cell r="AB27">
            <v>0</v>
          </cell>
          <cell r="AC27">
            <v>0</v>
          </cell>
          <cell r="AD27">
            <v>0</v>
          </cell>
          <cell r="AG27" t="str">
            <v>ลบสีจำนวนมาก</v>
          </cell>
          <cell r="AI27"/>
          <cell r="AJ27">
            <v>50000</v>
          </cell>
          <cell r="AL27">
            <v>0</v>
          </cell>
          <cell r="AM27">
            <v>52901</v>
          </cell>
          <cell r="AN27">
            <v>0</v>
          </cell>
          <cell r="AO27" t="str">
            <v>WSWT1925800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P7</v>
          </cell>
          <cell r="DM27">
            <v>2</v>
          </cell>
          <cell r="DN27">
            <v>45917</v>
          </cell>
          <cell r="DP27">
            <v>45912</v>
          </cell>
          <cell r="DQ27"/>
          <cell r="DR27">
            <v>45908</v>
          </cell>
          <cell r="DS27">
            <v>45915</v>
          </cell>
          <cell r="DT27">
            <v>45916</v>
          </cell>
          <cell r="DU27">
            <v>45916</v>
          </cell>
          <cell r="DW27"/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ประมาณการ</v>
          </cell>
          <cell r="C28" t="str">
            <v>ประมาณการ</v>
          </cell>
          <cell r="E28" t="str">
            <v>บจก.เอ็กเซลเล้นท์</v>
          </cell>
          <cell r="F28" t="str">
            <v>รอแบบ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45925</v>
          </cell>
          <cell r="Z28" t="str">
            <v>500กระสอบ</v>
          </cell>
          <cell r="AA28">
            <v>40000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0</v>
          </cell>
          <cell r="AL28">
            <v>40000</v>
          </cell>
          <cell r="AM28"/>
          <cell r="AN28">
            <v>42000</v>
          </cell>
          <cell r="AO28" t="str">
            <v>WSWT1925800</v>
          </cell>
          <cell r="AQ28">
            <v>35204.400000000001</v>
          </cell>
          <cell r="AR28">
            <v>14424</v>
          </cell>
          <cell r="AS28">
            <v>20780.400000000001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1509.1188266666668</v>
          </cell>
          <cell r="DL28" t="str">
            <v>P7</v>
          </cell>
          <cell r="DM28">
            <v>2</v>
          </cell>
          <cell r="DN28">
            <v>45925</v>
          </cell>
          <cell r="DP28">
            <v>45920</v>
          </cell>
          <cell r="DQ28"/>
          <cell r="DR28">
            <v>45916</v>
          </cell>
          <cell r="DS28">
            <v>45923</v>
          </cell>
          <cell r="DT28">
            <v>45924</v>
          </cell>
          <cell r="DU28">
            <v>45924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>รอART</v>
          </cell>
          <cell r="EG28"/>
          <cell r="EH28"/>
          <cell r="EI28"/>
        </row>
        <row r="29">
          <cell r="B29" t="str">
            <v>ประมาณการ</v>
          </cell>
          <cell r="C29" t="str">
            <v>ประมาณการ</v>
          </cell>
          <cell r="E29" t="str">
            <v>บจก.ไลม์มาสเตอร์</v>
          </cell>
          <cell r="F29" t="str">
            <v>LMC 25 kg</v>
          </cell>
          <cell r="G29">
            <v>19</v>
          </cell>
          <cell r="H29">
            <v>32</v>
          </cell>
          <cell r="I29" t="str">
            <v>ขาว</v>
          </cell>
          <cell r="J29"/>
          <cell r="L29">
            <v>64</v>
          </cell>
          <cell r="M29" t="str">
            <v>±</v>
          </cell>
          <cell r="N29">
            <v>5</v>
          </cell>
          <cell r="R29" t="str">
            <v>ไม่</v>
          </cell>
          <cell r="T29">
            <v>20</v>
          </cell>
          <cell r="U29">
            <v>35</v>
          </cell>
          <cell r="V29">
            <v>40</v>
          </cell>
          <cell r="X29">
            <v>45925</v>
          </cell>
          <cell r="Z29" t="str">
            <v>500กระสอบแบน</v>
          </cell>
          <cell r="AA29">
            <v>20000</v>
          </cell>
          <cell r="AB29">
            <v>341.36903080895991</v>
          </cell>
          <cell r="AC29">
            <v>0</v>
          </cell>
          <cell r="AD29">
            <v>341.36903080895991</v>
          </cell>
          <cell r="AG29"/>
          <cell r="AI29"/>
          <cell r="AJ29">
            <v>233</v>
          </cell>
          <cell r="AL29">
            <v>19767</v>
          </cell>
          <cell r="AM29"/>
          <cell r="AN29">
            <v>20755.350000000002</v>
          </cell>
          <cell r="AO29" t="str">
            <v>WSWT1925800</v>
          </cell>
          <cell r="AQ29">
            <v>18501.714330000003</v>
          </cell>
          <cell r="AR29">
            <v>0</v>
          </cell>
          <cell r="AS29">
            <v>18501.714330000003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1343.6356095653334</v>
          </cell>
          <cell r="DL29" t="str">
            <v>P9</v>
          </cell>
          <cell r="DM29">
            <v>3</v>
          </cell>
          <cell r="DN29">
            <v>45925</v>
          </cell>
          <cell r="DP29">
            <v>45920</v>
          </cell>
          <cell r="DQ29"/>
          <cell r="DR29">
            <v>45915</v>
          </cell>
          <cell r="DS29">
            <v>45922</v>
          </cell>
          <cell r="DT29">
            <v>45923</v>
          </cell>
          <cell r="DU29">
            <v>45923</v>
          </cell>
          <cell r="DW29">
            <v>45924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บจก.เพรซิเดนท์ฟลาวมิลล์</v>
          </cell>
          <cell r="F30" t="str">
            <v>ผึ้งเหลือง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 t="str">
            <v>รอแจ้ง</v>
          </cell>
          <cell r="Z30" t="str">
            <v>500กระสอบ</v>
          </cell>
          <cell r="AA30">
            <v>140000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140000</v>
          </cell>
          <cell r="AM30"/>
          <cell r="AN30">
            <v>147000</v>
          </cell>
          <cell r="AO30" t="str">
            <v>WSWT1925800</v>
          </cell>
          <cell r="AQ30">
            <v>123215.4</v>
          </cell>
          <cell r="AR30">
            <v>0</v>
          </cell>
          <cell r="AS30">
            <v>123215.4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8948.1761600000009</v>
          </cell>
          <cell r="DL30" t="str">
            <v>P7</v>
          </cell>
          <cell r="DM30">
            <v>2</v>
          </cell>
          <cell r="DN30" t="str">
            <v>รอแจ้ง</v>
          </cell>
          <cell r="DP30" t="e">
            <v>#VALUE!</v>
          </cell>
          <cell r="DQ30"/>
          <cell r="DR30" t="e">
            <v>#VALUE!</v>
          </cell>
          <cell r="DS30" t="e">
            <v>#VALUE!</v>
          </cell>
          <cell r="DT30" t="e">
            <v>#VALUE!</v>
          </cell>
          <cell r="DU30" t="e">
            <v>#VALUE!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>
            <v>0</v>
          </cell>
          <cell r="C31"/>
          <cell r="E31"/>
          <cell r="F31"/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>
            <v>0</v>
          </cell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WSWT1925800</v>
          </cell>
          <cell r="AQ31">
            <v>176921.51433000001</v>
          </cell>
          <cell r="AR31">
            <v>14424</v>
          </cell>
          <cell r="AS31">
            <v>162497.51433000001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/>
          <cell r="EI31">
            <v>0</v>
          </cell>
        </row>
        <row r="32">
          <cell r="B32" t="str">
            <v>MK68-001077</v>
          </cell>
          <cell r="C32">
            <v>45905</v>
          </cell>
          <cell r="E32" t="str">
            <v>บจก.เคอรี่ฟลาวมิลล์</v>
          </cell>
          <cell r="F32" t="str">
            <v>ปลาโลมาเทา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67</v>
          </cell>
          <cell r="M32" t="str">
            <v>+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45916</v>
          </cell>
          <cell r="Z32" t="str">
            <v>ห่ออัดเบลแบน500</v>
          </cell>
          <cell r="AA32">
            <v>5000</v>
          </cell>
          <cell r="AB32">
            <v>0</v>
          </cell>
          <cell r="AC32">
            <v>0</v>
          </cell>
          <cell r="AD32">
            <v>0</v>
          </cell>
          <cell r="AG32"/>
          <cell r="AI32" t="str">
            <v>PDR250295</v>
          </cell>
          <cell r="AJ32">
            <v>5000</v>
          </cell>
          <cell r="AL32">
            <v>0</v>
          </cell>
          <cell r="AM32">
            <v>5400</v>
          </cell>
          <cell r="AN32">
            <v>0</v>
          </cell>
          <cell r="AO32" t="str">
            <v>WSWT1921720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BZ32" t="str">
            <v>WRWT21720/WRWT25800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45916</v>
          </cell>
          <cell r="DP32">
            <v>45911</v>
          </cell>
          <cell r="DQ32"/>
          <cell r="DR32">
            <v>45907</v>
          </cell>
          <cell r="DS32">
            <v>45914</v>
          </cell>
          <cell r="DT32">
            <v>45915</v>
          </cell>
          <cell r="DU32">
            <v>45915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MK68-001077</v>
          </cell>
          <cell r="C33">
            <v>45905</v>
          </cell>
          <cell r="E33" t="str">
            <v>บจก.เคอรี่ฟลาวมิลล์</v>
          </cell>
          <cell r="F33" t="str">
            <v>ถุงเงิน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67</v>
          </cell>
          <cell r="M33" t="str">
            <v>+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45916</v>
          </cell>
          <cell r="Z33" t="str">
            <v>ห่ออัดเบลแบน500</v>
          </cell>
          <cell r="AA33">
            <v>5000</v>
          </cell>
          <cell r="AB33">
            <v>0</v>
          </cell>
          <cell r="AC33">
            <v>0</v>
          </cell>
          <cell r="AD33">
            <v>0</v>
          </cell>
          <cell r="AG33"/>
          <cell r="AI33" t="str">
            <v>PDR250295</v>
          </cell>
          <cell r="AJ33">
            <v>4500</v>
          </cell>
          <cell r="AL33">
            <v>500</v>
          </cell>
          <cell r="AM33">
            <v>5400</v>
          </cell>
          <cell r="AN33">
            <v>0</v>
          </cell>
          <cell r="AO33" t="str">
            <v>WSWT1921720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BZ33" t="str">
            <v>WRWT21720/WRWT25800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45916</v>
          </cell>
          <cell r="DP33">
            <v>45911</v>
          </cell>
          <cell r="DQ33"/>
          <cell r="DR33">
            <v>45907</v>
          </cell>
          <cell r="DS33">
            <v>45914</v>
          </cell>
          <cell r="DT33">
            <v>45915</v>
          </cell>
          <cell r="DU33">
            <v>45915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MK68-001077</v>
          </cell>
          <cell r="C34">
            <v>45905</v>
          </cell>
          <cell r="E34" t="str">
            <v>บจก.เคอรี่ฟลาวมิลล์</v>
          </cell>
          <cell r="F34" t="str">
            <v>กุ้งแดง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45916</v>
          </cell>
          <cell r="Z34" t="str">
            <v>ห่ออัดเบลแบน500</v>
          </cell>
          <cell r="AA34">
            <v>10000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PDR250295</v>
          </cell>
          <cell r="AJ34">
            <v>10000</v>
          </cell>
          <cell r="AL34">
            <v>0</v>
          </cell>
          <cell r="AM34">
            <v>10500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45916</v>
          </cell>
          <cell r="DP34">
            <v>45911</v>
          </cell>
          <cell r="DQ34"/>
          <cell r="DR34">
            <v>45907</v>
          </cell>
          <cell r="DS34">
            <v>45914</v>
          </cell>
          <cell r="DT34">
            <v>45915</v>
          </cell>
          <cell r="DU34">
            <v>45915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MK68-001077</v>
          </cell>
          <cell r="C35">
            <v>45905</v>
          </cell>
          <cell r="E35" t="str">
            <v>บจก.เคอรี่ฟลาวมิลล์</v>
          </cell>
          <cell r="F35" t="str">
            <v>PBKF2-01-03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45916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PDR250295</v>
          </cell>
          <cell r="AJ35">
            <v>4787</v>
          </cell>
          <cell r="AL35">
            <v>213</v>
          </cell>
          <cell r="AM35">
            <v>5400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45916</v>
          </cell>
          <cell r="DP35">
            <v>45911</v>
          </cell>
          <cell r="DQ35"/>
          <cell r="DR35">
            <v>45907</v>
          </cell>
          <cell r="DS35">
            <v>45914</v>
          </cell>
          <cell r="DT35">
            <v>45915</v>
          </cell>
          <cell r="DU35">
            <v>45915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MK68-001077</v>
          </cell>
          <cell r="C36">
            <v>45905</v>
          </cell>
          <cell r="E36" t="str">
            <v>บจก.เคอรี่ฟลาวมิลล์</v>
          </cell>
          <cell r="F36" t="str">
            <v>บะหมี่เตี๊ยว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45918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PDR250296</v>
          </cell>
          <cell r="AJ36">
            <v>5000</v>
          </cell>
          <cell r="AL36">
            <v>0</v>
          </cell>
          <cell r="AM36">
            <v>5250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45918</v>
          </cell>
          <cell r="DP36">
            <v>45913</v>
          </cell>
          <cell r="DQ36"/>
          <cell r="DR36">
            <v>45909</v>
          </cell>
          <cell r="DS36">
            <v>45916</v>
          </cell>
          <cell r="DT36">
            <v>45917</v>
          </cell>
          <cell r="DU36">
            <v>45917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MK68-001077</v>
          </cell>
          <cell r="C37">
            <v>45905</v>
          </cell>
          <cell r="E37" t="str">
            <v>บจก.เคอรี่ฟลาวมิลล์</v>
          </cell>
          <cell r="F37" t="str">
            <v>แต้มแดง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45918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PDR250295</v>
          </cell>
          <cell r="AJ37">
            <v>4623</v>
          </cell>
          <cell r="AL37">
            <v>377</v>
          </cell>
          <cell r="AM37">
            <v>5023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45918</v>
          </cell>
          <cell r="DP37">
            <v>45913</v>
          </cell>
          <cell r="DQ37"/>
          <cell r="DR37">
            <v>45909</v>
          </cell>
          <cell r="DS37">
            <v>45916</v>
          </cell>
          <cell r="DT37">
            <v>45917</v>
          </cell>
          <cell r="DU37">
            <v>45917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ประมาณการ</v>
          </cell>
          <cell r="C38" t="str">
            <v>ประมาณการ</v>
          </cell>
          <cell r="E38" t="str">
            <v>บจก.เคอรี่ฟลาวมิลล์</v>
          </cell>
          <cell r="F38" t="str">
            <v>แต้มแดง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 t="str">
            <v>รอแจ้ง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5000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 t="str">
            <v>รอแจ้ง</v>
          </cell>
          <cell r="DP38" t="e">
            <v>#VALUE!</v>
          </cell>
          <cell r="DQ38"/>
          <cell r="DR38" t="e">
            <v>#VALUE!</v>
          </cell>
          <cell r="DS38" t="e">
            <v>#VALUE!</v>
          </cell>
          <cell r="DT38" t="e">
            <v>#VALUE!</v>
          </cell>
          <cell r="DU38" t="e">
            <v>#VALUE!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MK68-001077</v>
          </cell>
          <cell r="C39">
            <v>45905</v>
          </cell>
          <cell r="E39" t="str">
            <v>บจก.เคอรี่ฟลาวมิลล์</v>
          </cell>
          <cell r="F39" t="str">
            <v>ถุงเขียว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45918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PDR250296</v>
          </cell>
          <cell r="AJ39">
            <v>10000</v>
          </cell>
          <cell r="AL39">
            <v>0</v>
          </cell>
          <cell r="AM39">
            <v>10400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45918</v>
          </cell>
          <cell r="DP39">
            <v>45913</v>
          </cell>
          <cell r="DQ39"/>
          <cell r="DR39">
            <v>45909</v>
          </cell>
          <cell r="DS39">
            <v>45916</v>
          </cell>
          <cell r="DT39">
            <v>45917</v>
          </cell>
          <cell r="DU39">
            <v>45917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MK68-001077</v>
          </cell>
          <cell r="C40">
            <v>45905</v>
          </cell>
          <cell r="E40" t="str">
            <v>บจก.เคอรี่ฟลาวมิลล์</v>
          </cell>
          <cell r="F40" t="str">
            <v>ดอกไม้เขียว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45918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 t="str">
            <v>ลบสีจำนวนมาก</v>
          </cell>
          <cell r="AI40" t="str">
            <v>PDR250296</v>
          </cell>
          <cell r="AJ40">
            <v>5000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45918</v>
          </cell>
          <cell r="DP40">
            <v>45913</v>
          </cell>
          <cell r="DQ40"/>
          <cell r="DR40">
            <v>45909</v>
          </cell>
          <cell r="DS40">
            <v>45916</v>
          </cell>
          <cell r="DT40">
            <v>45917</v>
          </cell>
          <cell r="DU40">
            <v>45917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MK68-001075</v>
          </cell>
          <cell r="C41">
            <v>45904</v>
          </cell>
          <cell r="E41" t="str">
            <v>บจก.เคอรี่ฟลาวมิลล์</v>
          </cell>
          <cell r="F41" t="str">
            <v>ไม่พิมพ์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ไม่</v>
          </cell>
          <cell r="T41" t="str">
            <v>ไม่สวมถุงใน</v>
          </cell>
          <cell r="U41"/>
          <cell r="V41"/>
          <cell r="X41">
            <v>45924</v>
          </cell>
          <cell r="Z41" t="str">
            <v>ห่ออัดเบลแบน501</v>
          </cell>
          <cell r="AA41">
            <v>20000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20000</v>
          </cell>
          <cell r="AM41"/>
          <cell r="AN41">
            <v>0</v>
          </cell>
          <cell r="AO41" t="str">
            <v>WSWT1921720</v>
          </cell>
          <cell r="AQ41">
            <v>18719.800000000003</v>
          </cell>
          <cell r="AR41">
            <v>18719.800000000003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P3</v>
          </cell>
          <cell r="DM41">
            <v>1</v>
          </cell>
          <cell r="DN41">
            <v>45924</v>
          </cell>
          <cell r="DP41">
            <v>45919</v>
          </cell>
          <cell r="DQ41"/>
          <cell r="DR41"/>
          <cell r="DS41"/>
          <cell r="DT41"/>
          <cell r="DU41">
            <v>45923</v>
          </cell>
          <cell r="DW41"/>
          <cell r="DX41"/>
          <cell r="DY41"/>
          <cell r="DZ41"/>
          <cell r="EA41"/>
          <cell r="EB41"/>
          <cell r="EC41" t="str">
            <v>ตัด</v>
          </cell>
          <cell r="ED41"/>
          <cell r="EG41"/>
          <cell r="EH41"/>
          <cell r="EI41"/>
        </row>
        <row r="42">
          <cell r="B42" t="str">
            <v>MK68-001076</v>
          </cell>
          <cell r="C42">
            <v>45904</v>
          </cell>
          <cell r="E42" t="str">
            <v>บจก.เคอรี่ฟลาวมิลล์</v>
          </cell>
          <cell r="F42" t="str">
            <v>ไม่พิมพ์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45924</v>
          </cell>
          <cell r="Z42" t="str">
            <v>ห่ออัดเบลแบน501</v>
          </cell>
          <cell r="AA42">
            <v>20000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20000</v>
          </cell>
          <cell r="AM42"/>
          <cell r="AN42">
            <v>0</v>
          </cell>
          <cell r="AO42" t="str">
            <v>WSWT1921720</v>
          </cell>
          <cell r="AQ42">
            <v>18719.800000000003</v>
          </cell>
          <cell r="AR42">
            <v>0</v>
          </cell>
          <cell r="AS42">
            <v>18719.800000000003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1410.0585351111113</v>
          </cell>
          <cell r="DL42" t="str">
            <v>P3</v>
          </cell>
          <cell r="DM42">
            <v>1</v>
          </cell>
          <cell r="DN42">
            <v>45924</v>
          </cell>
          <cell r="DP42">
            <v>45919</v>
          </cell>
          <cell r="DQ42"/>
          <cell r="DR42"/>
          <cell r="DS42"/>
          <cell r="DT42"/>
          <cell r="DU42">
            <v>45923</v>
          </cell>
          <cell r="DW42"/>
          <cell r="DX42"/>
          <cell r="DY42"/>
          <cell r="DZ42"/>
          <cell r="EA42"/>
          <cell r="EB42"/>
          <cell r="EC42" t="str">
            <v>ตัด</v>
          </cell>
          <cell r="ED42"/>
          <cell r="EG42"/>
          <cell r="EH42"/>
          <cell r="EI42"/>
        </row>
        <row r="43">
          <cell r="B43" t="str">
            <v>MK68-001099</v>
          </cell>
          <cell r="C43">
            <v>45910</v>
          </cell>
          <cell r="E43" t="str">
            <v>บจก.เคอรี่ฟลาวมิลล์</v>
          </cell>
          <cell r="F43" t="str">
            <v>ถุงเขียว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45920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PDR250299</v>
          </cell>
          <cell r="AJ43">
            <v>10000</v>
          </cell>
          <cell r="AL43">
            <v>0</v>
          </cell>
          <cell r="AM43">
            <v>10400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45920</v>
          </cell>
          <cell r="DP43">
            <v>45915</v>
          </cell>
          <cell r="DQ43"/>
          <cell r="DR43">
            <v>45911</v>
          </cell>
          <cell r="DS43">
            <v>45918</v>
          </cell>
          <cell r="DT43">
            <v>45919</v>
          </cell>
          <cell r="DU43">
            <v>45919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MK68-001099</v>
          </cell>
          <cell r="C44">
            <v>45910</v>
          </cell>
          <cell r="E44" t="str">
            <v>บจก.เคอรี่ฟลาวมิลล์</v>
          </cell>
          <cell r="F44" t="str">
            <v>ถุงทองแซนวิช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45920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PDR250299</v>
          </cell>
          <cell r="AJ44">
            <v>0</v>
          </cell>
          <cell r="AL44">
            <v>10000</v>
          </cell>
          <cell r="AM44">
            <v>8080</v>
          </cell>
          <cell r="AN44">
            <v>2016</v>
          </cell>
          <cell r="AO44" t="str">
            <v>WSWT1921720</v>
          </cell>
          <cell r="AQ44">
            <v>1886.9558400000001</v>
          </cell>
          <cell r="AR44">
            <v>1886.9558400000001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45920</v>
          </cell>
          <cell r="DP44">
            <v>45915</v>
          </cell>
          <cell r="DQ44"/>
          <cell r="DR44">
            <v>45911</v>
          </cell>
          <cell r="DS44">
            <v>45918</v>
          </cell>
          <cell r="DT44">
            <v>45919</v>
          </cell>
          <cell r="DU44">
            <v>45919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MK68-001099</v>
          </cell>
          <cell r="C45">
            <v>45910</v>
          </cell>
          <cell r="E45" t="str">
            <v>บจก.เคอรี่ฟลาวมิลล์</v>
          </cell>
          <cell r="F45" t="str">
            <v>BS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45920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PDR250299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4679.9500000000007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45920</v>
          </cell>
          <cell r="DP45">
            <v>45915</v>
          </cell>
          <cell r="DQ45"/>
          <cell r="DR45">
            <v>45911</v>
          </cell>
          <cell r="DS45">
            <v>45918</v>
          </cell>
          <cell r="DT45">
            <v>45919</v>
          </cell>
          <cell r="DU45">
            <v>45919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MK68-001099</v>
          </cell>
          <cell r="C46">
            <v>45910</v>
          </cell>
          <cell r="E46" t="str">
            <v>บจก.เคอรี่ฟลาวมิลล์</v>
          </cell>
          <cell r="F46" t="str">
            <v>ชามแดง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45925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PDR250300</v>
          </cell>
          <cell r="AJ46">
            <v>0</v>
          </cell>
          <cell r="AL46">
            <v>5000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45925</v>
          </cell>
          <cell r="DP46">
            <v>45920</v>
          </cell>
          <cell r="DQ46"/>
          <cell r="DR46">
            <v>45916</v>
          </cell>
          <cell r="DS46">
            <v>45923</v>
          </cell>
          <cell r="DT46">
            <v>45924</v>
          </cell>
          <cell r="DU46">
            <v>45924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MK68-001099</v>
          </cell>
          <cell r="C47">
            <v>45910</v>
          </cell>
          <cell r="E47" t="str">
            <v>บจก.เคอรี่ฟลาวมิลล์</v>
          </cell>
          <cell r="F47" t="str">
            <v>บะหมี่เตี๊ยว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45925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PDR250300</v>
          </cell>
          <cell r="AJ47">
            <v>0</v>
          </cell>
          <cell r="AL47">
            <v>5000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45925</v>
          </cell>
          <cell r="DP47">
            <v>45920</v>
          </cell>
          <cell r="DQ47"/>
          <cell r="DR47">
            <v>45916</v>
          </cell>
          <cell r="DS47">
            <v>45923</v>
          </cell>
          <cell r="DT47">
            <v>45924</v>
          </cell>
          <cell r="DU47">
            <v>45924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MK68-001099</v>
          </cell>
          <cell r="C48">
            <v>45910</v>
          </cell>
          <cell r="E48" t="str">
            <v>บจก.เคอรี่ฟลาวมิลล์</v>
          </cell>
          <cell r="F48" t="str">
            <v>HARD FLOUR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45925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PDR250300</v>
          </cell>
          <cell r="AJ48">
            <v>0</v>
          </cell>
          <cell r="AL48">
            <v>5000</v>
          </cell>
          <cell r="AM48">
            <v>5400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45925</v>
          </cell>
          <cell r="DP48">
            <v>45920</v>
          </cell>
          <cell r="DQ48"/>
          <cell r="DR48">
            <v>45916</v>
          </cell>
          <cell r="DS48">
            <v>45923</v>
          </cell>
          <cell r="DT48">
            <v>45924</v>
          </cell>
          <cell r="DU48">
            <v>45924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MK68-001099</v>
          </cell>
          <cell r="C49">
            <v>45910</v>
          </cell>
          <cell r="E49" t="str">
            <v>บจก.เคอรี่ฟลาวมิลล์</v>
          </cell>
          <cell r="F49" t="str">
            <v>FW-Y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45925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PDR250300</v>
          </cell>
          <cell r="AJ49">
            <v>0</v>
          </cell>
          <cell r="AL49">
            <v>5000</v>
          </cell>
          <cell r="AM49">
            <v>5400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45925</v>
          </cell>
          <cell r="DP49">
            <v>45920</v>
          </cell>
          <cell r="DQ49"/>
          <cell r="DR49">
            <v>45916</v>
          </cell>
          <cell r="DS49">
            <v>45923</v>
          </cell>
          <cell r="DT49">
            <v>45924</v>
          </cell>
          <cell r="DU49">
            <v>45924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MK68-001099</v>
          </cell>
          <cell r="C50">
            <v>45910</v>
          </cell>
          <cell r="E50" t="str">
            <v>บจก.เคอรี่ฟลาวมิลล์</v>
          </cell>
          <cell r="F50">
            <v>997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45925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PDR250300</v>
          </cell>
          <cell r="AJ50">
            <v>0</v>
          </cell>
          <cell r="AL50">
            <v>5000</v>
          </cell>
          <cell r="AM50">
            <v>5400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45925</v>
          </cell>
          <cell r="DP50">
            <v>45920</v>
          </cell>
          <cell r="DQ50"/>
          <cell r="DR50">
            <v>45916</v>
          </cell>
          <cell r="DS50">
            <v>45923</v>
          </cell>
          <cell r="DT50">
            <v>45924</v>
          </cell>
          <cell r="DU50">
            <v>45924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MK68-001108</v>
          </cell>
          <cell r="C51">
            <v>45912</v>
          </cell>
          <cell r="E51" t="str">
            <v>บจก.เคอรี่ฟลาวมิลล์</v>
          </cell>
          <cell r="F51" t="str">
            <v>NHR-1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45920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PDR250301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45920</v>
          </cell>
          <cell r="DP51">
            <v>45915</v>
          </cell>
          <cell r="DQ51"/>
          <cell r="DR51">
            <v>45911</v>
          </cell>
          <cell r="DS51">
            <v>45918</v>
          </cell>
          <cell r="DT51">
            <v>45919</v>
          </cell>
          <cell r="DU51">
            <v>45919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MK68-001108</v>
          </cell>
          <cell r="C52">
            <v>45912</v>
          </cell>
          <cell r="E52" t="str">
            <v>บจก.เคอรี่ฟลาวมิลล์</v>
          </cell>
          <cell r="F52" t="str">
            <v>กุ้งแดง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45920</v>
          </cell>
          <cell r="Z52" t="str">
            <v>ห่ออัดเบลแบน500</v>
          </cell>
          <cell r="AA52">
            <v>10000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PDR250301</v>
          </cell>
          <cell r="AJ52">
            <v>0</v>
          </cell>
          <cell r="AL52">
            <v>10000</v>
          </cell>
          <cell r="AM52"/>
          <cell r="AN52">
            <v>10500</v>
          </cell>
          <cell r="AO52" t="str">
            <v>WSWT1921720</v>
          </cell>
          <cell r="AQ52">
            <v>9359.9000000000015</v>
          </cell>
          <cell r="AR52">
            <v>9359.9000000000015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45920</v>
          </cell>
          <cell r="DP52">
            <v>45915</v>
          </cell>
          <cell r="DQ52"/>
          <cell r="DR52">
            <v>45911</v>
          </cell>
          <cell r="DS52">
            <v>45918</v>
          </cell>
          <cell r="DT52">
            <v>45919</v>
          </cell>
          <cell r="DU52">
            <v>45919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MK68-001108</v>
          </cell>
          <cell r="C53">
            <v>45912</v>
          </cell>
          <cell r="E53" t="str">
            <v>บจก.เคอรี่ฟลาวมิลล์</v>
          </cell>
          <cell r="F53" t="str">
            <v>ดอกไม้เขียว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45920</v>
          </cell>
          <cell r="Z53" t="str">
            <v>ห่ออัดเบลแบน500</v>
          </cell>
          <cell r="AA53">
            <v>10000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PDR250301</v>
          </cell>
          <cell r="AJ53">
            <v>0</v>
          </cell>
          <cell r="AL53">
            <v>10000</v>
          </cell>
          <cell r="AM53"/>
          <cell r="AN53">
            <v>10500</v>
          </cell>
          <cell r="AO53" t="str">
            <v>WSWT1921720</v>
          </cell>
          <cell r="AQ53">
            <v>9359.9000000000015</v>
          </cell>
          <cell r="AR53">
            <v>9359.9000000000015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45920</v>
          </cell>
          <cell r="DP53">
            <v>45915</v>
          </cell>
          <cell r="DQ53"/>
          <cell r="DR53">
            <v>45911</v>
          </cell>
          <cell r="DS53">
            <v>45918</v>
          </cell>
          <cell r="DT53">
            <v>45919</v>
          </cell>
          <cell r="DU53">
            <v>45919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MK68-001108</v>
          </cell>
          <cell r="C54">
            <v>45912</v>
          </cell>
          <cell r="E54" t="str">
            <v>บจก.เคอรี่ฟลาวมิลล์</v>
          </cell>
          <cell r="F54" t="str">
            <v>ถุงเขียว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45925</v>
          </cell>
          <cell r="Z54" t="str">
            <v>ห่ออัดเบลแบน500</v>
          </cell>
          <cell r="AA54">
            <v>10000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PDR250302</v>
          </cell>
          <cell r="AJ54">
            <v>0</v>
          </cell>
          <cell r="AL54">
            <v>10000</v>
          </cell>
          <cell r="AM54"/>
          <cell r="AN54">
            <v>10500</v>
          </cell>
          <cell r="AO54" t="str">
            <v>WSWT1921720</v>
          </cell>
          <cell r="AQ54">
            <v>9359.9000000000015</v>
          </cell>
          <cell r="AR54">
            <v>760</v>
          </cell>
          <cell r="AS54">
            <v>8599.9000000000015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647.78268977777793</v>
          </cell>
          <cell r="DL54" t="str">
            <v>P7</v>
          </cell>
          <cell r="DM54">
            <v>2</v>
          </cell>
          <cell r="DN54">
            <v>45925</v>
          </cell>
          <cell r="DP54">
            <v>45920</v>
          </cell>
          <cell r="DQ54"/>
          <cell r="DR54">
            <v>45916</v>
          </cell>
          <cell r="DS54">
            <v>45923</v>
          </cell>
          <cell r="DT54">
            <v>45924</v>
          </cell>
          <cell r="DU54">
            <v>45924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MK68-001108</v>
          </cell>
          <cell r="C55">
            <v>45912</v>
          </cell>
          <cell r="E55" t="str">
            <v>บจก.เคอรี่ฟลาวมิลล์</v>
          </cell>
          <cell r="F55" t="str">
            <v>ถุงเงิน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45925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PDR250302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45925</v>
          </cell>
          <cell r="DP55">
            <v>45920</v>
          </cell>
          <cell r="DQ55"/>
          <cell r="DR55">
            <v>45916</v>
          </cell>
          <cell r="DS55">
            <v>45923</v>
          </cell>
          <cell r="DT55">
            <v>45924</v>
          </cell>
          <cell r="DU55">
            <v>45924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MK68-001108</v>
          </cell>
          <cell r="C56">
            <v>45912</v>
          </cell>
          <cell r="E56" t="str">
            <v>บจก.เคอรี่ฟลาวมิลล์</v>
          </cell>
          <cell r="F56" t="str">
            <v>ดอกไม้ม่วง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45925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PDR250302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0</v>
          </cell>
          <cell r="AS56">
            <v>4679.9500000000007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352.51463377777782</v>
          </cell>
          <cell r="DL56" t="str">
            <v>P7</v>
          </cell>
          <cell r="DM56">
            <v>2</v>
          </cell>
          <cell r="DN56">
            <v>45925</v>
          </cell>
          <cell r="DP56">
            <v>45920</v>
          </cell>
          <cell r="DQ56"/>
          <cell r="DR56">
            <v>45916</v>
          </cell>
          <cell r="DS56">
            <v>45923</v>
          </cell>
          <cell r="DT56">
            <v>45924</v>
          </cell>
          <cell r="DU56">
            <v>45924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MK68-001109</v>
          </cell>
          <cell r="C57">
            <v>45912</v>
          </cell>
          <cell r="E57" t="str">
            <v>บจก.เคอรี่ฟลาวมิลล์</v>
          </cell>
          <cell r="F57" t="str">
            <v>NHR-1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45927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PDR250303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0</v>
          </cell>
          <cell r="AS57">
            <v>4679.9500000000007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352.51463377777782</v>
          </cell>
          <cell r="DL57" t="str">
            <v>P7</v>
          </cell>
          <cell r="DM57">
            <v>2</v>
          </cell>
          <cell r="DN57">
            <v>45927</v>
          </cell>
          <cell r="DP57">
            <v>45922</v>
          </cell>
          <cell r="DQ57"/>
          <cell r="DR57">
            <v>45918</v>
          </cell>
          <cell r="DS57">
            <v>45925</v>
          </cell>
          <cell r="DT57">
            <v>45926</v>
          </cell>
          <cell r="DU57">
            <v>45926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MK68-001109</v>
          </cell>
          <cell r="C58">
            <v>45912</v>
          </cell>
          <cell r="E58" t="str">
            <v>บจก.เคอรี่ฟลาวมิลล์</v>
          </cell>
          <cell r="F58" t="str">
            <v>ถุงเงิน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45927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PDR250303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0</v>
          </cell>
          <cell r="AS58">
            <v>4679.9500000000007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352.51463377777782</v>
          </cell>
          <cell r="DL58" t="str">
            <v>P7</v>
          </cell>
          <cell r="DM58">
            <v>2</v>
          </cell>
          <cell r="DN58">
            <v>45927</v>
          </cell>
          <cell r="DP58">
            <v>45922</v>
          </cell>
          <cell r="DQ58"/>
          <cell r="DR58">
            <v>45918</v>
          </cell>
          <cell r="DS58">
            <v>45925</v>
          </cell>
          <cell r="DT58">
            <v>45926</v>
          </cell>
          <cell r="DU58">
            <v>45926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MK68-001109</v>
          </cell>
          <cell r="C59">
            <v>45912</v>
          </cell>
          <cell r="E59" t="str">
            <v>บจก.เคอรี่ฟลาวมิลล์</v>
          </cell>
          <cell r="F59" t="str">
            <v>ดอกไม้เขียว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45927</v>
          </cell>
          <cell r="Z59" t="str">
            <v>ห่ออัดเบลแบน500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PDR250303</v>
          </cell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WSWT1921720</v>
          </cell>
          <cell r="AQ59">
            <v>9359.9000000000015</v>
          </cell>
          <cell r="AR59">
            <v>0</v>
          </cell>
          <cell r="AS59">
            <v>9359.9000000000015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705.02926755555563</v>
          </cell>
          <cell r="DL59" t="str">
            <v>P7</v>
          </cell>
          <cell r="DM59">
            <v>2</v>
          </cell>
          <cell r="DN59">
            <v>45927</v>
          </cell>
          <cell r="DP59">
            <v>45922</v>
          </cell>
          <cell r="DQ59"/>
          <cell r="DR59">
            <v>45918</v>
          </cell>
          <cell r="DS59">
            <v>45925</v>
          </cell>
          <cell r="DT59">
            <v>45926</v>
          </cell>
          <cell r="DU59">
            <v>45926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ประมาณการ</v>
          </cell>
          <cell r="C60" t="str">
            <v>ประมาณการ</v>
          </cell>
          <cell r="E60" t="str">
            <v>บจก.เคอรี่ฟลาวมิลล์</v>
          </cell>
          <cell r="F60" t="str">
            <v>รอแบบ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45961</v>
          </cell>
          <cell r="Z60" t="str">
            <v>ห่ออัดเบลแบน500</v>
          </cell>
          <cell r="AA60">
            <v>400000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400000</v>
          </cell>
          <cell r="AM60"/>
          <cell r="AN60">
            <v>420000</v>
          </cell>
          <cell r="AO60" t="str">
            <v>WSWT1921720</v>
          </cell>
          <cell r="AQ60">
            <v>374396.00000000006</v>
          </cell>
          <cell r="AR60">
            <v>0</v>
          </cell>
          <cell r="AS60">
            <v>374396.00000000006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28201.170702222225</v>
          </cell>
          <cell r="DL60" t="str">
            <v>P7</v>
          </cell>
          <cell r="DM60">
            <v>2</v>
          </cell>
          <cell r="DN60">
            <v>45961</v>
          </cell>
          <cell r="DP60">
            <v>45956</v>
          </cell>
          <cell r="DQ60"/>
          <cell r="DR60">
            <v>45952</v>
          </cell>
          <cell r="DS60">
            <v>45959</v>
          </cell>
          <cell r="DT60">
            <v>45960</v>
          </cell>
          <cell r="DU60">
            <v>45960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19</v>
          </cell>
          <cell r="H61">
            <v>30</v>
          </cell>
          <cell r="I61"/>
          <cell r="J61"/>
          <cell r="L61">
            <v>63</v>
          </cell>
          <cell r="M61" t="str">
            <v>+</v>
          </cell>
          <cell r="N61">
            <v>5</v>
          </cell>
          <cell r="R61"/>
          <cell r="T61"/>
          <cell r="U61"/>
          <cell r="V61"/>
          <cell r="X61"/>
          <cell r="Z61"/>
          <cell r="AA61">
            <v>0</v>
          </cell>
          <cell r="AB61"/>
          <cell r="AC61">
            <v>0</v>
          </cell>
          <cell r="AD61"/>
          <cell r="AG61"/>
          <cell r="AI61" t="str">
            <v>ระบุในSD</v>
          </cell>
          <cell r="AJ61">
            <v>0</v>
          </cell>
          <cell r="AL61">
            <v>0</v>
          </cell>
          <cell r="AM61"/>
          <cell r="AN61">
            <v>0</v>
          </cell>
          <cell r="AO61" t="str">
            <v>WSWT1921720</v>
          </cell>
          <cell r="AQ61">
            <v>479241.85584000009</v>
          </cell>
          <cell r="AR61">
            <v>54126.405840000007</v>
          </cell>
          <cell r="AS61">
            <v>425115.45000000007</v>
          </cell>
          <cell r="AT61">
            <v>0</v>
          </cell>
          <cell r="AU61">
            <v>0</v>
          </cell>
          <cell r="BZ61" t="str">
            <v>WRWT190720/WRWT25800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>
            <v>0</v>
          </cell>
          <cell r="EI61">
            <v>0</v>
          </cell>
        </row>
        <row r="62">
          <cell r="B62">
            <v>0</v>
          </cell>
          <cell r="C62"/>
          <cell r="E62"/>
          <cell r="F62"/>
          <cell r="G62">
            <v>19</v>
          </cell>
          <cell r="H62">
            <v>30</v>
          </cell>
          <cell r="I62"/>
          <cell r="J62"/>
          <cell r="L62">
            <v>56</v>
          </cell>
          <cell r="M62" t="str">
            <v>±</v>
          </cell>
          <cell r="N62">
            <v>5</v>
          </cell>
          <cell r="R62"/>
          <cell r="T62"/>
          <cell r="U62"/>
          <cell r="V62"/>
          <cell r="X62"/>
          <cell r="Z62"/>
          <cell r="AA62">
            <v>0</v>
          </cell>
          <cell r="AB62"/>
          <cell r="AC62">
            <v>0</v>
          </cell>
          <cell r="AD62"/>
          <cell r="AG62"/>
          <cell r="AI62" t="str">
            <v>ระบุในSD</v>
          </cell>
          <cell r="AJ62" t="str">
            <v xml:space="preserve"> </v>
          </cell>
          <cell r="AL62">
            <v>0</v>
          </cell>
          <cell r="AM62"/>
          <cell r="AN62">
            <v>0</v>
          </cell>
          <cell r="AO62" t="str">
            <v>WSWT1925800SM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BZ62" t="str">
            <v>WRWT190800/WRWT25800</v>
          </cell>
          <cell r="CA62">
            <v>0</v>
          </cell>
          <cell r="DL62"/>
          <cell r="DM62" t="str">
            <v>Lead time</v>
          </cell>
          <cell r="DN62"/>
          <cell r="DP62"/>
          <cell r="DQ62"/>
          <cell r="DR62"/>
          <cell r="DS62"/>
          <cell r="DT62"/>
          <cell r="DU62"/>
          <cell r="DW62"/>
          <cell r="DX62"/>
          <cell r="DY62"/>
          <cell r="DZ62"/>
          <cell r="EA62"/>
          <cell r="EB62"/>
          <cell r="EC62"/>
          <cell r="ED62"/>
          <cell r="EG62"/>
          <cell r="EH62">
            <v>0</v>
          </cell>
          <cell r="EI62">
            <v>0</v>
          </cell>
        </row>
        <row r="63">
          <cell r="B63" t="str">
            <v>MK68-001080</v>
          </cell>
          <cell r="C63">
            <v>45905</v>
          </cell>
          <cell r="E63" t="str">
            <v>บจก.อินเทคค์ โกลบอล</v>
          </cell>
          <cell r="F63" t="str">
            <v>เพอเฟคค์103P โกลด์</v>
          </cell>
          <cell r="G63">
            <v>19</v>
          </cell>
          <cell r="H63">
            <v>34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จับจีบ4"</v>
          </cell>
          <cell r="T63" t="str">
            <v>ไม่สวมถุงใน</v>
          </cell>
          <cell r="U63"/>
          <cell r="V63"/>
          <cell r="X63">
            <v>45920</v>
          </cell>
          <cell r="Z63" t="str">
            <v>มัด80 ใช้สายรัด</v>
          </cell>
          <cell r="AA63">
            <v>5040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5040</v>
          </cell>
          <cell r="AM63"/>
          <cell r="AN63">
            <v>5292</v>
          </cell>
          <cell r="AO63" t="str">
            <v>WSWT19251000SM</v>
          </cell>
          <cell r="AQ63">
            <v>4999.0247999999992</v>
          </cell>
          <cell r="AR63">
            <v>4999.0247999999992</v>
          </cell>
          <cell r="AS63">
            <v>0</v>
          </cell>
          <cell r="AT63">
            <v>0</v>
          </cell>
          <cell r="AU63">
            <v>4999.0247999999992</v>
          </cell>
          <cell r="BZ63" t="str">
            <v>WRWT251000/WRWT251000</v>
          </cell>
          <cell r="CA63">
            <v>0</v>
          </cell>
          <cell r="DL63" t="str">
            <v>P6</v>
          </cell>
          <cell r="DM63">
            <v>4</v>
          </cell>
          <cell r="DN63">
            <v>45920</v>
          </cell>
          <cell r="DP63">
            <v>45915</v>
          </cell>
          <cell r="DQ63">
            <v>45916</v>
          </cell>
          <cell r="DR63">
            <v>45909</v>
          </cell>
          <cell r="DS63">
            <v>45917</v>
          </cell>
          <cell r="DT63">
            <v>45918</v>
          </cell>
          <cell r="DU63">
            <v>45919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MK68-001080</v>
          </cell>
          <cell r="C64">
            <v>45905</v>
          </cell>
          <cell r="E64" t="str">
            <v>บจก.อินเทคค์ โกลบอล</v>
          </cell>
          <cell r="F64" t="str">
            <v>เพอเฟคค์104 โกลด์</v>
          </cell>
          <cell r="G64">
            <v>19</v>
          </cell>
          <cell r="H64">
            <v>34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จับจีบ4"</v>
          </cell>
          <cell r="T64" t="str">
            <v>ไม่สวมถุงใน</v>
          </cell>
          <cell r="U64"/>
          <cell r="V64"/>
          <cell r="X64">
            <v>45920</v>
          </cell>
          <cell r="Z64" t="str">
            <v>มัด80 ใช้สายรัด</v>
          </cell>
          <cell r="AA64">
            <v>5040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1174</v>
          </cell>
          <cell r="AL64">
            <v>3866</v>
          </cell>
          <cell r="AM64"/>
          <cell r="AN64">
            <v>4059.3</v>
          </cell>
          <cell r="AO64" t="str">
            <v>WSWT19251000SM</v>
          </cell>
          <cell r="AQ64">
            <v>3834.5694199999998</v>
          </cell>
          <cell r="AR64">
            <v>3834.5694199999998</v>
          </cell>
          <cell r="AS64">
            <v>0</v>
          </cell>
          <cell r="AT64">
            <v>0</v>
          </cell>
          <cell r="AU64">
            <v>3834.5694199999998</v>
          </cell>
          <cell r="BZ64" t="str">
            <v>WRWT251000/WRWT251000</v>
          </cell>
          <cell r="CA64">
            <v>0</v>
          </cell>
          <cell r="DL64" t="str">
            <v>P6</v>
          </cell>
          <cell r="DM64">
            <v>4</v>
          </cell>
          <cell r="DN64">
            <v>45920</v>
          </cell>
          <cell r="DP64">
            <v>45915</v>
          </cell>
          <cell r="DQ64">
            <v>45916</v>
          </cell>
          <cell r="DR64">
            <v>45909</v>
          </cell>
          <cell r="DS64">
            <v>45917</v>
          </cell>
          <cell r="DT64">
            <v>45918</v>
          </cell>
          <cell r="DU64">
            <v>45919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MK68-000680</v>
          </cell>
          <cell r="C65">
            <v>45796</v>
          </cell>
          <cell r="E65" t="str">
            <v>บจก.อินเทคค์ โกลบอล</v>
          </cell>
          <cell r="F65" t="str">
            <v>เพอเฟคค์103P โกลด์</v>
          </cell>
          <cell r="G65">
            <v>19</v>
          </cell>
          <cell r="H65">
            <v>34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จับจีบ4"</v>
          </cell>
          <cell r="T65" t="str">
            <v>ไม่สวมถุงใน</v>
          </cell>
          <cell r="U65"/>
          <cell r="V65"/>
          <cell r="X65" t="str">
            <v>รอแจ้ง</v>
          </cell>
          <cell r="Z65" t="str">
            <v>มัด80 ใช้สายรัด</v>
          </cell>
          <cell r="AA65">
            <v>503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503</v>
          </cell>
          <cell r="AM65">
            <v>5250</v>
          </cell>
          <cell r="AN65">
            <v>0</v>
          </cell>
          <cell r="AO65" t="str">
            <v>WSWT19251000SM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WRWT251000/WRWT251000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รอแจ้ง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>
            <v>0</v>
          </cell>
          <cell r="C66"/>
          <cell r="E66"/>
          <cell r="F66"/>
          <cell r="G66">
            <v>19</v>
          </cell>
          <cell r="H66">
            <v>34</v>
          </cell>
          <cell r="I66" t="str">
            <v>ขาว</v>
          </cell>
          <cell r="J66"/>
          <cell r="L66">
            <v>80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/>
          <cell r="AB66">
            <v>0</v>
          </cell>
          <cell r="AC66">
            <v>0</v>
          </cell>
          <cell r="AD66"/>
          <cell r="AG66"/>
          <cell r="AI66" t="str">
            <v>ระบุในSD</v>
          </cell>
          <cell r="AJ66"/>
          <cell r="AL66">
            <v>0</v>
          </cell>
          <cell r="AM66"/>
          <cell r="AN66">
            <v>0</v>
          </cell>
          <cell r="AO66" t="str">
            <v>WSWT19251000SM</v>
          </cell>
          <cell r="AQ66">
            <v>8833.594219999999</v>
          </cell>
          <cell r="AR66">
            <v>8833.594219999999</v>
          </cell>
          <cell r="AS66">
            <v>0</v>
          </cell>
          <cell r="AT66">
            <v>0</v>
          </cell>
          <cell r="AU66">
            <v>8833.594219999999</v>
          </cell>
          <cell r="BZ66" t="str">
            <v>WRWT251000/WRYL251000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/>
          <cell r="EI66">
            <v>0</v>
          </cell>
        </row>
        <row r="67">
          <cell r="B67">
            <v>0</v>
          </cell>
          <cell r="C67"/>
          <cell r="E67"/>
          <cell r="F67"/>
          <cell r="G67">
            <v>20</v>
          </cell>
          <cell r="H67">
            <v>37</v>
          </cell>
          <cell r="I67" t="str">
            <v>ขาว</v>
          </cell>
          <cell r="J67"/>
          <cell r="L67">
            <v>65</v>
          </cell>
          <cell r="M67" t="str">
            <v>±</v>
          </cell>
          <cell r="N67">
            <v>5</v>
          </cell>
          <cell r="R67"/>
          <cell r="T67"/>
          <cell r="U67"/>
          <cell r="V67"/>
          <cell r="X67"/>
          <cell r="Z67"/>
          <cell r="AA67"/>
          <cell r="AB67">
            <v>0</v>
          </cell>
          <cell r="AC67">
            <v>0</v>
          </cell>
          <cell r="AD67"/>
          <cell r="AG67"/>
          <cell r="AI67" t="str">
            <v>ระบุในSD</v>
          </cell>
          <cell r="AJ67"/>
          <cell r="AL67">
            <v>0</v>
          </cell>
          <cell r="AM67"/>
          <cell r="AN67">
            <v>0</v>
          </cell>
          <cell r="AO67" t="str">
            <v>WSWT2025650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BZ67" t="str">
            <v>WRWT25650/WRWT25650</v>
          </cell>
          <cell r="CA67">
            <v>0</v>
          </cell>
          <cell r="DL67"/>
          <cell r="DM67" t="str">
            <v>Lead time</v>
          </cell>
          <cell r="DN67"/>
          <cell r="DP67"/>
          <cell r="DQ67"/>
          <cell r="DR67"/>
          <cell r="DS67"/>
          <cell r="DT67"/>
          <cell r="DU67"/>
          <cell r="DW67"/>
          <cell r="DX67"/>
          <cell r="DY67"/>
          <cell r="DZ67"/>
          <cell r="EA67"/>
          <cell r="EB67"/>
          <cell r="EC67"/>
          <cell r="ED67"/>
          <cell r="EG67"/>
          <cell r="EH67"/>
          <cell r="EI67">
            <v>0</v>
          </cell>
        </row>
        <row r="68">
          <cell r="B68">
            <v>0</v>
          </cell>
          <cell r="C68"/>
          <cell r="E68"/>
          <cell r="F68"/>
          <cell r="G68">
            <v>20</v>
          </cell>
          <cell r="H68">
            <v>37</v>
          </cell>
          <cell r="I68" t="str">
            <v>ขาว</v>
          </cell>
          <cell r="J68"/>
          <cell r="L68">
            <v>70</v>
          </cell>
          <cell r="M68" t="str">
            <v>±</v>
          </cell>
          <cell r="N68">
            <v>5</v>
          </cell>
          <cell r="R68"/>
          <cell r="T68"/>
          <cell r="U68"/>
          <cell r="V68"/>
          <cell r="X68"/>
          <cell r="Z68"/>
          <cell r="AA68"/>
          <cell r="AB68">
            <v>0</v>
          </cell>
          <cell r="AC68">
            <v>0</v>
          </cell>
          <cell r="AD68"/>
          <cell r="AG68"/>
          <cell r="AI68" t="str">
            <v>ระบุในSD</v>
          </cell>
          <cell r="AJ68"/>
          <cell r="AL68">
            <v>0</v>
          </cell>
          <cell r="AM68"/>
          <cell r="AN68">
            <v>0</v>
          </cell>
          <cell r="AO68" t="str">
            <v>WSWT2025700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BZ68" t="str">
            <v>WRWT25800/WRWT25650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>
            <v>0</v>
          </cell>
        </row>
        <row r="69">
          <cell r="B69" t="str">
            <v>MK68-001069</v>
          </cell>
          <cell r="C69">
            <v>45902</v>
          </cell>
          <cell r="E69" t="str">
            <v>บจก.วีซีเอฟ</v>
          </cell>
          <cell r="F69" t="str">
            <v>VC120</v>
          </cell>
          <cell r="G69">
            <v>20</v>
          </cell>
          <cell r="H69">
            <v>37</v>
          </cell>
          <cell r="I69" t="str">
            <v>ขาว</v>
          </cell>
          <cell r="J69" t="str">
            <v>ใส</v>
          </cell>
          <cell r="L69">
            <v>100</v>
          </cell>
          <cell r="M69" t="str">
            <v>±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45920</v>
          </cell>
          <cell r="Z69" t="str">
            <v>500กระสอบแบน</v>
          </cell>
          <cell r="AA69">
            <v>8000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ลบสี  4000</v>
          </cell>
          <cell r="AJ69">
            <v>8000</v>
          </cell>
          <cell r="AL69">
            <v>0</v>
          </cell>
          <cell r="AM69">
            <v>20753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45920</v>
          </cell>
          <cell r="DP69">
            <v>45915</v>
          </cell>
          <cell r="DQ69">
            <v>45916</v>
          </cell>
          <cell r="DR69">
            <v>45909</v>
          </cell>
          <cell r="DS69">
            <v>45917</v>
          </cell>
          <cell r="DT69">
            <v>45918</v>
          </cell>
          <cell r="DU69">
            <v>45919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MK68-001070</v>
          </cell>
          <cell r="C70">
            <v>45902</v>
          </cell>
          <cell r="E70" t="str">
            <v>บจก.วีซีเอฟ</v>
          </cell>
          <cell r="F70" t="str">
            <v>JET555</v>
          </cell>
          <cell r="G70">
            <v>20</v>
          </cell>
          <cell r="H70">
            <v>37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45920</v>
          </cell>
          <cell r="Z70" t="str">
            <v>500กระสอบแบน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4876</v>
          </cell>
          <cell r="AL70">
            <v>124</v>
          </cell>
          <cell r="AM70">
            <v>10200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45920</v>
          </cell>
          <cell r="DP70">
            <v>45915</v>
          </cell>
          <cell r="DQ70">
            <v>45916</v>
          </cell>
          <cell r="DR70">
            <v>45909</v>
          </cell>
          <cell r="DS70">
            <v>45917</v>
          </cell>
          <cell r="DT70">
            <v>45918</v>
          </cell>
          <cell r="DU70">
            <v>45919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MK68-001078</v>
          </cell>
          <cell r="C71">
            <v>45905</v>
          </cell>
          <cell r="E71" t="str">
            <v>บจก.อินเทคค์ โกลบอล</v>
          </cell>
          <cell r="F71" t="str">
            <v>เฟิร์สช้อย 914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>
            <v>45919</v>
          </cell>
          <cell r="Z71" t="str">
            <v>มัด80 ใช้สายรัด</v>
          </cell>
          <cell r="AA71">
            <v>5040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5040</v>
          </cell>
          <cell r="AM71">
            <v>6100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45919</v>
          </cell>
          <cell r="DP71">
            <v>45914</v>
          </cell>
          <cell r="DQ71">
            <v>45915</v>
          </cell>
          <cell r="DR71">
            <v>45908</v>
          </cell>
          <cell r="DS71">
            <v>45916</v>
          </cell>
          <cell r="DT71">
            <v>45917</v>
          </cell>
          <cell r="DU71">
            <v>45918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MK68-001078</v>
          </cell>
          <cell r="C72">
            <v>45905</v>
          </cell>
          <cell r="E72" t="str">
            <v>บจก.อินเทคค์ โกลบอล</v>
          </cell>
          <cell r="F72" t="str">
            <v>เพอเฟคค์ 912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>
            <v>45919</v>
          </cell>
          <cell r="Z72" t="str">
            <v>มัด80 ใช้สายรัด</v>
          </cell>
          <cell r="AA72">
            <v>10000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10000</v>
          </cell>
          <cell r="AL72">
            <v>0</v>
          </cell>
          <cell r="AM72">
            <v>11200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45919</v>
          </cell>
          <cell r="DP72">
            <v>45914</v>
          </cell>
          <cell r="DQ72">
            <v>45915</v>
          </cell>
          <cell r="DR72">
            <v>45908</v>
          </cell>
          <cell r="DS72">
            <v>45916</v>
          </cell>
          <cell r="DT72">
            <v>45917</v>
          </cell>
          <cell r="DU72">
            <v>45918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MK68-001079</v>
          </cell>
          <cell r="C73">
            <v>45905</v>
          </cell>
          <cell r="E73" t="str">
            <v>บจก.อินเทคค์ โกลบอล</v>
          </cell>
          <cell r="F73" t="str">
            <v>เฟิร์สช้อย 902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>
            <v>45920</v>
          </cell>
          <cell r="Z73" t="str">
            <v>มัด80 ใช้สายรัด</v>
          </cell>
          <cell r="AA73">
            <v>5040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5040</v>
          </cell>
          <cell r="AM73">
            <v>5950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45920</v>
          </cell>
          <cell r="DP73">
            <v>45915</v>
          </cell>
          <cell r="DQ73">
            <v>45916</v>
          </cell>
          <cell r="DR73">
            <v>45909</v>
          </cell>
          <cell r="DS73">
            <v>45917</v>
          </cell>
          <cell r="DT73">
            <v>45918</v>
          </cell>
          <cell r="DU73">
            <v>45919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MK68-000671</v>
          </cell>
          <cell r="C74">
            <v>45796</v>
          </cell>
          <cell r="E74" t="str">
            <v>บจก.อินเทคค์ โกลบอล</v>
          </cell>
          <cell r="F74" t="str">
            <v>เฟิร์สช้อย 902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>
            <v>45920</v>
          </cell>
          <cell r="Z74" t="str">
            <v>มัด80 ใช้สายรัด</v>
          </cell>
          <cell r="AA74">
            <v>366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366</v>
          </cell>
          <cell r="AM74">
            <v>400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45920</v>
          </cell>
          <cell r="DP74">
            <v>45915</v>
          </cell>
          <cell r="DQ74">
            <v>45916</v>
          </cell>
          <cell r="DR74">
            <v>45909</v>
          </cell>
          <cell r="DS74">
            <v>45917</v>
          </cell>
          <cell r="DT74">
            <v>45918</v>
          </cell>
          <cell r="DU74">
            <v>45919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MK68-001079</v>
          </cell>
          <cell r="C75">
            <v>45905</v>
          </cell>
          <cell r="E75" t="str">
            <v>บจก.อินเทคค์ โกลบอล</v>
          </cell>
          <cell r="F75" t="str">
            <v>เฟิร์สช้อย 912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45920</v>
          </cell>
          <cell r="Z75" t="str">
            <v>มัด80 ใช้สายรัด</v>
          </cell>
          <cell r="AA75">
            <v>5040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5040</v>
          </cell>
          <cell r="AM75"/>
          <cell r="AN75">
            <v>5292</v>
          </cell>
          <cell r="AO75" t="str">
            <v>WSWT2025800SM</v>
          </cell>
          <cell r="AQ75">
            <v>5280.6600000000008</v>
          </cell>
          <cell r="AR75">
            <v>5280.6600000000008</v>
          </cell>
          <cell r="AS75">
            <v>0</v>
          </cell>
          <cell r="AT75">
            <v>5280.6600000000008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45920</v>
          </cell>
          <cell r="DP75">
            <v>45915</v>
          </cell>
          <cell r="DQ75">
            <v>45916</v>
          </cell>
          <cell r="DR75">
            <v>45909</v>
          </cell>
          <cell r="DS75">
            <v>45917</v>
          </cell>
          <cell r="DT75">
            <v>45918</v>
          </cell>
          <cell r="DU75">
            <v>45919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MK68-001071</v>
          </cell>
          <cell r="C76">
            <v>45902</v>
          </cell>
          <cell r="E76" t="str">
            <v>บจก.วีซีเอฟ</v>
          </cell>
          <cell r="F76" t="str">
            <v>VC181</v>
          </cell>
          <cell r="G76">
            <v>20</v>
          </cell>
          <cell r="H76">
            <v>37</v>
          </cell>
          <cell r="I76" t="str">
            <v>ขาว</v>
          </cell>
          <cell r="J76" t="str">
            <v>ใส</v>
          </cell>
          <cell r="L76">
            <v>100</v>
          </cell>
          <cell r="M76" t="str">
            <v>±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45920</v>
          </cell>
          <cell r="Z76" t="str">
            <v>500กระสอบแบน</v>
          </cell>
          <cell r="AA76">
            <v>20000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18716</v>
          </cell>
          <cell r="AL76">
            <v>1284</v>
          </cell>
          <cell r="AM76">
            <v>20630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45920</v>
          </cell>
          <cell r="DP76">
            <v>45915</v>
          </cell>
          <cell r="DQ76">
            <v>45916</v>
          </cell>
          <cell r="DR76">
            <v>45909</v>
          </cell>
          <cell r="DS76">
            <v>45917</v>
          </cell>
          <cell r="DT76">
            <v>45918</v>
          </cell>
          <cell r="DU76">
            <v>45919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MK68-001086</v>
          </cell>
          <cell r="C77">
            <v>45908</v>
          </cell>
          <cell r="E77" t="str">
            <v>บจก.เอ.เจ.ฟาร์ม่าแล็บ</v>
          </cell>
          <cell r="F77" t="str">
            <v>เบส-มิน</v>
          </cell>
          <cell r="G77">
            <v>20</v>
          </cell>
          <cell r="H77">
            <v>34</v>
          </cell>
          <cell r="I77" t="str">
            <v>ขาว</v>
          </cell>
          <cell r="J77" t="str">
            <v>ใส</v>
          </cell>
          <cell r="L77">
            <v>95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>
            <v>45922</v>
          </cell>
          <cell r="Z77" t="str">
            <v>500กระสอบ</v>
          </cell>
          <cell r="AA77">
            <v>8000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8000</v>
          </cell>
          <cell r="AM77"/>
          <cell r="AN77">
            <v>8400</v>
          </cell>
          <cell r="AO77" t="str">
            <v>WSWT2025800SM</v>
          </cell>
          <cell r="AQ77">
            <v>7934.96</v>
          </cell>
          <cell r="AR77">
            <v>7934.96</v>
          </cell>
          <cell r="AS77">
            <v>0</v>
          </cell>
          <cell r="AT77">
            <v>0</v>
          </cell>
          <cell r="AU77">
            <v>7934.96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45922</v>
          </cell>
          <cell r="DP77">
            <v>45917</v>
          </cell>
          <cell r="DQ77">
            <v>45918</v>
          </cell>
          <cell r="DR77">
            <v>45911</v>
          </cell>
          <cell r="DS77">
            <v>45919</v>
          </cell>
          <cell r="DT77">
            <v>45920</v>
          </cell>
          <cell r="DU77">
            <v>45921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/>
          <cell r="EG77"/>
          <cell r="EH77"/>
          <cell r="EI77"/>
        </row>
        <row r="78">
          <cell r="B78" t="str">
            <v>MK68-001086</v>
          </cell>
          <cell r="C78">
            <v>45908</v>
          </cell>
          <cell r="E78" t="str">
            <v>บจก.เอ.เจ.ฟาร์ม่าแล็บ</v>
          </cell>
          <cell r="F78" t="str">
            <v>เวท-มิน</v>
          </cell>
          <cell r="G78">
            <v>20</v>
          </cell>
          <cell r="H78">
            <v>34</v>
          </cell>
          <cell r="I78" t="str">
            <v>ขาว</v>
          </cell>
          <cell r="J78" t="str">
            <v>ใส</v>
          </cell>
          <cell r="L78">
            <v>95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>
            <v>45922</v>
          </cell>
          <cell r="Z78" t="str">
            <v>500กระสอบ</v>
          </cell>
          <cell r="AA78">
            <v>8000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8000</v>
          </cell>
          <cell r="AM78"/>
          <cell r="AN78">
            <v>8400</v>
          </cell>
          <cell r="AO78" t="str">
            <v>WSWT2025800SM</v>
          </cell>
          <cell r="AQ78">
            <v>7934.96</v>
          </cell>
          <cell r="AR78">
            <v>7934.96</v>
          </cell>
          <cell r="AS78">
            <v>0</v>
          </cell>
          <cell r="AT78">
            <v>0</v>
          </cell>
          <cell r="AU78">
            <v>7934.96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45922</v>
          </cell>
          <cell r="DP78">
            <v>45917</v>
          </cell>
          <cell r="DQ78">
            <v>45918</v>
          </cell>
          <cell r="DR78">
            <v>45911</v>
          </cell>
          <cell r="DS78">
            <v>45919</v>
          </cell>
          <cell r="DT78">
            <v>45920</v>
          </cell>
          <cell r="DU78">
            <v>45921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/>
          <cell r="EG78"/>
          <cell r="EH78"/>
          <cell r="EI78"/>
        </row>
        <row r="79">
          <cell r="B79" t="str">
            <v>MK68-001069</v>
          </cell>
          <cell r="C79">
            <v>45902</v>
          </cell>
          <cell r="E79" t="str">
            <v>บจก.วีซีเอฟ</v>
          </cell>
          <cell r="F79" t="str">
            <v>VC193</v>
          </cell>
          <cell r="G79">
            <v>20</v>
          </cell>
          <cell r="H79">
            <v>37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45923</v>
          </cell>
          <cell r="Z79" t="str">
            <v>500กระสอบแบน</v>
          </cell>
          <cell r="AA79">
            <v>10000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9620</v>
          </cell>
          <cell r="AL79">
            <v>380</v>
          </cell>
          <cell r="AM79">
            <v>10294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45923</v>
          </cell>
          <cell r="DP79">
            <v>45918</v>
          </cell>
          <cell r="DQ79">
            <v>45919</v>
          </cell>
          <cell r="DR79">
            <v>45912</v>
          </cell>
          <cell r="DS79">
            <v>45920</v>
          </cell>
          <cell r="DT79">
            <v>45921</v>
          </cell>
          <cell r="DU79">
            <v>45922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MK68-001040</v>
          </cell>
          <cell r="C80">
            <v>45896</v>
          </cell>
          <cell r="E80" t="str">
            <v>บจก.เอสพีเอ็ม อาหารสัตว์</v>
          </cell>
          <cell r="F80" t="str">
            <v>ฟิล กู๊ด พี4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45926</v>
          </cell>
          <cell r="Z80" t="str">
            <v>500กระสอบแบน</v>
          </cell>
          <cell r="AA80">
            <v>8000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8000</v>
          </cell>
          <cell r="AL80">
            <v>0</v>
          </cell>
          <cell r="AM80">
            <v>8100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5</v>
          </cell>
          <cell r="DN80">
            <v>45926</v>
          </cell>
          <cell r="DP80">
            <v>45921</v>
          </cell>
          <cell r="DQ80">
            <v>45921</v>
          </cell>
          <cell r="DR80">
            <v>45914</v>
          </cell>
          <cell r="DS80">
            <v>45922</v>
          </cell>
          <cell r="DT80">
            <v>45923</v>
          </cell>
          <cell r="DU80">
            <v>45924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MK68-001029</v>
          </cell>
          <cell r="C81">
            <v>45892</v>
          </cell>
          <cell r="E81" t="str">
            <v>บจก.เอสพีเอ็ม อาหารสัตว์</v>
          </cell>
          <cell r="F81" t="str">
            <v>SPM 312</v>
          </cell>
          <cell r="G81">
            <v>20</v>
          </cell>
          <cell r="H81">
            <v>37</v>
          </cell>
          <cell r="I81" t="str">
            <v>ขาว</v>
          </cell>
          <cell r="J81" t="str">
            <v>ด้าน</v>
          </cell>
          <cell r="L81">
            <v>97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45930</v>
          </cell>
          <cell r="Z81" t="str">
            <v>500กระสอบแบน</v>
          </cell>
          <cell r="AA81">
            <v>3000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3000</v>
          </cell>
          <cell r="AM81"/>
          <cell r="AN81">
            <v>3150</v>
          </cell>
          <cell r="AO81" t="str">
            <v>WSWT2025800SM</v>
          </cell>
          <cell r="AQ81">
            <v>3227.07</v>
          </cell>
          <cell r="AR81">
            <v>3227.07</v>
          </cell>
          <cell r="AS81">
            <v>0</v>
          </cell>
          <cell r="AT81">
            <v>3227.07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45930</v>
          </cell>
          <cell r="DP81">
            <v>45925</v>
          </cell>
          <cell r="DQ81">
            <v>45926</v>
          </cell>
          <cell r="DR81">
            <v>45919</v>
          </cell>
          <cell r="DS81">
            <v>45927</v>
          </cell>
          <cell r="DT81">
            <v>45928</v>
          </cell>
          <cell r="DU81">
            <v>45929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MK68-001033</v>
          </cell>
          <cell r="C82">
            <v>45891</v>
          </cell>
          <cell r="E82" t="str">
            <v>บจก.เอสพีเอ็ม อาหารสัตว์</v>
          </cell>
          <cell r="F82" t="str">
            <v>นาโน 03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45930</v>
          </cell>
          <cell r="Z82" t="str">
            <v>500กระสอบแบน</v>
          </cell>
          <cell r="AA82">
            <v>9000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8447</v>
          </cell>
          <cell r="AL82">
            <v>553</v>
          </cell>
          <cell r="AM82">
            <v>9150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5</v>
          </cell>
          <cell r="DN82">
            <v>45930</v>
          </cell>
          <cell r="DP82">
            <v>45925</v>
          </cell>
          <cell r="DQ82">
            <v>45925</v>
          </cell>
          <cell r="DR82">
            <v>45918</v>
          </cell>
          <cell r="DS82">
            <v>45926</v>
          </cell>
          <cell r="DT82">
            <v>45927</v>
          </cell>
          <cell r="DU82">
            <v>45928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MK68-001034</v>
          </cell>
          <cell r="C83">
            <v>45891</v>
          </cell>
          <cell r="E83" t="str">
            <v>บจก.เอสพีเอ็ม อาหารสัตว์</v>
          </cell>
          <cell r="F83" t="str">
            <v>นาโน 01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45930</v>
          </cell>
          <cell r="Z83" t="str">
            <v>500กระสอบแบน</v>
          </cell>
          <cell r="AA83">
            <v>4000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3780</v>
          </cell>
          <cell r="AL83">
            <v>220</v>
          </cell>
          <cell r="AM83">
            <v>4100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5</v>
          </cell>
          <cell r="DN83">
            <v>45930</v>
          </cell>
          <cell r="DP83">
            <v>45925</v>
          </cell>
          <cell r="DQ83">
            <v>45925</v>
          </cell>
          <cell r="DR83">
            <v>45918</v>
          </cell>
          <cell r="DS83">
            <v>45926</v>
          </cell>
          <cell r="DT83">
            <v>45927</v>
          </cell>
          <cell r="DU83">
            <v>45928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MK68-001035</v>
          </cell>
          <cell r="C84">
            <v>45891</v>
          </cell>
          <cell r="E84" t="str">
            <v>บจก.เอสพีเอ็ม อาหารสัตว์</v>
          </cell>
          <cell r="F84" t="str">
            <v>นาโน 02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45930</v>
          </cell>
          <cell r="Z84" t="str">
            <v>500กระสอบแบน</v>
          </cell>
          <cell r="AA84">
            <v>9000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8500</v>
          </cell>
          <cell r="AL84">
            <v>500</v>
          </cell>
          <cell r="AM84">
            <v>9455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5</v>
          </cell>
          <cell r="DN84">
            <v>45930</v>
          </cell>
          <cell r="DP84">
            <v>45925</v>
          </cell>
          <cell r="DQ84">
            <v>45925</v>
          </cell>
          <cell r="DR84">
            <v>45918</v>
          </cell>
          <cell r="DS84">
            <v>45926</v>
          </cell>
          <cell r="DT84">
            <v>45927</v>
          </cell>
          <cell r="DU84">
            <v>45928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ประมาณการ</v>
          </cell>
          <cell r="C85" t="str">
            <v>ประมาณการ</v>
          </cell>
          <cell r="E85" t="str">
            <v>บจก.อินเทคค์ โกลบอล</v>
          </cell>
          <cell r="F85" t="str">
            <v>รอแบบ</v>
          </cell>
          <cell r="G85">
            <v>20</v>
          </cell>
          <cell r="H85">
            <v>36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</v>
          </cell>
          <cell r="T85" t="str">
            <v>ไม่สวมถุงใน</v>
          </cell>
          <cell r="U85"/>
          <cell r="V85"/>
          <cell r="X85">
            <v>45930</v>
          </cell>
          <cell r="Z85" t="str">
            <v>มัด80 ใช้สายรัด</v>
          </cell>
          <cell r="AA85">
            <v>100000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100000</v>
          </cell>
          <cell r="AM85"/>
          <cell r="AN85">
            <v>105000</v>
          </cell>
          <cell r="AO85" t="str">
            <v>WSWT2025800SM</v>
          </cell>
          <cell r="AQ85">
            <v>104775.00000000001</v>
          </cell>
          <cell r="AR85">
            <v>0</v>
          </cell>
          <cell r="AS85">
            <v>104775.00000000001</v>
          </cell>
          <cell r="AT85">
            <v>0</v>
          </cell>
          <cell r="AU85">
            <v>104775.00000000001</v>
          </cell>
          <cell r="BZ85" t="str">
            <v>WRWT25850/WRWT25850</v>
          </cell>
          <cell r="CA85">
            <v>7916.333333333333</v>
          </cell>
          <cell r="DL85" t="str">
            <v>P6</v>
          </cell>
          <cell r="DM85">
            <v>4</v>
          </cell>
          <cell r="DN85">
            <v>45930</v>
          </cell>
          <cell r="DP85">
            <v>45925</v>
          </cell>
          <cell r="DQ85">
            <v>45926</v>
          </cell>
          <cell r="DR85">
            <v>45919</v>
          </cell>
          <cell r="DS85">
            <v>45927</v>
          </cell>
          <cell r="DT85">
            <v>45928</v>
          </cell>
          <cell r="DU85">
            <v>45929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>รอART</v>
          </cell>
          <cell r="EG85"/>
          <cell r="EH85"/>
          <cell r="EI85"/>
        </row>
        <row r="86">
          <cell r="B86" t="str">
            <v>ประมาณการ</v>
          </cell>
          <cell r="C86" t="str">
            <v>ประมาณการ</v>
          </cell>
          <cell r="E86" t="str">
            <v>บจก.เอสพีเอ็ม อาหารสัตว์</v>
          </cell>
          <cell r="F86" t="str">
            <v>รอแบบ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45930</v>
          </cell>
          <cell r="Z86" t="str">
            <v>500กระสอบแบน</v>
          </cell>
          <cell r="AA86">
            <v>20000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20000</v>
          </cell>
          <cell r="AM86"/>
          <cell r="AN86">
            <v>21000</v>
          </cell>
          <cell r="AO86" t="str">
            <v>WSWT2025800SM</v>
          </cell>
          <cell r="AQ86">
            <v>22072.6</v>
          </cell>
          <cell r="AR86">
            <v>0</v>
          </cell>
          <cell r="AS86">
            <v>22072.6</v>
          </cell>
          <cell r="AT86">
            <v>0</v>
          </cell>
          <cell r="AU86">
            <v>22072.6</v>
          </cell>
          <cell r="BZ86" t="str">
            <v>WRWT25850/WRWT25850</v>
          </cell>
          <cell r="CA86">
            <v>1667.7075555555555</v>
          </cell>
          <cell r="DL86" t="str">
            <v>P6</v>
          </cell>
          <cell r="DM86">
            <v>4</v>
          </cell>
          <cell r="DN86">
            <v>45930</v>
          </cell>
          <cell r="DP86">
            <v>45925</v>
          </cell>
          <cell r="DQ86">
            <v>45926</v>
          </cell>
          <cell r="DR86">
            <v>45919</v>
          </cell>
          <cell r="DS86">
            <v>45927</v>
          </cell>
          <cell r="DT86">
            <v>45928</v>
          </cell>
          <cell r="DU86">
            <v>45929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>รอART</v>
          </cell>
          <cell r="EG86"/>
          <cell r="EH86"/>
          <cell r="EI86"/>
        </row>
        <row r="87">
          <cell r="B87" t="str">
            <v>ประมาณการ</v>
          </cell>
          <cell r="C87" t="str">
            <v>ประมาณการ</v>
          </cell>
          <cell r="E87" t="str">
            <v>บจก.ไทยธรรมดี</v>
          </cell>
          <cell r="F87" t="str">
            <v>รอแบบ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ด้าน</v>
          </cell>
          <cell r="L87">
            <v>97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45930</v>
          </cell>
          <cell r="Z87" t="str">
            <v>500กระสอบ</v>
          </cell>
          <cell r="AA87">
            <v>20000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20000</v>
          </cell>
          <cell r="AM87"/>
          <cell r="AN87">
            <v>21000</v>
          </cell>
          <cell r="AO87" t="str">
            <v>WSWT2025800SM</v>
          </cell>
          <cell r="AQ87">
            <v>21513.800000000003</v>
          </cell>
          <cell r="AR87">
            <v>0</v>
          </cell>
          <cell r="AS87">
            <v>21513.800000000003</v>
          </cell>
          <cell r="AT87">
            <v>0</v>
          </cell>
          <cell r="AU87">
            <v>21513.800000000003</v>
          </cell>
          <cell r="BZ87" t="str">
            <v>WRWT25850/WRWT25850</v>
          </cell>
          <cell r="CA87">
            <v>1625.4871111111113</v>
          </cell>
          <cell r="DL87" t="str">
            <v>P6</v>
          </cell>
          <cell r="DM87">
            <v>4</v>
          </cell>
          <cell r="DN87">
            <v>45930</v>
          </cell>
          <cell r="DP87">
            <v>45925</v>
          </cell>
          <cell r="DQ87">
            <v>45926</v>
          </cell>
          <cell r="DR87">
            <v>45919</v>
          </cell>
          <cell r="DS87">
            <v>45927</v>
          </cell>
          <cell r="DT87">
            <v>45928</v>
          </cell>
          <cell r="DU87">
            <v>45929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ประมาณการ</v>
          </cell>
          <cell r="C88" t="str">
            <v>ประมาณการ</v>
          </cell>
          <cell r="E88" t="str">
            <v>บจก.ซันฟีด</v>
          </cell>
          <cell r="F88" t="str">
            <v>รอแบบ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45960</v>
          </cell>
          <cell r="Z88" t="str">
            <v xml:space="preserve">300กระสอบแบนเต็มใบ </v>
          </cell>
          <cell r="AA88">
            <v>450000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450000</v>
          </cell>
          <cell r="AM88"/>
          <cell r="AN88">
            <v>472500</v>
          </cell>
          <cell r="AO88" t="str">
            <v>WSWT2025800SM</v>
          </cell>
          <cell r="AQ88">
            <v>496633.5</v>
          </cell>
          <cell r="AR88">
            <v>126388</v>
          </cell>
          <cell r="AS88">
            <v>370245.5</v>
          </cell>
          <cell r="AT88">
            <v>0</v>
          </cell>
          <cell r="AU88">
            <v>496633.5</v>
          </cell>
          <cell r="BZ88" t="str">
            <v>WRWT25850/WRWT25850</v>
          </cell>
          <cell r="CA88">
            <v>27974.104444444445</v>
          </cell>
          <cell r="DL88" t="str">
            <v>P6</v>
          </cell>
          <cell r="DM88">
            <v>4</v>
          </cell>
          <cell r="DN88">
            <v>45960</v>
          </cell>
          <cell r="DP88">
            <v>45955</v>
          </cell>
          <cell r="DQ88">
            <v>45956</v>
          </cell>
          <cell r="DR88">
            <v>45949</v>
          </cell>
          <cell r="DS88">
            <v>45957</v>
          </cell>
          <cell r="DT88">
            <v>45958</v>
          </cell>
          <cell r="DU88">
            <v>45959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MK68-001095</v>
          </cell>
          <cell r="C89">
            <v>45909</v>
          </cell>
          <cell r="E89" t="str">
            <v>บจก.เอสพีเอ็ม อาหารสัตว์</v>
          </cell>
          <cell r="F89" t="str">
            <v>เอส ฟาร์ม105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45920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3000</v>
          </cell>
          <cell r="AM89"/>
          <cell r="AN89">
            <v>3150</v>
          </cell>
          <cell r="AO89" t="str">
            <v>WSWT2025800SM</v>
          </cell>
          <cell r="AQ89">
            <v>3310.89</v>
          </cell>
          <cell r="AR89">
            <v>3310.89</v>
          </cell>
          <cell r="AS89">
            <v>0</v>
          </cell>
          <cell r="AT89">
            <v>0</v>
          </cell>
          <cell r="AU89">
            <v>3310.89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45920</v>
          </cell>
          <cell r="DP89">
            <v>45915</v>
          </cell>
          <cell r="DQ89">
            <v>45916</v>
          </cell>
          <cell r="DR89">
            <v>45909</v>
          </cell>
          <cell r="DS89">
            <v>45917</v>
          </cell>
          <cell r="DT89">
            <v>45918</v>
          </cell>
          <cell r="DU89">
            <v>45919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 </v>
          </cell>
          <cell r="EG89"/>
          <cell r="EH89"/>
          <cell r="EI89"/>
        </row>
        <row r="90">
          <cell r="B90" t="str">
            <v>MK68-001094</v>
          </cell>
          <cell r="C90">
            <v>45909</v>
          </cell>
          <cell r="E90" t="str">
            <v>บจก.เอสพีเอ็ม อาหารสัตว์</v>
          </cell>
          <cell r="F90" t="str">
            <v>เอส ฟาร์ม190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45944</v>
          </cell>
          <cell r="Z90" t="str">
            <v>500กระสอบแบน</v>
          </cell>
          <cell r="AA90">
            <v>3000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3000</v>
          </cell>
          <cell r="AM90"/>
          <cell r="AN90">
            <v>3150</v>
          </cell>
          <cell r="AO90" t="str">
            <v>WSWT2025800SM</v>
          </cell>
          <cell r="AQ90">
            <v>3310.89</v>
          </cell>
          <cell r="AR90">
            <v>3310.89</v>
          </cell>
          <cell r="AS90">
            <v>0</v>
          </cell>
          <cell r="AT90">
            <v>0</v>
          </cell>
          <cell r="AU90">
            <v>3310.89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45944</v>
          </cell>
          <cell r="DP90">
            <v>45939</v>
          </cell>
          <cell r="DQ90">
            <v>45940</v>
          </cell>
          <cell r="DR90">
            <v>45933</v>
          </cell>
          <cell r="DS90">
            <v>45941</v>
          </cell>
          <cell r="DT90">
            <v>45942</v>
          </cell>
          <cell r="DU90">
            <v>45943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MK68-001093</v>
          </cell>
          <cell r="C91">
            <v>45909</v>
          </cell>
          <cell r="E91" t="str">
            <v>บจก.เอสพีเอ็ม อาหารสัตว์</v>
          </cell>
          <cell r="F91" t="str">
            <v>เอส ฟาร์ม115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45958</v>
          </cell>
          <cell r="Z91" t="str">
            <v>500กระสอบแบน</v>
          </cell>
          <cell r="AA91">
            <v>6000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6000</v>
          </cell>
          <cell r="AM91"/>
          <cell r="AN91">
            <v>6300</v>
          </cell>
          <cell r="AO91" t="str">
            <v>WSWT2025800SM</v>
          </cell>
          <cell r="AQ91">
            <v>6621.78</v>
          </cell>
          <cell r="AR91">
            <v>6621.78</v>
          </cell>
          <cell r="AS91">
            <v>0</v>
          </cell>
          <cell r="AT91">
            <v>0</v>
          </cell>
          <cell r="AU91">
            <v>6621.78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45958</v>
          </cell>
          <cell r="DP91">
            <v>45953</v>
          </cell>
          <cell r="DQ91">
            <v>45954</v>
          </cell>
          <cell r="DR91">
            <v>45947</v>
          </cell>
          <cell r="DS91">
            <v>45955</v>
          </cell>
          <cell r="DT91">
            <v>45956</v>
          </cell>
          <cell r="DU91">
            <v>45957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 </v>
          </cell>
          <cell r="EG91"/>
          <cell r="EH91"/>
          <cell r="EI91"/>
        </row>
        <row r="92">
          <cell r="B92" t="str">
            <v>MK68-000609</v>
          </cell>
          <cell r="C92">
            <v>45782</v>
          </cell>
          <cell r="E92" t="str">
            <v>บจก.เอสพีเอ็ม อาหารสัตว์</v>
          </cell>
          <cell r="F92" t="str">
            <v xml:space="preserve">SW 441 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45939</v>
          </cell>
          <cell r="Z92" t="str">
            <v>500กระสอบแบน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5000</v>
          </cell>
          <cell r="AM92">
            <v>0</v>
          </cell>
          <cell r="AN92">
            <v>5250</v>
          </cell>
          <cell r="AO92" t="str">
            <v>WSWT2025800SM</v>
          </cell>
          <cell r="AQ92">
            <v>5518.15</v>
          </cell>
          <cell r="AR92">
            <v>0</v>
          </cell>
          <cell r="AS92">
            <v>5518.15</v>
          </cell>
          <cell r="AT92">
            <v>0</v>
          </cell>
          <cell r="AU92">
            <v>5518.15</v>
          </cell>
          <cell r="BZ92" t="str">
            <v>WRWT25850/WRWT25850</v>
          </cell>
          <cell r="CA92">
            <v>416.92688888888887</v>
          </cell>
          <cell r="DL92" t="str">
            <v>P6</v>
          </cell>
          <cell r="DM92">
            <v>4</v>
          </cell>
          <cell r="DN92">
            <v>45939</v>
          </cell>
          <cell r="DP92">
            <v>45934</v>
          </cell>
          <cell r="DQ92">
            <v>45935</v>
          </cell>
          <cell r="DR92">
            <v>45928</v>
          </cell>
          <cell r="DS92">
            <v>45936</v>
          </cell>
          <cell r="DT92">
            <v>45937</v>
          </cell>
          <cell r="DU92">
            <v>45938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 </v>
          </cell>
          <cell r="EG92"/>
          <cell r="EH92"/>
          <cell r="EI92"/>
        </row>
        <row r="93">
          <cell r="B93" t="str">
            <v>MK68-000990</v>
          </cell>
          <cell r="C93">
            <v>45877</v>
          </cell>
          <cell r="E93" t="str">
            <v>บจก.เอสพีเอ็ม อาหารสัตว์</v>
          </cell>
          <cell r="F93" t="str">
            <v>SW 441 PLUS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45944</v>
          </cell>
          <cell r="Z93" t="str">
            <v>500กระสอบแบน</v>
          </cell>
          <cell r="AA93">
            <v>7000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7000</v>
          </cell>
          <cell r="AM93"/>
          <cell r="AN93">
            <v>7350</v>
          </cell>
          <cell r="AO93" t="str">
            <v>WSWT2025800SM</v>
          </cell>
          <cell r="AQ93">
            <v>7725.41</v>
          </cell>
          <cell r="AR93">
            <v>7725.41</v>
          </cell>
          <cell r="AS93">
            <v>0</v>
          </cell>
          <cell r="AT93">
            <v>0</v>
          </cell>
          <cell r="AU93">
            <v>7725.41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45944</v>
          </cell>
          <cell r="DP93">
            <v>45939</v>
          </cell>
          <cell r="DQ93">
            <v>45940</v>
          </cell>
          <cell r="DR93">
            <v>45933</v>
          </cell>
          <cell r="DS93">
            <v>45941</v>
          </cell>
          <cell r="DT93">
            <v>45942</v>
          </cell>
          <cell r="DU93">
            <v>45943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MK68-001105</v>
          </cell>
          <cell r="C94">
            <v>45911</v>
          </cell>
          <cell r="E94" t="str">
            <v>บจก.เอพีเอ็ม อะโกร</v>
          </cell>
          <cell r="F94" t="str">
            <v>ฟีล-กู๊ด พี6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45947</v>
          </cell>
          <cell r="Z94" t="str">
            <v>500กระสอบแบน</v>
          </cell>
          <cell r="AA94">
            <v>8000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8000</v>
          </cell>
          <cell r="AM94"/>
          <cell r="AN94">
            <v>8400</v>
          </cell>
          <cell r="AO94" t="str">
            <v>WSWT2025800SM</v>
          </cell>
          <cell r="AQ94">
            <v>8829.0399999999991</v>
          </cell>
          <cell r="AR94">
            <v>0</v>
          </cell>
          <cell r="AS94">
            <v>8829.0399999999991</v>
          </cell>
          <cell r="AT94">
            <v>0</v>
          </cell>
          <cell r="AU94">
            <v>8829.0399999999991</v>
          </cell>
          <cell r="BZ94" t="str">
            <v>WRWT25850/WRWT25850</v>
          </cell>
          <cell r="CA94">
            <v>667.08302222222221</v>
          </cell>
          <cell r="DL94" t="str">
            <v>P6</v>
          </cell>
          <cell r="DM94">
            <v>4</v>
          </cell>
          <cell r="DN94">
            <v>45947</v>
          </cell>
          <cell r="DP94">
            <v>45942</v>
          </cell>
          <cell r="DQ94">
            <v>45943</v>
          </cell>
          <cell r="DR94">
            <v>45936</v>
          </cell>
          <cell r="DS94">
            <v>45944</v>
          </cell>
          <cell r="DT94">
            <v>45945</v>
          </cell>
          <cell r="DU94">
            <v>45946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MK68-001027</v>
          </cell>
          <cell r="C95">
            <v>45892</v>
          </cell>
          <cell r="E95" t="str">
            <v>บจก.เอสพีเอ็ม อาหารสัตว์</v>
          </cell>
          <cell r="F95" t="str">
            <v>นีโอ 05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45951</v>
          </cell>
          <cell r="Z95" t="str">
            <v>500กระสอบแบน</v>
          </cell>
          <cell r="AA95">
            <v>6000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6000</v>
          </cell>
          <cell r="AM95"/>
          <cell r="AN95">
            <v>6300</v>
          </cell>
          <cell r="AO95" t="str">
            <v>WSWT2025800SM</v>
          </cell>
          <cell r="AQ95">
            <v>6621.78</v>
          </cell>
          <cell r="AR95">
            <v>6621.78</v>
          </cell>
          <cell r="AS95">
            <v>0</v>
          </cell>
          <cell r="AT95">
            <v>0</v>
          </cell>
          <cell r="AU95">
            <v>6621.78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45951</v>
          </cell>
          <cell r="DP95">
            <v>45946</v>
          </cell>
          <cell r="DQ95">
            <v>45947</v>
          </cell>
          <cell r="DR95">
            <v>45940</v>
          </cell>
          <cell r="DS95">
            <v>45948</v>
          </cell>
          <cell r="DT95">
            <v>45949</v>
          </cell>
          <cell r="DU95">
            <v>45950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MK68-001106</v>
          </cell>
          <cell r="C96">
            <v>45911</v>
          </cell>
          <cell r="E96" t="str">
            <v>บจก.เอพีเอ็ม อะโกร</v>
          </cell>
          <cell r="F96" t="str">
            <v>วี-ฟีด วี 06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45961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/>
          <cell r="AN96">
            <v>3150</v>
          </cell>
          <cell r="AO96" t="str">
            <v>WSWT2025800SM</v>
          </cell>
          <cell r="AQ96">
            <v>3310.89</v>
          </cell>
          <cell r="AR96">
            <v>0</v>
          </cell>
          <cell r="AS96">
            <v>3310.89</v>
          </cell>
          <cell r="AT96">
            <v>0</v>
          </cell>
          <cell r="AU96">
            <v>3310.89</v>
          </cell>
          <cell r="BZ96" t="str">
            <v>WRWT25850/WRWT25850</v>
          </cell>
          <cell r="CA96">
            <v>250.15613333333337</v>
          </cell>
          <cell r="DL96" t="str">
            <v>P6</v>
          </cell>
          <cell r="DM96">
            <v>4</v>
          </cell>
          <cell r="DN96">
            <v>45961</v>
          </cell>
          <cell r="DP96">
            <v>45956</v>
          </cell>
          <cell r="DQ96">
            <v>45957</v>
          </cell>
          <cell r="DR96">
            <v>45950</v>
          </cell>
          <cell r="DS96">
            <v>45958</v>
          </cell>
          <cell r="DT96">
            <v>45959</v>
          </cell>
          <cell r="DU96">
            <v>45960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MK68-001104</v>
          </cell>
          <cell r="C97">
            <v>45911</v>
          </cell>
          <cell r="E97" t="str">
            <v>บจก.เอพีเอ็ม อะโกร</v>
          </cell>
          <cell r="F97" t="str">
            <v>U-FEED U4(เอส)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45961</v>
          </cell>
          <cell r="Z97" t="str">
            <v>500กระสอบแบน</v>
          </cell>
          <cell r="AA97">
            <v>4000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4000</v>
          </cell>
          <cell r="AM97"/>
          <cell r="AN97">
            <v>4200</v>
          </cell>
          <cell r="AO97" t="str">
            <v>WSWT2025800SM</v>
          </cell>
          <cell r="AQ97">
            <v>4414.5199999999995</v>
          </cell>
          <cell r="AR97">
            <v>0</v>
          </cell>
          <cell r="AS97">
            <v>4414.5199999999995</v>
          </cell>
          <cell r="AT97">
            <v>0</v>
          </cell>
          <cell r="AU97">
            <v>4414.5199999999995</v>
          </cell>
          <cell r="BZ97" t="str">
            <v>WRWT25850/WRWT25850</v>
          </cell>
          <cell r="CA97">
            <v>333.54151111111111</v>
          </cell>
          <cell r="DL97" t="str">
            <v>P6</v>
          </cell>
          <cell r="DM97">
            <v>4</v>
          </cell>
          <cell r="DN97">
            <v>45961</v>
          </cell>
          <cell r="DP97">
            <v>45956</v>
          </cell>
          <cell r="DQ97">
            <v>45957</v>
          </cell>
          <cell r="DR97">
            <v>45950</v>
          </cell>
          <cell r="DS97">
            <v>45958</v>
          </cell>
          <cell r="DT97">
            <v>45959</v>
          </cell>
          <cell r="DU97">
            <v>45960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MK68-001092</v>
          </cell>
          <cell r="C98">
            <v>45909</v>
          </cell>
          <cell r="E98" t="str">
            <v>บจก.เอพีเอ็ม อะโกร</v>
          </cell>
          <cell r="F98" t="str">
            <v>APM915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45961</v>
          </cell>
          <cell r="Z98" t="str">
            <v>500กระสอบแบน</v>
          </cell>
          <cell r="AA98">
            <v>3000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3000</v>
          </cell>
          <cell r="AM98"/>
          <cell r="AN98">
            <v>3150</v>
          </cell>
          <cell r="AO98" t="str">
            <v>WSWT2025800SM</v>
          </cell>
          <cell r="AQ98">
            <v>3310.89</v>
          </cell>
          <cell r="AR98">
            <v>3310.89</v>
          </cell>
          <cell r="AS98">
            <v>0</v>
          </cell>
          <cell r="AT98">
            <v>0</v>
          </cell>
          <cell r="AU98">
            <v>3310.89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45961</v>
          </cell>
          <cell r="DP98">
            <v>45956</v>
          </cell>
          <cell r="DQ98">
            <v>45957</v>
          </cell>
          <cell r="DR98">
            <v>45950</v>
          </cell>
          <cell r="DS98">
            <v>45958</v>
          </cell>
          <cell r="DT98">
            <v>45959</v>
          </cell>
          <cell r="DU98">
            <v>45960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 </v>
          </cell>
          <cell r="EG98"/>
          <cell r="EH98"/>
          <cell r="EI98"/>
        </row>
        <row r="99">
          <cell r="B99" t="str">
            <v>MK68-001091</v>
          </cell>
          <cell r="C99">
            <v>45909</v>
          </cell>
          <cell r="E99" t="str">
            <v>บจก.เอพีเอ็ม อะโกร</v>
          </cell>
          <cell r="F99" t="str">
            <v>ยู-ฟีด บี1</v>
          </cell>
          <cell r="G99">
            <v>20</v>
          </cell>
          <cell r="H99">
            <v>40</v>
          </cell>
          <cell r="I99" t="str">
            <v>ขาว</v>
          </cell>
          <cell r="J99" t="str">
            <v>ใส</v>
          </cell>
          <cell r="L99">
            <v>108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45961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3478.5300000000007</v>
          </cell>
          <cell r="AR99">
            <v>3478.5300000000007</v>
          </cell>
          <cell r="AS99">
            <v>0</v>
          </cell>
          <cell r="AT99">
            <v>0</v>
          </cell>
          <cell r="AU99">
            <v>3478.5300000000007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45961</v>
          </cell>
          <cell r="DP99">
            <v>45956</v>
          </cell>
          <cell r="DQ99">
            <v>45957</v>
          </cell>
          <cell r="DR99">
            <v>45950</v>
          </cell>
          <cell r="DS99">
            <v>45958</v>
          </cell>
          <cell r="DT99">
            <v>45959</v>
          </cell>
          <cell r="DU99">
            <v>45960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 </v>
          </cell>
          <cell r="EG99"/>
          <cell r="EH99"/>
          <cell r="EI99"/>
        </row>
        <row r="100">
          <cell r="B100" t="str">
            <v>MK68-001024</v>
          </cell>
          <cell r="C100">
            <v>45892</v>
          </cell>
          <cell r="E100" t="str">
            <v>บจก.อินเทคค์ โกลบอล</v>
          </cell>
          <cell r="F100" t="str">
            <v>เฟิร์สช้อย 913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มัด80 ใช้สายรัด</v>
          </cell>
          <cell r="AA100">
            <v>640</v>
          </cell>
          <cell r="AB100">
            <v>0</v>
          </cell>
          <cell r="AC100">
            <v>0</v>
          </cell>
          <cell r="AD100">
            <v>0</v>
          </cell>
          <cell r="AG100" t="str">
            <v>สีผิดเบอร์280</v>
          </cell>
          <cell r="AI100"/>
          <cell r="AJ100">
            <v>0</v>
          </cell>
          <cell r="AL100">
            <v>640</v>
          </cell>
          <cell r="AM100">
            <v>6000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MK68-001026</v>
          </cell>
          <cell r="C101">
            <v>45892</v>
          </cell>
          <cell r="E101" t="str">
            <v>บจก.อินเทคค์ โกลบอล</v>
          </cell>
          <cell r="F101" t="str">
            <v>เพอเฟคค์ 913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มัด80 ใช้สายรัด</v>
          </cell>
          <cell r="AA101">
            <v>1840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80</v>
          </cell>
          <cell r="AL101">
            <v>1760</v>
          </cell>
          <cell r="AM101">
            <v>10650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MK68-001007</v>
          </cell>
          <cell r="C102">
            <v>45887</v>
          </cell>
          <cell r="E102" t="str">
            <v>บจก.อินเทคค์ โกลบอล</v>
          </cell>
          <cell r="F102" t="str">
            <v>เพอเฟคค์ 916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104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104</v>
          </cell>
          <cell r="AM102">
            <v>11230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 </v>
          </cell>
          <cell r="EG102"/>
          <cell r="EH102"/>
          <cell r="EI102"/>
        </row>
        <row r="103">
          <cell r="B103" t="str">
            <v>MK68-001039</v>
          </cell>
          <cell r="C103">
            <v>45896</v>
          </cell>
          <cell r="E103" t="str">
            <v>บจก.เอสพีเอ็ม อาหารสัตว์</v>
          </cell>
          <cell r="F103" t="str">
            <v>U-GOAT14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500กระสอบแบน</v>
          </cell>
          <cell r="AA103">
            <v>3000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3000</v>
          </cell>
          <cell r="AM103"/>
          <cell r="AN103">
            <v>3150</v>
          </cell>
          <cell r="AO103" t="str">
            <v>WSWT2025800SM</v>
          </cell>
          <cell r="AQ103">
            <v>3310.89</v>
          </cell>
          <cell r="AR103">
            <v>3310.89</v>
          </cell>
          <cell r="AS103">
            <v>0</v>
          </cell>
          <cell r="AT103">
            <v>0</v>
          </cell>
          <cell r="AU103">
            <v>3310.89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5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 </v>
          </cell>
          <cell r="EG103"/>
          <cell r="EH103"/>
          <cell r="EI103"/>
        </row>
        <row r="104">
          <cell r="B104" t="str">
            <v>MK68-000675</v>
          </cell>
          <cell r="C104">
            <v>45796</v>
          </cell>
          <cell r="E104" t="str">
            <v>บจก.อินเทคค์ โกลบอล</v>
          </cell>
          <cell r="F104" t="str">
            <v>เพอเฟคค์ 914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มัด80 ใช้สายรัด</v>
          </cell>
          <cell r="AA104">
            <v>240</v>
          </cell>
          <cell r="AB104">
            <v>0</v>
          </cell>
          <cell r="AC104">
            <v>0</v>
          </cell>
          <cell r="AD104">
            <v>0</v>
          </cell>
          <cell r="AG104" t="str">
            <v>2/6---6/6</v>
          </cell>
          <cell r="AI104"/>
          <cell r="AJ104">
            <v>0</v>
          </cell>
          <cell r="AL104">
            <v>240</v>
          </cell>
          <cell r="AM104">
            <v>0</v>
          </cell>
          <cell r="AN104">
            <v>252</v>
          </cell>
          <cell r="AO104" t="str">
            <v>WSWT2025800SM</v>
          </cell>
          <cell r="AQ104">
            <v>251.46</v>
          </cell>
          <cell r="AR104">
            <v>251.46</v>
          </cell>
          <cell r="AS104">
            <v>0</v>
          </cell>
          <cell r="AT104">
            <v>0</v>
          </cell>
          <cell r="AU104">
            <v>251.46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MK68-000983</v>
          </cell>
          <cell r="C105">
            <v>45876</v>
          </cell>
          <cell r="E105" t="str">
            <v>บจก.เอพีเอ็ม อะโกร</v>
          </cell>
          <cell r="F105" t="str">
            <v>ยูฟีด บี2</v>
          </cell>
          <cell r="G105">
            <v>20</v>
          </cell>
          <cell r="H105">
            <v>40</v>
          </cell>
          <cell r="I105" t="str">
            <v>ขาว</v>
          </cell>
          <cell r="J105" t="str">
            <v>ใส</v>
          </cell>
          <cell r="L105">
            <v>108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500กระสอบแบน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3075</v>
          </cell>
          <cell r="AL105">
            <v>0</v>
          </cell>
          <cell r="AM105"/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MK68-000801</v>
          </cell>
          <cell r="C106">
            <v>45825</v>
          </cell>
          <cell r="E106" t="str">
            <v>บจก.อินเทคค์ โกลบอล</v>
          </cell>
          <cell r="F106" t="str">
            <v>สุบรรณ 111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จับจีบ3.5"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894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525</v>
          </cell>
          <cell r="AL106">
            <v>369</v>
          </cell>
          <cell r="AM106">
            <v>6000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 </v>
          </cell>
          <cell r="EG106"/>
          <cell r="EH106"/>
          <cell r="EI106"/>
        </row>
        <row r="107">
          <cell r="B107" t="str">
            <v>MK68-000673</v>
          </cell>
          <cell r="C107">
            <v>45796</v>
          </cell>
          <cell r="E107" t="str">
            <v>บจก.อินเทคค์ โกลบอล</v>
          </cell>
          <cell r="F107" t="str">
            <v>เพอเฟคค์ 902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302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302</v>
          </cell>
          <cell r="AM107">
            <v>5300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MK68-000693</v>
          </cell>
          <cell r="C108">
            <v>45798</v>
          </cell>
          <cell r="E108" t="str">
            <v>บจก.เอพีเอ็ม อะโกร</v>
          </cell>
          <cell r="F108" t="str">
            <v>ฟีล กู๊ด พี07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500กระสอบแบน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5000</v>
          </cell>
          <cell r="AM108"/>
          <cell r="AN108">
            <v>5250</v>
          </cell>
          <cell r="AO108" t="str">
            <v>WSWT2025800SM</v>
          </cell>
          <cell r="AQ108">
            <v>5518.15</v>
          </cell>
          <cell r="AR108">
            <v>0</v>
          </cell>
          <cell r="AS108">
            <v>5518.15</v>
          </cell>
          <cell r="AT108">
            <v>0</v>
          </cell>
          <cell r="AU108">
            <v>5518.15</v>
          </cell>
          <cell r="BZ108" t="str">
            <v>WRWT25850/WRWT25850</v>
          </cell>
          <cell r="CA108">
            <v>416.92688888888887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MK68-000093</v>
          </cell>
          <cell r="C109">
            <v>45674</v>
          </cell>
          <cell r="E109" t="str">
            <v>บจก.อินเทคค์ โกลบอล</v>
          </cell>
          <cell r="F109" t="str">
            <v>เฟิร์สคลาส 902</v>
          </cell>
          <cell r="G109">
            <v>20</v>
          </cell>
          <cell r="H109">
            <v>35</v>
          </cell>
          <cell r="I109" t="str">
            <v>ขาว</v>
          </cell>
          <cell r="J109" t="str">
            <v>ด้าน</v>
          </cell>
          <cell r="L109">
            <v>97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152</v>
          </cell>
          <cell r="AB109">
            <v>0</v>
          </cell>
          <cell r="AC109">
            <v>0</v>
          </cell>
          <cell r="AD109">
            <v>0</v>
          </cell>
          <cell r="AG109" t="str">
            <v>ลบสี 5040</v>
          </cell>
          <cell r="AI109">
            <v>5987</v>
          </cell>
          <cell r="AJ109">
            <v>0</v>
          </cell>
          <cell r="AL109">
            <v>152</v>
          </cell>
          <cell r="AM109">
            <v>6000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MK67-001532</v>
          </cell>
          <cell r="C110">
            <v>45611</v>
          </cell>
          <cell r="E110" t="str">
            <v>บจก.อินเทคค์ โกลบอล</v>
          </cell>
          <cell r="F110" t="str">
            <v>เฟิร์สช้อย 903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117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117</v>
          </cell>
          <cell r="AM110">
            <v>10065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MK67-001153</v>
          </cell>
          <cell r="C111">
            <v>45523</v>
          </cell>
          <cell r="E111" t="str">
            <v>บจก.อินเทคค์ โกลบอล</v>
          </cell>
          <cell r="F111" t="str">
            <v>สุบรรณ 777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1260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1260</v>
          </cell>
          <cell r="AM111">
            <v>11095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MK67-001153</v>
          </cell>
          <cell r="C112">
            <v>45523</v>
          </cell>
          <cell r="E112" t="str">
            <v>บจก.อินเทคค์ โกลบอล</v>
          </cell>
          <cell r="F112" t="str">
            <v>สุบรรณ 666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89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89</v>
          </cell>
          <cell r="AM112">
            <v>11180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MK68-000694</v>
          </cell>
          <cell r="C113">
            <v>45799</v>
          </cell>
          <cell r="E113" t="str">
            <v>บจก.เอ.เจ.ฟาร์ม่าแล็บ</v>
          </cell>
          <cell r="F113" t="str">
            <v>เบส-มิน</v>
          </cell>
          <cell r="G113">
            <v>20</v>
          </cell>
          <cell r="H113">
            <v>34</v>
          </cell>
          <cell r="I113" t="str">
            <v>ขาว</v>
          </cell>
          <cell r="J113" t="str">
            <v>ใส</v>
          </cell>
          <cell r="L113">
            <v>95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รอส่ง</v>
          </cell>
          <cell r="Z113" t="str">
            <v>500กระสอบ</v>
          </cell>
          <cell r="AA113">
            <v>4000</v>
          </cell>
          <cell r="AB113">
            <v>0</v>
          </cell>
          <cell r="AC113">
            <v>0</v>
          </cell>
          <cell r="AD113">
            <v>0</v>
          </cell>
          <cell r="AG113"/>
          <cell r="AI113" t="str">
            <v>ห้ามขาด-ห้ามเกิน</v>
          </cell>
          <cell r="AJ113">
            <v>2840</v>
          </cell>
          <cell r="AL113">
            <v>1160</v>
          </cell>
          <cell r="AM113">
            <v>8450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รอส่ง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MK68-000694</v>
          </cell>
          <cell r="C114">
            <v>45799</v>
          </cell>
          <cell r="E114" t="str">
            <v>บจก.เอ.เจ.ฟาร์ม่าแล็บ</v>
          </cell>
          <cell r="F114" t="str">
            <v>เวท-มิน</v>
          </cell>
          <cell r="G114">
            <v>20</v>
          </cell>
          <cell r="H114">
            <v>34</v>
          </cell>
          <cell r="I114" t="str">
            <v>ขาว</v>
          </cell>
          <cell r="J114" t="str">
            <v>ใส</v>
          </cell>
          <cell r="L114">
            <v>95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รอส่ง</v>
          </cell>
          <cell r="Z114" t="str">
            <v>500กระสอบ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 t="str">
            <v>ห้ามขาด-ห้ามเกิน</v>
          </cell>
          <cell r="AJ114">
            <v>2654</v>
          </cell>
          <cell r="AL114">
            <v>1346</v>
          </cell>
          <cell r="AM114">
            <v>4000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รอส่ง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MK68-000452</v>
          </cell>
          <cell r="C115">
            <v>45741</v>
          </cell>
          <cell r="E115" t="str">
            <v>บจก.เอพีเอ็ม อะโกร</v>
          </cell>
          <cell r="F115" t="str">
            <v>วี-ฟีด วี 07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รอส่ง</v>
          </cell>
          <cell r="Z115" t="str">
            <v>500กระสอบแบน</v>
          </cell>
          <cell r="AA115">
            <v>4000</v>
          </cell>
          <cell r="AB115">
            <v>0</v>
          </cell>
          <cell r="AC115">
            <v>0</v>
          </cell>
          <cell r="AD115">
            <v>0</v>
          </cell>
          <cell r="AG115" t="str">
            <v>มีลบสี</v>
          </cell>
          <cell r="AI115"/>
          <cell r="AJ115">
            <v>3867</v>
          </cell>
          <cell r="AL115">
            <v>133</v>
          </cell>
          <cell r="AM115">
            <v>4200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รอส่ง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ใบรับคำสั่งซื้อ</v>
          </cell>
          <cell r="C116">
            <v>45720</v>
          </cell>
          <cell r="E116" t="str">
            <v>บจก.เอพีเอ็ม อะโกร</v>
          </cell>
          <cell r="F116" t="str">
            <v>นีโอ พี3(เอส)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รอส่ง</v>
          </cell>
          <cell r="Z116" t="str">
            <v>500กระสอบแบน</v>
          </cell>
          <cell r="AA116">
            <v>4000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4010</v>
          </cell>
          <cell r="AL116">
            <v>0</v>
          </cell>
          <cell r="AM116">
            <v>4470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รอส่ง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45720</v>
          </cell>
          <cell r="E117" t="str">
            <v>บจก.เอพีเอ็ม อะโกร</v>
          </cell>
          <cell r="F117" t="str">
            <v>นีโอ พี4(เอส)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500กระสอบแบน</v>
          </cell>
          <cell r="AA117">
            <v>3000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3065</v>
          </cell>
          <cell r="AL117">
            <v>0</v>
          </cell>
          <cell r="AM117">
            <v>3300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MK67-001236</v>
          </cell>
          <cell r="C118">
            <v>45541</v>
          </cell>
          <cell r="E118" t="str">
            <v>บจก.เอพีเอ็ม อะโกร</v>
          </cell>
          <cell r="F118" t="str">
            <v>ยูฟีด รวมไก่ วัว</v>
          </cell>
          <cell r="G118">
            <v>20</v>
          </cell>
          <cell r="H118">
            <v>40</v>
          </cell>
          <cell r="I118" t="str">
            <v>ขาว</v>
          </cell>
          <cell r="J118" t="str">
            <v>ด้าน</v>
          </cell>
          <cell r="L118">
            <v>108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รอส่ง</v>
          </cell>
          <cell r="Z118" t="str">
            <v>500กระสอบแบน</v>
          </cell>
          <cell r="AA118">
            <v>3000</v>
          </cell>
          <cell r="AB118">
            <v>0</v>
          </cell>
          <cell r="AC118">
            <v>0</v>
          </cell>
          <cell r="AD118">
            <v>0</v>
          </cell>
          <cell r="AG118" t="str">
            <v>ลูกค้าต้องการเคลือบใส แต่เปิดมาเคลือบด้าน</v>
          </cell>
          <cell r="AI118" t="str">
            <v>ลูกค้าสั่งผิดเอาไปส่งเดือน10</v>
          </cell>
          <cell r="AJ118">
            <v>3318</v>
          </cell>
          <cell r="AL118">
            <v>0</v>
          </cell>
          <cell r="AM118"/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/>
          <cell r="EG118"/>
          <cell r="EH118"/>
          <cell r="EI118"/>
        </row>
        <row r="119">
          <cell r="B119" t="str">
            <v>MK67-001396</v>
          </cell>
          <cell r="C119">
            <v>45581</v>
          </cell>
          <cell r="E119" t="str">
            <v>บจก.เอพีเอ็ม อะโกร</v>
          </cell>
          <cell r="F119" t="str">
            <v>นีโอ พี4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รอส่ง</v>
          </cell>
          <cell r="Z119" t="str">
            <v>500กระสอบแบน</v>
          </cell>
          <cell r="AA119">
            <v>3000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3194</v>
          </cell>
          <cell r="AL119">
            <v>0</v>
          </cell>
          <cell r="AM119">
            <v>5632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รอส่ง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38</v>
          </cell>
          <cell r="I120"/>
          <cell r="J120"/>
          <cell r="L120">
            <v>84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>
            <v>0</v>
          </cell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WSWT2025800SM</v>
          </cell>
          <cell r="AQ120">
            <v>734905.8200000003</v>
          </cell>
          <cell r="AR120">
            <v>188708.17000000004</v>
          </cell>
          <cell r="AS120">
            <v>546197.65000000014</v>
          </cell>
          <cell r="AT120">
            <v>8507.7300000000014</v>
          </cell>
          <cell r="AU120">
            <v>726398.09000000032</v>
          </cell>
          <cell r="BZ120" t="str">
            <v>WRWT25850/WRWT25850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>
            <v>0</v>
          </cell>
          <cell r="EI120">
            <v>0</v>
          </cell>
        </row>
        <row r="121">
          <cell r="B121" t="str">
            <v>ประมาณการ</v>
          </cell>
          <cell r="C121" t="str">
            <v>ประมาณการ</v>
          </cell>
          <cell r="E121" t="str">
            <v>บจก.ซันฟีด</v>
          </cell>
          <cell r="F121" t="str">
            <v>รอแบบ</v>
          </cell>
          <cell r="G121">
            <v>20</v>
          </cell>
          <cell r="H121">
            <v>39</v>
          </cell>
          <cell r="I121" t="str">
            <v>ขาว</v>
          </cell>
          <cell r="J121"/>
          <cell r="L121">
            <v>84</v>
          </cell>
          <cell r="M121" t="str">
            <v>+</v>
          </cell>
          <cell r="N121"/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 xml:space="preserve">300กระสอบแบนเต็มใบ </v>
          </cell>
          <cell r="AA121">
            <v>1600000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1600000</v>
          </cell>
          <cell r="AM121"/>
          <cell r="AN121">
            <v>1680000</v>
          </cell>
          <cell r="AO121" t="str">
            <v>WSWT2025850</v>
          </cell>
          <cell r="AQ121">
            <v>1810512.0000000002</v>
          </cell>
          <cell r="AR121">
            <v>113928</v>
          </cell>
          <cell r="AS121">
            <v>1696584.0000000002</v>
          </cell>
          <cell r="AT121">
            <v>0</v>
          </cell>
          <cell r="AU121">
            <v>0</v>
          </cell>
          <cell r="BZ121" t="str">
            <v>WRWT25850/WRWT25800</v>
          </cell>
          <cell r="CA121">
            <v>133653.11733333336</v>
          </cell>
          <cell r="DL121" t="str">
            <v>P7</v>
          </cell>
          <cell r="DM121">
            <v>2</v>
          </cell>
          <cell r="DN121" t="str">
            <v>รอแจ้ง</v>
          </cell>
          <cell r="DP121" t="e">
            <v>#VALUE!</v>
          </cell>
          <cell r="DQ121"/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งานพิมพ์</v>
          </cell>
          <cell r="ED121" t="str">
            <v>รอART</v>
          </cell>
          <cell r="EG121"/>
          <cell r="EH121"/>
          <cell r="EI121"/>
        </row>
        <row r="122">
          <cell r="B122">
            <v>0</v>
          </cell>
          <cell r="C122"/>
          <cell r="E122"/>
          <cell r="F122"/>
          <cell r="G122">
            <v>20</v>
          </cell>
          <cell r="H122">
            <v>38</v>
          </cell>
          <cell r="I122"/>
          <cell r="J122"/>
          <cell r="L122">
            <v>82</v>
          </cell>
          <cell r="M122" t="str">
            <v>+</v>
          </cell>
          <cell r="N122">
            <v>2</v>
          </cell>
          <cell r="R122"/>
          <cell r="T122"/>
          <cell r="U122"/>
          <cell r="V122"/>
          <cell r="X122"/>
          <cell r="Z122"/>
          <cell r="AA122"/>
          <cell r="AB122"/>
          <cell r="AC122">
            <v>0</v>
          </cell>
          <cell r="AD122"/>
          <cell r="AG122"/>
          <cell r="AI122" t="str">
            <v>ระบุในSD</v>
          </cell>
          <cell r="AJ122"/>
          <cell r="AL122">
            <v>0</v>
          </cell>
          <cell r="AM122"/>
          <cell r="AN122">
            <v>0</v>
          </cell>
          <cell r="AO122" t="str">
            <v>WSWT2025850</v>
          </cell>
          <cell r="AQ122">
            <v>1810512.0000000002</v>
          </cell>
          <cell r="AR122">
            <v>113928</v>
          </cell>
          <cell r="AS122">
            <v>1696584.0000000002</v>
          </cell>
          <cell r="AT122">
            <v>0</v>
          </cell>
          <cell r="AU122">
            <v>0</v>
          </cell>
          <cell r="BZ122" t="str">
            <v>WRWT200850/WRWT25800</v>
          </cell>
          <cell r="CA122">
            <v>0</v>
          </cell>
          <cell r="DL122"/>
          <cell r="DM122" t="str">
            <v>Lead time</v>
          </cell>
          <cell r="DN122"/>
          <cell r="DP122"/>
          <cell r="DQ122"/>
          <cell r="DR122"/>
          <cell r="DS122"/>
          <cell r="DT122"/>
          <cell r="DU122"/>
          <cell r="DW122"/>
          <cell r="DX122"/>
          <cell r="DY122"/>
          <cell r="DZ122"/>
          <cell r="EA122"/>
          <cell r="EB122"/>
          <cell r="EC122"/>
          <cell r="ED122"/>
          <cell r="EG122"/>
          <cell r="EH122"/>
          <cell r="EI122"/>
        </row>
        <row r="123">
          <cell r="B123">
            <v>0</v>
          </cell>
          <cell r="C123"/>
          <cell r="E123"/>
          <cell r="F123"/>
          <cell r="G123">
            <v>20</v>
          </cell>
          <cell r="H123">
            <v>37</v>
          </cell>
          <cell r="I123"/>
          <cell r="J123"/>
          <cell r="L123">
            <v>82</v>
          </cell>
          <cell r="M123" t="str">
            <v>±</v>
          </cell>
          <cell r="N123">
            <v>5</v>
          </cell>
          <cell r="R123"/>
          <cell r="T123"/>
          <cell r="U123"/>
          <cell r="V123"/>
          <cell r="X123"/>
          <cell r="Z123"/>
          <cell r="AA123"/>
          <cell r="AB123"/>
          <cell r="AC123">
            <v>0</v>
          </cell>
          <cell r="AD123"/>
          <cell r="AG123"/>
          <cell r="AI123" t="str">
            <v>ระบุในSD</v>
          </cell>
          <cell r="AJ123"/>
          <cell r="AL123">
            <v>0</v>
          </cell>
          <cell r="AM123"/>
          <cell r="AN123">
            <v>0</v>
          </cell>
          <cell r="AO123" t="str">
            <v>WSWT2021750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BZ123" t="str">
            <v>WRWT200750/WRWT21750</v>
          </cell>
          <cell r="CA123">
            <v>0</v>
          </cell>
          <cell r="DL123"/>
          <cell r="DM123" t="str">
            <v>Lead time</v>
          </cell>
          <cell r="DN123"/>
          <cell r="DP123"/>
          <cell r="DQ123"/>
          <cell r="DR123"/>
          <cell r="DS123"/>
          <cell r="DT123"/>
          <cell r="DU123"/>
          <cell r="DW123"/>
          <cell r="DX123"/>
          <cell r="DY123"/>
          <cell r="DZ123"/>
          <cell r="EA123"/>
          <cell r="EB123"/>
          <cell r="EC123"/>
          <cell r="ED123"/>
          <cell r="EG123"/>
          <cell r="EH123">
            <v>0</v>
          </cell>
          <cell r="EI123">
            <v>0</v>
          </cell>
        </row>
        <row r="124">
          <cell r="B124" t="str">
            <v>MK68-001010</v>
          </cell>
          <cell r="C124">
            <v>45887</v>
          </cell>
          <cell r="E124" t="str">
            <v>บจก.อินเทคค์ โกลบอล</v>
          </cell>
          <cell r="F124" t="str">
            <v>เพอเฟคค์ 664HP</v>
          </cell>
          <cell r="G124">
            <v>20</v>
          </cell>
          <cell r="H124">
            <v>36</v>
          </cell>
          <cell r="I124" t="str">
            <v>ขาว</v>
          </cell>
          <cell r="J124"/>
          <cell r="L124">
            <v>78</v>
          </cell>
          <cell r="M124" t="str">
            <v>±</v>
          </cell>
          <cell r="N124">
            <v>5</v>
          </cell>
          <cell r="R124" t="str">
            <v>จับจีบ4"</v>
          </cell>
          <cell r="T124" t="str">
            <v>ไม่สวมถุงใน</v>
          </cell>
          <cell r="U124"/>
          <cell r="V124"/>
          <cell r="X124">
            <v>45926</v>
          </cell>
          <cell r="Z124" t="str">
            <v>มัด80 ใช้สายรัด</v>
          </cell>
          <cell r="AA124">
            <v>1360</v>
          </cell>
          <cell r="AB124">
            <v>0</v>
          </cell>
          <cell r="AC124">
            <v>0</v>
          </cell>
          <cell r="AD124">
            <v>0</v>
          </cell>
          <cell r="AG124" t="str">
            <v>2/9 9/9 16/9 19/9 23/9 26/9</v>
          </cell>
          <cell r="AI124" t="str">
            <v>ห้ามขาด-ห้ามเกิน</v>
          </cell>
          <cell r="AJ124">
            <v>0</v>
          </cell>
          <cell r="AL124">
            <v>1360</v>
          </cell>
          <cell r="AM124">
            <v>20056</v>
          </cell>
          <cell r="AN124">
            <v>0</v>
          </cell>
          <cell r="AO124" t="str">
            <v>WSWT2025800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WRWT25800/WRWT25800</v>
          </cell>
          <cell r="CA124">
            <v>0</v>
          </cell>
          <cell r="DL124" t="str">
            <v>P7</v>
          </cell>
          <cell r="DM124">
            <v>2</v>
          </cell>
          <cell r="DN124">
            <v>45926</v>
          </cell>
          <cell r="DP124">
            <v>45921</v>
          </cell>
          <cell r="DQ124"/>
          <cell r="DR124">
            <v>45917</v>
          </cell>
          <cell r="DS124">
            <v>45924</v>
          </cell>
          <cell r="DT124">
            <v>45925</v>
          </cell>
          <cell r="DU124">
            <v>45925</v>
          </cell>
          <cell r="DW124"/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MK68-001081</v>
          </cell>
          <cell r="C125">
            <v>45905</v>
          </cell>
          <cell r="E125" t="str">
            <v>บจก.อินเทคค์ โกลบอล</v>
          </cell>
          <cell r="F125" t="str">
            <v>เพอเฟคค 664</v>
          </cell>
          <cell r="G125">
            <v>20</v>
          </cell>
          <cell r="H125">
            <v>36</v>
          </cell>
          <cell r="I125" t="str">
            <v>ขาว</v>
          </cell>
          <cell r="J125"/>
          <cell r="L125">
            <v>78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>
            <v>45918</v>
          </cell>
          <cell r="Z125" t="str">
            <v>มัด80 ใช้สายรัด</v>
          </cell>
          <cell r="AA125">
            <v>9840</v>
          </cell>
          <cell r="AB125">
            <v>0</v>
          </cell>
          <cell r="AC125">
            <v>0</v>
          </cell>
          <cell r="AD125">
            <v>0</v>
          </cell>
          <cell r="AG125" t="str">
            <v>18/9  22/9</v>
          </cell>
          <cell r="AI125" t="str">
            <v>ห้ามขาด-ห้ามเกิน</v>
          </cell>
          <cell r="AJ125">
            <v>11040</v>
          </cell>
          <cell r="AL125">
            <v>0</v>
          </cell>
          <cell r="AM125">
            <v>31235</v>
          </cell>
          <cell r="AN125">
            <v>0</v>
          </cell>
          <cell r="AO125" t="str">
            <v>WSWT2025800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45918</v>
          </cell>
          <cell r="DP125">
            <v>45913</v>
          </cell>
          <cell r="DQ125"/>
          <cell r="DR125">
            <v>45909</v>
          </cell>
          <cell r="DS125">
            <v>45916</v>
          </cell>
          <cell r="DT125">
            <v>45917</v>
          </cell>
          <cell r="DU125">
            <v>45917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MK68-001110</v>
          </cell>
          <cell r="C126">
            <v>45912</v>
          </cell>
          <cell r="E126" t="str">
            <v>บจก.เคอรี่ฟลาวมิลล์</v>
          </cell>
          <cell r="F126" t="str">
            <v>ชามแดง 25กก</v>
          </cell>
          <cell r="G126">
            <v>20</v>
          </cell>
          <cell r="H126">
            <v>32</v>
          </cell>
          <cell r="I126" t="str">
            <v>ขาว</v>
          </cell>
          <cell r="J126"/>
          <cell r="L126">
            <v>72</v>
          </cell>
          <cell r="M126" t="str">
            <v>+</v>
          </cell>
          <cell r="N126">
            <v>5</v>
          </cell>
          <cell r="R126" t="str">
            <v>ไม่</v>
          </cell>
          <cell r="T126" t="str">
            <v>ไม่สวมถุงใน</v>
          </cell>
          <cell r="U126"/>
          <cell r="V126"/>
          <cell r="X126">
            <v>45927</v>
          </cell>
          <cell r="Z126" t="str">
            <v>ห่ออัดเบลแบน500</v>
          </cell>
          <cell r="AA126">
            <v>5000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5000</v>
          </cell>
          <cell r="AM126"/>
          <cell r="AN126">
            <v>5250</v>
          </cell>
          <cell r="AO126" t="str">
            <v>WSWT2025800</v>
          </cell>
          <cell r="AQ126">
            <v>4679.9500000000007</v>
          </cell>
          <cell r="AR126">
            <v>4679.9500000000007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45927</v>
          </cell>
          <cell r="DP126">
            <v>45922</v>
          </cell>
          <cell r="DQ126"/>
          <cell r="DR126">
            <v>45918</v>
          </cell>
          <cell r="DS126">
            <v>45925</v>
          </cell>
          <cell r="DT126">
            <v>45926</v>
          </cell>
          <cell r="DU126">
            <v>45926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/>
          <cell r="EG126"/>
          <cell r="EH126"/>
          <cell r="EI126"/>
        </row>
        <row r="127">
          <cell r="B127" t="str">
            <v>ประมาณการ</v>
          </cell>
          <cell r="C127" t="str">
            <v>ประมาณการ</v>
          </cell>
          <cell r="E127" t="str">
            <v>บจก.อินเทคค์ โกลบอล</v>
          </cell>
          <cell r="F127" t="str">
            <v>รอแบบ</v>
          </cell>
          <cell r="G127">
            <v>20</v>
          </cell>
          <cell r="H127">
            <v>36</v>
          </cell>
          <cell r="I127" t="str">
            <v>ขาว</v>
          </cell>
          <cell r="J127"/>
          <cell r="L127">
            <v>78</v>
          </cell>
          <cell r="M127" t="str">
            <v>±</v>
          </cell>
          <cell r="N127">
            <v>5</v>
          </cell>
          <cell r="R127" t="str">
            <v>จับจีบ4"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290000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ห้ามขาด-ห้ามเกิน</v>
          </cell>
          <cell r="AJ127">
            <v>0</v>
          </cell>
          <cell r="AL127">
            <v>290000</v>
          </cell>
          <cell r="AM127">
            <v>0</v>
          </cell>
          <cell r="AN127">
            <v>304500</v>
          </cell>
          <cell r="AO127" t="str">
            <v>WSWT2025800</v>
          </cell>
          <cell r="AQ127">
            <v>303847.5</v>
          </cell>
          <cell r="AR127">
            <v>87546</v>
          </cell>
          <cell r="AS127">
            <v>216301.5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16535.047999999999</v>
          </cell>
          <cell r="DL127" t="str">
            <v>P7</v>
          </cell>
          <cell r="DM127">
            <v>2</v>
          </cell>
          <cell r="DN127" t="str">
            <v>รอแจ้ง</v>
          </cell>
          <cell r="DP127" t="e">
            <v>#VALUE!</v>
          </cell>
          <cell r="DQ127"/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 xml:space="preserve"> /</v>
          </cell>
          <cell r="EG127"/>
          <cell r="EH127"/>
          <cell r="EI127"/>
        </row>
        <row r="128">
          <cell r="B128">
            <v>0</v>
          </cell>
          <cell r="C128"/>
          <cell r="E128"/>
          <cell r="F128"/>
          <cell r="G128">
            <v>20</v>
          </cell>
          <cell r="H128">
            <v>37</v>
          </cell>
          <cell r="I128"/>
          <cell r="J128"/>
          <cell r="L128">
            <v>80</v>
          </cell>
          <cell r="M128" t="str">
            <v>±</v>
          </cell>
          <cell r="N128">
            <v>3</v>
          </cell>
          <cell r="R128"/>
          <cell r="T128"/>
          <cell r="U128"/>
          <cell r="V128"/>
          <cell r="X128"/>
          <cell r="Z128"/>
          <cell r="AA128"/>
          <cell r="AB128">
            <v>0</v>
          </cell>
          <cell r="AC128">
            <v>0</v>
          </cell>
          <cell r="AD128"/>
          <cell r="AG128"/>
          <cell r="AI128" t="str">
            <v>ระบุในSD</v>
          </cell>
          <cell r="AJ128"/>
          <cell r="AL128">
            <v>0</v>
          </cell>
          <cell r="AM128"/>
          <cell r="AN128">
            <v>0</v>
          </cell>
          <cell r="AO128" t="str">
            <v>WSWT2025800</v>
          </cell>
          <cell r="AQ128">
            <v>308527.45</v>
          </cell>
          <cell r="AR128">
            <v>92225.95</v>
          </cell>
          <cell r="AS128">
            <v>216301.5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/>
          <cell r="DM128" t="str">
            <v>Lead time</v>
          </cell>
          <cell r="DN128"/>
          <cell r="DP128"/>
          <cell r="DQ128"/>
          <cell r="DR128"/>
          <cell r="DS128"/>
          <cell r="DT128"/>
          <cell r="DU128"/>
          <cell r="DW128"/>
          <cell r="DX128"/>
          <cell r="DY128"/>
          <cell r="DZ128"/>
          <cell r="EA128"/>
          <cell r="EB128"/>
          <cell r="EC128"/>
          <cell r="ED128"/>
          <cell r="EG128"/>
          <cell r="EH128"/>
          <cell r="EI128">
            <v>0</v>
          </cell>
        </row>
        <row r="129">
          <cell r="B129">
            <v>0</v>
          </cell>
          <cell r="C129"/>
          <cell r="E129"/>
          <cell r="F129"/>
          <cell r="G129">
            <v>20</v>
          </cell>
          <cell r="H129">
            <v>34</v>
          </cell>
          <cell r="I129"/>
          <cell r="J129"/>
          <cell r="L129">
            <v>98</v>
          </cell>
          <cell r="M129" t="str">
            <v>±</v>
          </cell>
          <cell r="N129">
            <v>5</v>
          </cell>
          <cell r="R129"/>
          <cell r="T129"/>
          <cell r="U129"/>
          <cell r="V129"/>
          <cell r="X129"/>
          <cell r="Z129"/>
          <cell r="AA129"/>
          <cell r="AB129"/>
          <cell r="AC129">
            <v>0</v>
          </cell>
          <cell r="AD129"/>
          <cell r="AG129"/>
          <cell r="AI129" t="str">
            <v>ระบุในSD</v>
          </cell>
          <cell r="AJ129"/>
          <cell r="AL129">
            <v>0</v>
          </cell>
          <cell r="AM129"/>
          <cell r="AN129">
            <v>0</v>
          </cell>
          <cell r="AO129" t="str">
            <v>WSWT2021950UV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BZ129" t="str">
            <v>WRWT200950/WRWT21950</v>
          </cell>
          <cell r="CA129">
            <v>0</v>
          </cell>
          <cell r="DL129"/>
          <cell r="DM129" t="str">
            <v>Lead time</v>
          </cell>
          <cell r="DN129"/>
          <cell r="DP129"/>
          <cell r="DQ129"/>
          <cell r="DR129"/>
          <cell r="DS129"/>
          <cell r="DT129"/>
          <cell r="DU129"/>
          <cell r="DW129"/>
          <cell r="DX129"/>
          <cell r="DY129"/>
          <cell r="DZ129"/>
          <cell r="EA129"/>
          <cell r="EB129"/>
          <cell r="EC129"/>
          <cell r="ED129"/>
          <cell r="EG129"/>
          <cell r="EH129"/>
          <cell r="EI129"/>
        </row>
        <row r="130">
          <cell r="B130">
            <v>0</v>
          </cell>
          <cell r="C130"/>
          <cell r="E130"/>
          <cell r="F130"/>
          <cell r="G130">
            <v>20</v>
          </cell>
          <cell r="H130">
            <v>34</v>
          </cell>
          <cell r="I130"/>
          <cell r="J130"/>
          <cell r="L130">
            <v>95</v>
          </cell>
          <cell r="M130" t="str">
            <v>±</v>
          </cell>
          <cell r="N130">
            <v>5</v>
          </cell>
          <cell r="R130"/>
          <cell r="T130"/>
          <cell r="U130"/>
          <cell r="V130"/>
          <cell r="X130"/>
          <cell r="Z130"/>
          <cell r="AA130"/>
          <cell r="AB130"/>
          <cell r="AC130">
            <v>0</v>
          </cell>
          <cell r="AD130"/>
          <cell r="AG130"/>
          <cell r="AI130" t="str">
            <v>ระบุในSD</v>
          </cell>
          <cell r="AJ130"/>
          <cell r="AL130">
            <v>0</v>
          </cell>
          <cell r="AM130"/>
          <cell r="AN130">
            <v>0</v>
          </cell>
          <cell r="AO130" t="str">
            <v>WSWT2021900UV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BZ130" t="str">
            <v>WRWT200900/WRWT21900</v>
          </cell>
          <cell r="CA130">
            <v>0</v>
          </cell>
          <cell r="DL130"/>
          <cell r="DM130" t="str">
            <v>Lead time</v>
          </cell>
          <cell r="DN130"/>
          <cell r="DP130"/>
          <cell r="DQ130"/>
          <cell r="DR130"/>
          <cell r="DS130"/>
          <cell r="DT130"/>
          <cell r="DU130"/>
          <cell r="DW130"/>
          <cell r="DX130"/>
          <cell r="DY130"/>
          <cell r="DZ130"/>
          <cell r="EA130"/>
          <cell r="EB130"/>
          <cell r="EC130"/>
          <cell r="ED130"/>
          <cell r="EG130"/>
          <cell r="EH130"/>
          <cell r="EI130"/>
        </row>
        <row r="131">
          <cell r="B131">
            <v>0</v>
          </cell>
          <cell r="C131"/>
          <cell r="E131"/>
          <cell r="F131"/>
          <cell r="G131">
            <v>20</v>
          </cell>
          <cell r="H131">
            <v>34</v>
          </cell>
          <cell r="I131"/>
          <cell r="J131"/>
          <cell r="L131">
            <v>80</v>
          </cell>
          <cell r="M131" t="str">
            <v>±</v>
          </cell>
          <cell r="N131">
            <v>5</v>
          </cell>
          <cell r="R131"/>
          <cell r="T131"/>
          <cell r="U131"/>
          <cell r="V131"/>
          <cell r="X131"/>
          <cell r="Z131"/>
          <cell r="AA131"/>
          <cell r="AB131"/>
          <cell r="AC131">
            <v>0</v>
          </cell>
          <cell r="AD131"/>
          <cell r="AG131"/>
          <cell r="AI131" t="str">
            <v>ระบุในSD</v>
          </cell>
          <cell r="AJ131"/>
          <cell r="AL131">
            <v>0</v>
          </cell>
          <cell r="AM131"/>
          <cell r="AN131">
            <v>0</v>
          </cell>
          <cell r="AO131" t="str">
            <v>WSWT2021750UV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BZ131" t="str">
            <v>WRWT200750/WRWT21750</v>
          </cell>
          <cell r="CA131">
            <v>0</v>
          </cell>
          <cell r="DL131"/>
          <cell r="DM131" t="str">
            <v>Lead time</v>
          </cell>
          <cell r="DN131"/>
          <cell r="DP131"/>
          <cell r="DQ131"/>
          <cell r="DR131"/>
          <cell r="DS131"/>
          <cell r="DT131"/>
          <cell r="DU131"/>
          <cell r="DW131"/>
          <cell r="DX131"/>
          <cell r="DY131"/>
          <cell r="DZ131"/>
          <cell r="EA131"/>
          <cell r="EB131"/>
          <cell r="EC131"/>
          <cell r="ED131"/>
          <cell r="EG131"/>
          <cell r="EH131"/>
          <cell r="EI131"/>
        </row>
        <row r="132">
          <cell r="B132">
            <v>0</v>
          </cell>
          <cell r="C132"/>
          <cell r="E132"/>
          <cell r="F132"/>
          <cell r="G132">
            <v>20</v>
          </cell>
          <cell r="H132">
            <v>34</v>
          </cell>
          <cell r="I132"/>
          <cell r="J132"/>
          <cell r="L132">
            <v>80</v>
          </cell>
          <cell r="M132" t="str">
            <v>±</v>
          </cell>
          <cell r="N132">
            <v>5</v>
          </cell>
          <cell r="R132"/>
          <cell r="T132"/>
          <cell r="U132"/>
          <cell r="V132"/>
          <cell r="X132"/>
          <cell r="Z132"/>
          <cell r="AA132"/>
          <cell r="AB132"/>
          <cell r="AC132">
            <v>0</v>
          </cell>
          <cell r="AD132"/>
          <cell r="AG132"/>
          <cell r="AI132" t="str">
            <v>ระบุในSD</v>
          </cell>
          <cell r="AJ132"/>
          <cell r="AL132">
            <v>0</v>
          </cell>
          <cell r="AM132"/>
          <cell r="AN132">
            <v>0</v>
          </cell>
          <cell r="AO132" t="str">
            <v>WSWT2021800UV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BZ132" t="str">
            <v>WRWT200800/WRWT21800</v>
          </cell>
          <cell r="CA132">
            <v>0</v>
          </cell>
          <cell r="DL132"/>
          <cell r="DM132" t="str">
            <v>Lead time</v>
          </cell>
          <cell r="DN132"/>
          <cell r="DP132"/>
          <cell r="DQ132"/>
          <cell r="DR132"/>
          <cell r="DS132"/>
          <cell r="DT132"/>
          <cell r="DU132"/>
          <cell r="DW132"/>
          <cell r="DX132"/>
          <cell r="DY132"/>
          <cell r="DZ132"/>
          <cell r="EA132"/>
          <cell r="EB132"/>
          <cell r="EC132"/>
          <cell r="ED132"/>
          <cell r="EG132"/>
          <cell r="EH132">
            <v>0</v>
          </cell>
          <cell r="EI132"/>
        </row>
        <row r="133">
          <cell r="B133">
            <v>0</v>
          </cell>
          <cell r="C133"/>
          <cell r="E133"/>
          <cell r="F133"/>
          <cell r="G133">
            <v>20</v>
          </cell>
          <cell r="H133">
            <v>37</v>
          </cell>
          <cell r="I133" t="str">
            <v>ขาว</v>
          </cell>
          <cell r="J133"/>
          <cell r="L133">
            <v>70</v>
          </cell>
          <cell r="M133" t="str">
            <v>±</v>
          </cell>
          <cell r="N133">
            <v>5</v>
          </cell>
          <cell r="R133"/>
          <cell r="T133"/>
          <cell r="U133"/>
          <cell r="V133"/>
          <cell r="X133"/>
          <cell r="Z133"/>
          <cell r="AA133"/>
          <cell r="AB133"/>
          <cell r="AC133">
            <v>0</v>
          </cell>
          <cell r="AD133"/>
          <cell r="AG133"/>
          <cell r="AI133" t="str">
            <v>ระบุในSD</v>
          </cell>
          <cell r="AJ133"/>
          <cell r="AL133">
            <v>0</v>
          </cell>
          <cell r="AM133"/>
          <cell r="AN133">
            <v>0</v>
          </cell>
          <cell r="AO133" t="str">
            <v>WSWT2025700(1)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BZ133" t="str">
            <v>WRWT200800/WRWT25650</v>
          </cell>
          <cell r="CA133">
            <v>0</v>
          </cell>
          <cell r="DL133"/>
          <cell r="DM133" t="str">
            <v>Lead time</v>
          </cell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/>
          <cell r="EI133"/>
        </row>
        <row r="134">
          <cell r="B134">
            <v>0</v>
          </cell>
          <cell r="C134"/>
          <cell r="E134"/>
          <cell r="F134"/>
          <cell r="G134">
            <v>20</v>
          </cell>
          <cell r="H134">
            <v>34</v>
          </cell>
          <cell r="I134"/>
          <cell r="J134"/>
          <cell r="L134">
            <v>85</v>
          </cell>
          <cell r="M134" t="str">
            <v>±</v>
          </cell>
          <cell r="N134">
            <v>5</v>
          </cell>
          <cell r="R134"/>
          <cell r="T134"/>
          <cell r="U134"/>
          <cell r="V134"/>
          <cell r="X134"/>
          <cell r="Z134"/>
          <cell r="AA134"/>
          <cell r="AB134"/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WSWT2021850UV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BZ134" t="str">
            <v>WRWT200850/WRWT21850</v>
          </cell>
          <cell r="CA134">
            <v>0</v>
          </cell>
          <cell r="DL134"/>
          <cell r="DM134"/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>
            <v>0</v>
          </cell>
          <cell r="EI134"/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34</v>
          </cell>
          <cell r="I135"/>
          <cell r="J135"/>
          <cell r="L135">
            <v>80</v>
          </cell>
          <cell r="M135" t="str">
            <v>±</v>
          </cell>
          <cell r="N135">
            <v>5</v>
          </cell>
          <cell r="R135"/>
          <cell r="T135"/>
          <cell r="U135"/>
          <cell r="V135"/>
          <cell r="X135"/>
          <cell r="Z135"/>
          <cell r="AA135"/>
          <cell r="AB135"/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WSWT2021750UV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BZ135" t="str">
            <v>WRWT200750/WRWT21750</v>
          </cell>
          <cell r="CA135">
            <v>0</v>
          </cell>
          <cell r="DL135"/>
          <cell r="DM135"/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>
            <v>0</v>
          </cell>
          <cell r="EI135"/>
        </row>
        <row r="136">
          <cell r="B136">
            <v>0</v>
          </cell>
          <cell r="C136"/>
          <cell r="E136"/>
          <cell r="F136"/>
          <cell r="G136">
            <v>21</v>
          </cell>
          <cell r="H136">
            <v>39</v>
          </cell>
          <cell r="I136"/>
          <cell r="J136"/>
          <cell r="L136">
            <v>78</v>
          </cell>
          <cell r="M136" t="str">
            <v>±</v>
          </cell>
          <cell r="N136">
            <v>3</v>
          </cell>
          <cell r="R136"/>
          <cell r="T136"/>
          <cell r="U136"/>
          <cell r="V136"/>
          <cell r="X136"/>
          <cell r="Z136"/>
          <cell r="AA136"/>
          <cell r="AB136"/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WSWT2125700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BZ136" t="str">
            <v>WRWT210800/WRWT25650</v>
          </cell>
          <cell r="CA136">
            <v>0</v>
          </cell>
          <cell r="DL136"/>
          <cell r="DM136"/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>
            <v>0</v>
          </cell>
          <cell r="EI136"/>
        </row>
        <row r="137">
          <cell r="B137">
            <v>0</v>
          </cell>
          <cell r="C137"/>
          <cell r="E137"/>
          <cell r="F137"/>
          <cell r="G137">
            <v>21</v>
          </cell>
          <cell r="H137">
            <v>37</v>
          </cell>
          <cell r="I137" t="str">
            <v>ขาว</v>
          </cell>
          <cell r="J137"/>
          <cell r="L137">
            <v>67</v>
          </cell>
          <cell r="M137" t="str">
            <v>±</v>
          </cell>
          <cell r="N137">
            <v>5</v>
          </cell>
          <cell r="R137"/>
          <cell r="T137"/>
          <cell r="U137"/>
          <cell r="V137"/>
          <cell r="X137"/>
          <cell r="Z137"/>
          <cell r="AA137"/>
          <cell r="AB137">
            <v>0</v>
          </cell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WSWT2125650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BZ137" t="str">
            <v>WRWT25650/WRWT25650</v>
          </cell>
          <cell r="CA137">
            <v>0</v>
          </cell>
          <cell r="DL137"/>
          <cell r="DM137" t="str">
            <v>Lead time</v>
          </cell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>
            <v>0</v>
          </cell>
        </row>
        <row r="138">
          <cell r="B138">
            <v>0</v>
          </cell>
          <cell r="C138"/>
          <cell r="E138"/>
          <cell r="F138"/>
          <cell r="G138">
            <v>21</v>
          </cell>
          <cell r="H138">
            <v>37</v>
          </cell>
          <cell r="I138" t="str">
            <v>ขาวแถบใส5</v>
          </cell>
          <cell r="J138"/>
          <cell r="L138">
            <v>67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>
            <v>0</v>
          </cell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WSWTSCL052125650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WRWT25650/WRCL25680</v>
          </cell>
          <cell r="CA138">
            <v>0</v>
          </cell>
          <cell r="DL138"/>
          <cell r="DM138" t="str">
            <v>Lead time</v>
          </cell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>
            <v>0</v>
          </cell>
          <cell r="EI138">
            <v>0</v>
          </cell>
        </row>
        <row r="139">
          <cell r="B139">
            <v>0</v>
          </cell>
          <cell r="C139"/>
          <cell r="E139"/>
          <cell r="F139"/>
          <cell r="G139">
            <v>21</v>
          </cell>
          <cell r="H139">
            <v>37</v>
          </cell>
          <cell r="I139" t="str">
            <v>ขาว</v>
          </cell>
          <cell r="J139"/>
          <cell r="L139">
            <v>83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WSWT2125800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WRWT210800/WRWT25800</v>
          </cell>
          <cell r="CA139">
            <v>0</v>
          </cell>
          <cell r="DL139"/>
          <cell r="DM139"/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/>
          <cell r="EI139"/>
        </row>
        <row r="140">
          <cell r="B140" t="str">
            <v>MK68-000977</v>
          </cell>
          <cell r="C140">
            <v>45876</v>
          </cell>
          <cell r="E140" t="str">
            <v>บจก.เอพีเอ็ม อะโกร</v>
          </cell>
          <cell r="F140" t="str">
            <v>โมโม่ 4131</v>
          </cell>
          <cell r="G140">
            <v>21</v>
          </cell>
          <cell r="H140">
            <v>38</v>
          </cell>
          <cell r="I140" t="str">
            <v>ขาว</v>
          </cell>
          <cell r="J140" t="str">
            <v>ใส</v>
          </cell>
          <cell r="L140">
            <v>102</v>
          </cell>
          <cell r="M140" t="str">
            <v>±</v>
          </cell>
          <cell r="N140">
            <v>5</v>
          </cell>
          <cell r="R140" t="str">
            <v>จับจีบ</v>
          </cell>
          <cell r="T140">
            <v>22</v>
          </cell>
          <cell r="U140">
            <v>40</v>
          </cell>
          <cell r="V140">
            <v>40</v>
          </cell>
          <cell r="X140">
            <v>45926</v>
          </cell>
          <cell r="Z140" t="str">
            <v>500กระสอบแบน</v>
          </cell>
          <cell r="AA140">
            <v>3000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3000</v>
          </cell>
          <cell r="AL140">
            <v>0</v>
          </cell>
          <cell r="AM140">
            <v>3175</v>
          </cell>
          <cell r="AN140">
            <v>0</v>
          </cell>
          <cell r="AO140" t="str">
            <v>WSWT2121670SM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WRWT21670/WRWT21670</v>
          </cell>
          <cell r="CA140">
            <v>0</v>
          </cell>
          <cell r="DL140" t="str">
            <v>P8</v>
          </cell>
          <cell r="DM140">
            <v>4</v>
          </cell>
          <cell r="DN140">
            <v>45926</v>
          </cell>
          <cell r="DP140">
            <v>45921</v>
          </cell>
          <cell r="DQ140">
            <v>45922</v>
          </cell>
          <cell r="DR140">
            <v>45916</v>
          </cell>
          <cell r="DS140">
            <v>45923</v>
          </cell>
          <cell r="DT140">
            <v>45924</v>
          </cell>
          <cell r="DU140">
            <v>45924</v>
          </cell>
          <cell r="DW140">
            <v>45925</v>
          </cell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MK68-001090</v>
          </cell>
          <cell r="C141">
            <v>45909</v>
          </cell>
          <cell r="E141" t="str">
            <v>บจก.เอพีเอ็ม อะโกร</v>
          </cell>
          <cell r="F141" t="str">
            <v>มาซู ฟีดบี0434</v>
          </cell>
          <cell r="G141">
            <v>21</v>
          </cell>
          <cell r="H141">
            <v>40</v>
          </cell>
          <cell r="I141" t="str">
            <v>ขาว</v>
          </cell>
          <cell r="J141" t="str">
            <v>ด้าน</v>
          </cell>
          <cell r="L141">
            <v>108</v>
          </cell>
          <cell r="M141" t="str">
            <v>±</v>
          </cell>
          <cell r="N141">
            <v>5</v>
          </cell>
          <cell r="R141" t="str">
            <v>บิด</v>
          </cell>
          <cell r="T141">
            <v>22</v>
          </cell>
          <cell r="U141">
            <v>42</v>
          </cell>
          <cell r="V141">
            <v>40</v>
          </cell>
          <cell r="X141">
            <v>45915</v>
          </cell>
          <cell r="Z141" t="str">
            <v>500กระสอบแบน</v>
          </cell>
          <cell r="AA141">
            <v>3000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3000</v>
          </cell>
          <cell r="AL141">
            <v>0</v>
          </cell>
          <cell r="AM141">
            <v>3100</v>
          </cell>
          <cell r="AN141">
            <v>0</v>
          </cell>
          <cell r="AO141" t="str">
            <v>WSWT2121670SM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WRWT21670/WRWT21670</v>
          </cell>
          <cell r="CA141">
            <v>0</v>
          </cell>
          <cell r="DL141" t="str">
            <v>P8</v>
          </cell>
          <cell r="DM141">
            <v>4</v>
          </cell>
          <cell r="DN141">
            <v>45915</v>
          </cell>
          <cell r="DP141">
            <v>45910</v>
          </cell>
          <cell r="DQ141">
            <v>45911</v>
          </cell>
          <cell r="DR141">
            <v>45905</v>
          </cell>
          <cell r="DS141">
            <v>45912</v>
          </cell>
          <cell r="DT141">
            <v>45913</v>
          </cell>
          <cell r="DU141">
            <v>45913</v>
          </cell>
          <cell r="DW141">
            <v>45914</v>
          </cell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MK68-001096</v>
          </cell>
          <cell r="C142">
            <v>45909</v>
          </cell>
          <cell r="E142" t="str">
            <v>บจก.หนองบัวฟีด</v>
          </cell>
          <cell r="F142" t="str">
            <v>นิค 001</v>
          </cell>
          <cell r="G142">
            <v>21</v>
          </cell>
          <cell r="H142">
            <v>37</v>
          </cell>
          <cell r="I142" t="str">
            <v>ขาว</v>
          </cell>
          <cell r="J142" t="str">
            <v>ใส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>
            <v>22</v>
          </cell>
          <cell r="U142">
            <v>40</v>
          </cell>
          <cell r="V142">
            <v>40</v>
          </cell>
          <cell r="X142">
            <v>45915</v>
          </cell>
          <cell r="Z142" t="str">
            <v>500กระสอบ</v>
          </cell>
          <cell r="AA142">
            <v>5000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5000</v>
          </cell>
          <cell r="AL142">
            <v>0</v>
          </cell>
          <cell r="AM142">
            <v>5400</v>
          </cell>
          <cell r="AN142">
            <v>0</v>
          </cell>
          <cell r="AO142" t="str">
            <v>WSWT2121670SM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WRWT21670/WRWT21670</v>
          </cell>
          <cell r="CA142">
            <v>0</v>
          </cell>
          <cell r="DL142" t="str">
            <v>P8</v>
          </cell>
          <cell r="DM142">
            <v>4</v>
          </cell>
          <cell r="DN142">
            <v>45915</v>
          </cell>
          <cell r="DP142">
            <v>45910</v>
          </cell>
          <cell r="DQ142">
            <v>45911</v>
          </cell>
          <cell r="DR142">
            <v>45905</v>
          </cell>
          <cell r="DS142">
            <v>45912</v>
          </cell>
          <cell r="DT142">
            <v>45913</v>
          </cell>
          <cell r="DU142">
            <v>45913</v>
          </cell>
          <cell r="DW142">
            <v>45914</v>
          </cell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MK68-001096</v>
          </cell>
          <cell r="C143">
            <v>45909</v>
          </cell>
          <cell r="E143" t="str">
            <v>บจก.หนองบัวฟีด</v>
          </cell>
          <cell r="F143" t="str">
            <v>นิค 102B</v>
          </cell>
          <cell r="G143">
            <v>21</v>
          </cell>
          <cell r="H143">
            <v>37</v>
          </cell>
          <cell r="I143" t="str">
            <v>ขาว</v>
          </cell>
          <cell r="J143" t="str">
            <v>ใส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บิด</v>
          </cell>
          <cell r="T143">
            <v>22</v>
          </cell>
          <cell r="U143">
            <v>40</v>
          </cell>
          <cell r="V143">
            <v>40</v>
          </cell>
          <cell r="X143">
            <v>45915</v>
          </cell>
          <cell r="Z143" t="str">
            <v>500กระสอบ</v>
          </cell>
          <cell r="AA143">
            <v>5000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5000</v>
          </cell>
          <cell r="AL143">
            <v>0</v>
          </cell>
          <cell r="AM143">
            <v>5400</v>
          </cell>
          <cell r="AN143">
            <v>0</v>
          </cell>
          <cell r="AO143" t="str">
            <v>WSWT2121670SM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WRWT21670/WRWT21670</v>
          </cell>
          <cell r="CA143">
            <v>0</v>
          </cell>
          <cell r="DL143" t="str">
            <v>P8</v>
          </cell>
          <cell r="DM143">
            <v>4</v>
          </cell>
          <cell r="DN143">
            <v>45915</v>
          </cell>
          <cell r="DP143">
            <v>45910</v>
          </cell>
          <cell r="DQ143">
            <v>45911</v>
          </cell>
          <cell r="DR143">
            <v>45905</v>
          </cell>
          <cell r="DS143">
            <v>45912</v>
          </cell>
          <cell r="DT143">
            <v>45913</v>
          </cell>
          <cell r="DU143">
            <v>45913</v>
          </cell>
          <cell r="DW143">
            <v>45914</v>
          </cell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MK68-001096</v>
          </cell>
          <cell r="C144">
            <v>45909</v>
          </cell>
          <cell r="E144" t="str">
            <v>บจก.หนองบัวฟีด</v>
          </cell>
          <cell r="F144" t="str">
            <v>โกลด์ชิคเก้น 994</v>
          </cell>
          <cell r="G144">
            <v>21</v>
          </cell>
          <cell r="H144">
            <v>37</v>
          </cell>
          <cell r="I144" t="str">
            <v>ขาว</v>
          </cell>
          <cell r="J144" t="str">
            <v>ใส</v>
          </cell>
          <cell r="L144">
            <v>100</v>
          </cell>
          <cell r="M144" t="str">
            <v>±</v>
          </cell>
          <cell r="N144">
            <v>5</v>
          </cell>
          <cell r="R144" t="str">
            <v>บิด</v>
          </cell>
          <cell r="T144">
            <v>22</v>
          </cell>
          <cell r="U144">
            <v>40</v>
          </cell>
          <cell r="V144">
            <v>40</v>
          </cell>
          <cell r="X144">
            <v>45922</v>
          </cell>
          <cell r="Z144" t="str">
            <v>500กระสอบ</v>
          </cell>
          <cell r="AA144">
            <v>5000</v>
          </cell>
          <cell r="AB144">
            <v>108.55204095999999</v>
          </cell>
          <cell r="AC144">
            <v>0</v>
          </cell>
          <cell r="AD144">
            <v>108.55204095999999</v>
          </cell>
          <cell r="AG144"/>
          <cell r="AI144"/>
          <cell r="AJ144">
            <v>0</v>
          </cell>
          <cell r="AL144">
            <v>5000</v>
          </cell>
          <cell r="AM144"/>
          <cell r="AN144">
            <v>5250</v>
          </cell>
          <cell r="AO144" t="str">
            <v>WSWT2121670SM</v>
          </cell>
          <cell r="AQ144">
            <v>5378.4500000000007</v>
          </cell>
          <cell r="AR144">
            <v>5378.4500000000007</v>
          </cell>
          <cell r="AS144">
            <v>0</v>
          </cell>
          <cell r="AT144">
            <v>5378.4500000000007</v>
          </cell>
          <cell r="AU144">
            <v>0</v>
          </cell>
          <cell r="BZ144" t="str">
            <v>WRWT21670/WRWT21670</v>
          </cell>
          <cell r="CA144">
            <v>0</v>
          </cell>
          <cell r="DL144" t="str">
            <v>P8</v>
          </cell>
          <cell r="DM144">
            <v>4</v>
          </cell>
          <cell r="DN144">
            <v>45922</v>
          </cell>
          <cell r="DP144">
            <v>45917</v>
          </cell>
          <cell r="DQ144">
            <v>45918</v>
          </cell>
          <cell r="DR144">
            <v>45912</v>
          </cell>
          <cell r="DS144">
            <v>45919</v>
          </cell>
          <cell r="DT144">
            <v>45920</v>
          </cell>
          <cell r="DU144">
            <v>45920</v>
          </cell>
          <cell r="DW144">
            <v>45921</v>
          </cell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MK68-001097</v>
          </cell>
          <cell r="C145">
            <v>45909</v>
          </cell>
          <cell r="E145" t="str">
            <v>บจก.หนองบัวฟีด</v>
          </cell>
          <cell r="F145" t="str">
            <v>โอดิน 103L</v>
          </cell>
          <cell r="G145">
            <v>21</v>
          </cell>
          <cell r="H145">
            <v>37</v>
          </cell>
          <cell r="I145" t="str">
            <v>ขาว</v>
          </cell>
          <cell r="J145" t="str">
            <v>ใส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บิด</v>
          </cell>
          <cell r="T145">
            <v>22</v>
          </cell>
          <cell r="U145">
            <v>40</v>
          </cell>
          <cell r="V145">
            <v>40</v>
          </cell>
          <cell r="X145">
            <v>45922</v>
          </cell>
          <cell r="Z145" t="str">
            <v>500กระสอบ</v>
          </cell>
          <cell r="AA145">
            <v>10000</v>
          </cell>
          <cell r="AB145">
            <v>217.10408191999997</v>
          </cell>
          <cell r="AC145">
            <v>0</v>
          </cell>
          <cell r="AD145">
            <v>217.10408191999997</v>
          </cell>
          <cell r="AG145"/>
          <cell r="AI145"/>
          <cell r="AJ145">
            <v>0</v>
          </cell>
          <cell r="AL145">
            <v>10000</v>
          </cell>
          <cell r="AM145"/>
          <cell r="AN145">
            <v>10500</v>
          </cell>
          <cell r="AO145" t="str">
            <v>WSWT2121670SM</v>
          </cell>
          <cell r="AQ145">
            <v>10756.900000000001</v>
          </cell>
          <cell r="AR145">
            <v>10756.900000000001</v>
          </cell>
          <cell r="AS145">
            <v>0</v>
          </cell>
          <cell r="AT145">
            <v>10756.900000000001</v>
          </cell>
          <cell r="AU145">
            <v>0</v>
          </cell>
          <cell r="BZ145" t="str">
            <v>WRWT21670/WRWT21670</v>
          </cell>
          <cell r="CA145">
            <v>0</v>
          </cell>
          <cell r="DL145" t="str">
            <v>P8</v>
          </cell>
          <cell r="DM145">
            <v>4</v>
          </cell>
          <cell r="DN145">
            <v>45922</v>
          </cell>
          <cell r="DP145">
            <v>45917</v>
          </cell>
          <cell r="DQ145">
            <v>45918</v>
          </cell>
          <cell r="DR145">
            <v>45912</v>
          </cell>
          <cell r="DS145">
            <v>45919</v>
          </cell>
          <cell r="DT145">
            <v>45920</v>
          </cell>
          <cell r="DU145">
            <v>45920</v>
          </cell>
          <cell r="DW145">
            <v>45921</v>
          </cell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MK68-001097</v>
          </cell>
          <cell r="C146">
            <v>45909</v>
          </cell>
          <cell r="E146" t="str">
            <v>บจก.หนองบัวฟีด</v>
          </cell>
          <cell r="F146" t="str">
            <v>โอดิน 202</v>
          </cell>
          <cell r="G146">
            <v>21</v>
          </cell>
          <cell r="H146">
            <v>37</v>
          </cell>
          <cell r="I146" t="str">
            <v>ขาว</v>
          </cell>
          <cell r="J146" t="str">
            <v>ใส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บิด</v>
          </cell>
          <cell r="T146">
            <v>22</v>
          </cell>
          <cell r="U146">
            <v>40</v>
          </cell>
          <cell r="V146">
            <v>40</v>
          </cell>
          <cell r="X146">
            <v>45922</v>
          </cell>
          <cell r="Z146" t="str">
            <v>500กระสอบ</v>
          </cell>
          <cell r="AA146">
            <v>10000</v>
          </cell>
          <cell r="AB146">
            <v>217.10408191999997</v>
          </cell>
          <cell r="AC146">
            <v>0</v>
          </cell>
          <cell r="AD146">
            <v>217.10408191999997</v>
          </cell>
          <cell r="AG146"/>
          <cell r="AI146"/>
          <cell r="AJ146">
            <v>0</v>
          </cell>
          <cell r="AL146">
            <v>10000</v>
          </cell>
          <cell r="AM146"/>
          <cell r="AN146">
            <v>10500</v>
          </cell>
          <cell r="AO146" t="str">
            <v>WSWT2121670SM</v>
          </cell>
          <cell r="AQ146">
            <v>10756.900000000001</v>
          </cell>
          <cell r="AR146">
            <v>10756.900000000001</v>
          </cell>
          <cell r="AS146">
            <v>0</v>
          </cell>
          <cell r="AT146">
            <v>10756.900000000001</v>
          </cell>
          <cell r="AU146">
            <v>0</v>
          </cell>
          <cell r="BZ146" t="str">
            <v>WRWT21670/WRWT21670</v>
          </cell>
          <cell r="CA146">
            <v>0</v>
          </cell>
          <cell r="DL146" t="str">
            <v>P8</v>
          </cell>
          <cell r="DM146">
            <v>4</v>
          </cell>
          <cell r="DN146">
            <v>45922</v>
          </cell>
          <cell r="DP146">
            <v>45917</v>
          </cell>
          <cell r="DQ146">
            <v>45918</v>
          </cell>
          <cell r="DR146">
            <v>45912</v>
          </cell>
          <cell r="DS146">
            <v>45919</v>
          </cell>
          <cell r="DT146">
            <v>45920</v>
          </cell>
          <cell r="DU146">
            <v>45920</v>
          </cell>
          <cell r="DW146">
            <v>45921</v>
          </cell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MK68-000982</v>
          </cell>
          <cell r="C147">
            <v>45876</v>
          </cell>
          <cell r="E147" t="str">
            <v>บจก.เอพีเอ็ม อะโกร</v>
          </cell>
          <cell r="F147" t="str">
            <v>ฟีล กู๊ด 893</v>
          </cell>
          <cell r="G147">
            <v>21</v>
          </cell>
          <cell r="H147">
            <v>40</v>
          </cell>
          <cell r="I147" t="str">
            <v>ขาว</v>
          </cell>
          <cell r="J147" t="str">
            <v>ใส</v>
          </cell>
          <cell r="L147">
            <v>108</v>
          </cell>
          <cell r="M147" t="str">
            <v>±</v>
          </cell>
          <cell r="N147">
            <v>5</v>
          </cell>
          <cell r="R147" t="str">
            <v>บิด</v>
          </cell>
          <cell r="T147">
            <v>22</v>
          </cell>
          <cell r="U147">
            <v>42</v>
          </cell>
          <cell r="V147">
            <v>40</v>
          </cell>
          <cell r="X147">
            <v>45961</v>
          </cell>
          <cell r="Z147" t="str">
            <v>500กระสอบ</v>
          </cell>
          <cell r="AA147">
            <v>3000</v>
          </cell>
          <cell r="AB147">
            <v>68.387785804799989</v>
          </cell>
          <cell r="AC147">
            <v>0</v>
          </cell>
          <cell r="AD147">
            <v>68.387785804799989</v>
          </cell>
          <cell r="AG147"/>
          <cell r="AI147"/>
          <cell r="AJ147">
            <v>0</v>
          </cell>
          <cell r="AL147">
            <v>3000</v>
          </cell>
          <cell r="AM147"/>
          <cell r="AN147">
            <v>3150</v>
          </cell>
          <cell r="AO147" t="str">
            <v>WSWT2121670SM</v>
          </cell>
          <cell r="AQ147">
            <v>3478.5300000000007</v>
          </cell>
          <cell r="AR147">
            <v>3478.5300000000007</v>
          </cell>
          <cell r="AS147">
            <v>0</v>
          </cell>
          <cell r="AT147">
            <v>3478.5300000000007</v>
          </cell>
          <cell r="AU147">
            <v>0</v>
          </cell>
          <cell r="BZ147" t="str">
            <v>WRWT21670/WRWT21670</v>
          </cell>
          <cell r="CA147">
            <v>0</v>
          </cell>
          <cell r="DL147" t="str">
            <v>P8</v>
          </cell>
          <cell r="DM147">
            <v>4</v>
          </cell>
          <cell r="DN147">
            <v>45961</v>
          </cell>
          <cell r="DP147">
            <v>45956</v>
          </cell>
          <cell r="DQ147">
            <v>45957</v>
          </cell>
          <cell r="DR147">
            <v>45951</v>
          </cell>
          <cell r="DS147">
            <v>45958</v>
          </cell>
          <cell r="DT147">
            <v>45959</v>
          </cell>
          <cell r="DU147">
            <v>45959</v>
          </cell>
          <cell r="DW147">
            <v>45960</v>
          </cell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MK68-001112</v>
          </cell>
          <cell r="C148">
            <v>45913</v>
          </cell>
          <cell r="E148" t="str">
            <v>บจก.แอมโก้เวท</v>
          </cell>
          <cell r="F148" t="str">
            <v>แดนโกรว50(เหลือง)</v>
          </cell>
          <cell r="G148">
            <v>21</v>
          </cell>
          <cell r="H148">
            <v>37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45919</v>
          </cell>
          <cell r="Z148" t="str">
            <v>500กระสอบ</v>
          </cell>
          <cell r="AA148">
            <v>10000</v>
          </cell>
          <cell r="AB148">
            <v>0</v>
          </cell>
          <cell r="AC148">
            <v>0</v>
          </cell>
          <cell r="AD148">
            <v>0</v>
          </cell>
          <cell r="AG148" t="str">
            <v>18/9เย็ย</v>
          </cell>
          <cell r="AI148"/>
          <cell r="AJ148">
            <v>0</v>
          </cell>
          <cell r="AL148">
            <v>10000</v>
          </cell>
          <cell r="AM148"/>
          <cell r="AN148">
            <v>10500</v>
          </cell>
          <cell r="AO148" t="str">
            <v>WSWT2121670SM</v>
          </cell>
          <cell r="AQ148">
            <v>10756.900000000001</v>
          </cell>
          <cell r="AR148">
            <v>10756.900000000001</v>
          </cell>
          <cell r="AS148">
            <v>0</v>
          </cell>
          <cell r="AT148">
            <v>10756.900000000001</v>
          </cell>
          <cell r="AU148">
            <v>0</v>
          </cell>
          <cell r="BZ148" t="str">
            <v>WRWT21670/WRWT21670</v>
          </cell>
          <cell r="CA148">
            <v>0</v>
          </cell>
          <cell r="DL148" t="str">
            <v>P8</v>
          </cell>
          <cell r="DM148">
            <v>4</v>
          </cell>
          <cell r="DN148">
            <v>45919</v>
          </cell>
          <cell r="DP148">
            <v>45914</v>
          </cell>
          <cell r="DQ148">
            <v>45915</v>
          </cell>
          <cell r="DR148">
            <v>45909</v>
          </cell>
          <cell r="DS148">
            <v>45916</v>
          </cell>
          <cell r="DT148">
            <v>45917</v>
          </cell>
          <cell r="DU148">
            <v>45917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ประมาณการ</v>
          </cell>
          <cell r="C149" t="str">
            <v>ประมาณการ</v>
          </cell>
          <cell r="E149" t="str">
            <v>บจก.แอมโก้เวท</v>
          </cell>
          <cell r="F149" t="str">
            <v>รอแบบ</v>
          </cell>
          <cell r="G149">
            <v>21</v>
          </cell>
          <cell r="H149">
            <v>37</v>
          </cell>
          <cell r="I149" t="str">
            <v>ขาว</v>
          </cell>
          <cell r="J149" t="str">
            <v>ใส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500กระสอบ</v>
          </cell>
          <cell r="AA149">
            <v>100000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100000</v>
          </cell>
          <cell r="AM149"/>
          <cell r="AN149">
            <v>105000</v>
          </cell>
          <cell r="AO149" t="str">
            <v>WSWT2121670SM</v>
          </cell>
          <cell r="AQ149">
            <v>107569.00000000001</v>
          </cell>
          <cell r="AR149">
            <v>36000</v>
          </cell>
          <cell r="AS149">
            <v>71569.000000000015</v>
          </cell>
          <cell r="AT149">
            <v>36000</v>
          </cell>
          <cell r="AU149">
            <v>71569.000000000015</v>
          </cell>
          <cell r="BZ149" t="str">
            <v>WRWT21670/WRWT21670</v>
          </cell>
          <cell r="CA149">
            <v>5146.7653533333332</v>
          </cell>
          <cell r="DL149" t="str">
            <v>P8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MK67-001643</v>
          </cell>
          <cell r="C150">
            <v>45631</v>
          </cell>
          <cell r="E150" t="str">
            <v>บจก.ที.ซี.ยูเนี่ยน อโกรเทค</v>
          </cell>
          <cell r="F150" t="str">
            <v>Zhejiang UN</v>
          </cell>
          <cell r="G150">
            <v>21</v>
          </cell>
          <cell r="H150">
            <v>37</v>
          </cell>
          <cell r="I150" t="str">
            <v>ขาว</v>
          </cell>
          <cell r="J150" t="str">
            <v>ใส</v>
          </cell>
          <cell r="L150">
            <v>100</v>
          </cell>
          <cell r="M150" t="str">
            <v>±</v>
          </cell>
          <cell r="N150">
            <v>5</v>
          </cell>
          <cell r="R150" t="str">
            <v>ไม่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 xml:space="preserve">300กระสอบแบนเต็มใบ </v>
          </cell>
          <cell r="AA150">
            <v>16000</v>
          </cell>
          <cell r="AB150">
            <v>0</v>
          </cell>
          <cell r="AC150">
            <v>0</v>
          </cell>
          <cell r="AD150">
            <v>0</v>
          </cell>
          <cell r="AG150" t="str">
            <v>17/2---28/3 ลูกค้าแจ้งเลื่อน</v>
          </cell>
          <cell r="AI150"/>
          <cell r="AJ150">
            <v>0</v>
          </cell>
          <cell r="AL150">
            <v>16000</v>
          </cell>
          <cell r="AM150"/>
          <cell r="AN150">
            <v>16800</v>
          </cell>
          <cell r="AO150" t="str">
            <v>WSWT2121670SM</v>
          </cell>
          <cell r="AQ150">
            <v>17211.04</v>
          </cell>
          <cell r="AR150">
            <v>17211.04</v>
          </cell>
          <cell r="AS150">
            <v>0</v>
          </cell>
          <cell r="AT150">
            <v>17211.04</v>
          </cell>
          <cell r="AU150">
            <v>0</v>
          </cell>
          <cell r="BZ150" t="str">
            <v>WRWT21670/WRWT21670</v>
          </cell>
          <cell r="CA150">
            <v>0</v>
          </cell>
          <cell r="DL150" t="str">
            <v>P8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MK67-001642</v>
          </cell>
          <cell r="C151">
            <v>45631</v>
          </cell>
          <cell r="E151" t="str">
            <v>บจก.ที.ซี.ยูเนี่ยน อโกรเทค</v>
          </cell>
          <cell r="F151" t="str">
            <v>Zhejiang UN</v>
          </cell>
          <cell r="G151">
            <v>21</v>
          </cell>
          <cell r="H151">
            <v>37</v>
          </cell>
          <cell r="I151" t="str">
            <v>ขาว</v>
          </cell>
          <cell r="J151" t="str">
            <v>ใส</v>
          </cell>
          <cell r="L151">
            <v>100</v>
          </cell>
          <cell r="M151" t="str">
            <v>±</v>
          </cell>
          <cell r="N151">
            <v>5</v>
          </cell>
          <cell r="R151" t="str">
            <v>ไม่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 xml:space="preserve">300กระสอบแบนเต็มใบ </v>
          </cell>
          <cell r="AA151">
            <v>9000</v>
          </cell>
          <cell r="AB151">
            <v>0</v>
          </cell>
          <cell r="AC151">
            <v>0</v>
          </cell>
          <cell r="AD151">
            <v>0</v>
          </cell>
          <cell r="AG151" t="str">
            <v>3/2---19/3 ลูกค้าแจ้งเลื่อน</v>
          </cell>
          <cell r="AI151"/>
          <cell r="AJ151">
            <v>0</v>
          </cell>
          <cell r="AL151">
            <v>9000</v>
          </cell>
          <cell r="AM151"/>
          <cell r="AN151">
            <v>9450</v>
          </cell>
          <cell r="AO151" t="str">
            <v>WSWT2121670SM</v>
          </cell>
          <cell r="AQ151">
            <v>9681.2100000000009</v>
          </cell>
          <cell r="AR151">
            <v>9681.2100000000009</v>
          </cell>
          <cell r="AS151">
            <v>0</v>
          </cell>
          <cell r="AT151">
            <v>9681.2100000000009</v>
          </cell>
          <cell r="AU151">
            <v>0</v>
          </cell>
          <cell r="BZ151" t="str">
            <v>WRWT21670/WRWT21670</v>
          </cell>
          <cell r="CA151">
            <v>0</v>
          </cell>
          <cell r="DL151" t="str">
            <v>P8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MK68-001036</v>
          </cell>
          <cell r="C152">
            <v>45896</v>
          </cell>
          <cell r="E152" t="str">
            <v>บจก.เอพีเอ็ม อะโกร</v>
          </cell>
          <cell r="F152" t="str">
            <v>โมโม่ 491</v>
          </cell>
          <cell r="G152">
            <v>21</v>
          </cell>
          <cell r="H152">
            <v>38</v>
          </cell>
          <cell r="I152" t="str">
            <v>ขาว</v>
          </cell>
          <cell r="J152" t="str">
            <v>ใส</v>
          </cell>
          <cell r="L152">
            <v>102</v>
          </cell>
          <cell r="M152" t="str">
            <v>±</v>
          </cell>
          <cell r="N152">
            <v>5</v>
          </cell>
          <cell r="R152" t="str">
            <v>จับจีบ</v>
          </cell>
          <cell r="T152">
            <v>22</v>
          </cell>
          <cell r="U152">
            <v>40</v>
          </cell>
          <cell r="V152">
            <v>40</v>
          </cell>
          <cell r="X152" t="str">
            <v>รอแจ้ง</v>
          </cell>
          <cell r="Z152" t="str">
            <v>500กระสอบแบน</v>
          </cell>
          <cell r="AA152">
            <v>3000</v>
          </cell>
          <cell r="AB152">
            <v>65.13122457599998</v>
          </cell>
          <cell r="AC152">
            <v>0</v>
          </cell>
          <cell r="AD152">
            <v>65.13122457599998</v>
          </cell>
          <cell r="AG152"/>
          <cell r="AI152"/>
          <cell r="AJ152">
            <v>0</v>
          </cell>
          <cell r="AL152">
            <v>3000</v>
          </cell>
          <cell r="AM152"/>
          <cell r="AN152">
            <v>3150</v>
          </cell>
          <cell r="AO152" t="str">
            <v>WSWT2121670SM</v>
          </cell>
          <cell r="AQ152">
            <v>3310.89</v>
          </cell>
          <cell r="AR152">
            <v>3310.89</v>
          </cell>
          <cell r="AS152">
            <v>0</v>
          </cell>
          <cell r="AT152">
            <v>3310.89</v>
          </cell>
          <cell r="AU152">
            <v>0</v>
          </cell>
          <cell r="BZ152" t="str">
            <v>WRWT21670/WRWT21670</v>
          </cell>
          <cell r="CA152">
            <v>0</v>
          </cell>
          <cell r="DL152" t="str">
            <v>P8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 t="e">
            <v>#VALUE!</v>
          </cell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MK68-001038</v>
          </cell>
          <cell r="C153">
            <v>45896</v>
          </cell>
          <cell r="E153" t="str">
            <v>บจก.เอพีเอ็ม อะโกร</v>
          </cell>
          <cell r="F153" t="str">
            <v>โมโม่ 492</v>
          </cell>
          <cell r="G153">
            <v>21</v>
          </cell>
          <cell r="H153">
            <v>38</v>
          </cell>
          <cell r="I153" t="str">
            <v>ขาว</v>
          </cell>
          <cell r="J153" t="str">
            <v>ใส</v>
          </cell>
          <cell r="L153">
            <v>102</v>
          </cell>
          <cell r="M153" t="str">
            <v>±</v>
          </cell>
          <cell r="N153">
            <v>5</v>
          </cell>
          <cell r="R153" t="str">
            <v>จับจีบ</v>
          </cell>
          <cell r="T153">
            <v>22</v>
          </cell>
          <cell r="U153">
            <v>40</v>
          </cell>
          <cell r="V153">
            <v>40</v>
          </cell>
          <cell r="X153" t="str">
            <v>รอแจ้ง</v>
          </cell>
          <cell r="Z153" t="str">
            <v>500กระสอบแบน</v>
          </cell>
          <cell r="AA153">
            <v>5000</v>
          </cell>
          <cell r="AB153">
            <v>108.55204095999999</v>
          </cell>
          <cell r="AC153">
            <v>0</v>
          </cell>
          <cell r="AD153">
            <v>108.55204095999999</v>
          </cell>
          <cell r="AG153"/>
          <cell r="AI153"/>
          <cell r="AJ153">
            <v>0</v>
          </cell>
          <cell r="AL153">
            <v>5000</v>
          </cell>
          <cell r="AM153"/>
          <cell r="AN153">
            <v>5250</v>
          </cell>
          <cell r="AO153" t="str">
            <v>WSWT2121670SM</v>
          </cell>
          <cell r="AQ153">
            <v>5518.15</v>
          </cell>
          <cell r="AR153">
            <v>5518.15</v>
          </cell>
          <cell r="AS153">
            <v>0</v>
          </cell>
          <cell r="AT153">
            <v>5518.15</v>
          </cell>
          <cell r="AU153">
            <v>0</v>
          </cell>
          <cell r="BZ153" t="str">
            <v>WRWT21670/WRWT21670</v>
          </cell>
          <cell r="CA153">
            <v>0</v>
          </cell>
          <cell r="DL153" t="str">
            <v>P8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 t="e">
            <v>#VALUE!</v>
          </cell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MK68-001037</v>
          </cell>
          <cell r="C154">
            <v>45896</v>
          </cell>
          <cell r="E154" t="str">
            <v>บจก.เอพีเอ็ม อะโกร</v>
          </cell>
          <cell r="F154" t="str">
            <v>โมโม่ 401</v>
          </cell>
          <cell r="G154">
            <v>21</v>
          </cell>
          <cell r="H154">
            <v>38</v>
          </cell>
          <cell r="I154" t="str">
            <v>ขาว</v>
          </cell>
          <cell r="J154" t="str">
            <v>ใส</v>
          </cell>
          <cell r="L154">
            <v>102</v>
          </cell>
          <cell r="M154" t="str">
            <v>±</v>
          </cell>
          <cell r="N154">
            <v>5</v>
          </cell>
          <cell r="R154" t="str">
            <v>จับจีบ</v>
          </cell>
          <cell r="T154">
            <v>22</v>
          </cell>
          <cell r="U154">
            <v>40</v>
          </cell>
          <cell r="V154">
            <v>40</v>
          </cell>
          <cell r="X154" t="str">
            <v>รอแจ้ง</v>
          </cell>
          <cell r="Z154" t="str">
            <v>500กระสอบแบน</v>
          </cell>
          <cell r="AA154">
            <v>3000</v>
          </cell>
          <cell r="AB154">
            <v>65.13122457599998</v>
          </cell>
          <cell r="AC154">
            <v>0</v>
          </cell>
          <cell r="AD154">
            <v>65.13122457599998</v>
          </cell>
          <cell r="AG154"/>
          <cell r="AI154"/>
          <cell r="AJ154">
            <v>0</v>
          </cell>
          <cell r="AL154">
            <v>3000</v>
          </cell>
          <cell r="AM154"/>
          <cell r="AN154">
            <v>3150</v>
          </cell>
          <cell r="AO154" t="str">
            <v>WSWT2121670SM</v>
          </cell>
          <cell r="AQ154">
            <v>3310.89</v>
          </cell>
          <cell r="AR154">
            <v>3310.89</v>
          </cell>
          <cell r="AS154">
            <v>0</v>
          </cell>
          <cell r="AT154">
            <v>3310.89</v>
          </cell>
          <cell r="AU154">
            <v>0</v>
          </cell>
          <cell r="BZ154" t="str">
            <v>WRWT21670/WRWT21670</v>
          </cell>
          <cell r="CA154">
            <v>0</v>
          </cell>
          <cell r="DL154" t="str">
            <v>P8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 t="e">
            <v>#VALUE!</v>
          </cell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MK68-000978</v>
          </cell>
          <cell r="C155">
            <v>45876</v>
          </cell>
          <cell r="E155" t="str">
            <v>บจก.เอพีเอ็ม อะโกร</v>
          </cell>
          <cell r="F155" t="str">
            <v>โมโม่ 4132</v>
          </cell>
          <cell r="G155">
            <v>21</v>
          </cell>
          <cell r="H155">
            <v>40</v>
          </cell>
          <cell r="I155" t="str">
            <v>ขาว</v>
          </cell>
          <cell r="J155" t="str">
            <v>ใส</v>
          </cell>
          <cell r="L155">
            <v>108</v>
          </cell>
          <cell r="M155" t="str">
            <v>±</v>
          </cell>
          <cell r="N155">
            <v>5</v>
          </cell>
          <cell r="R155" t="str">
            <v>บิด</v>
          </cell>
          <cell r="T155">
            <v>22</v>
          </cell>
          <cell r="U155">
            <v>42</v>
          </cell>
          <cell r="V155">
            <v>40</v>
          </cell>
          <cell r="X155" t="str">
            <v>รอแจ้ง</v>
          </cell>
          <cell r="Z155" t="str">
            <v>500กระสอบ</v>
          </cell>
          <cell r="AA155">
            <v>5000</v>
          </cell>
          <cell r="AB155">
            <v>113.97964300799998</v>
          </cell>
          <cell r="AC155">
            <v>0</v>
          </cell>
          <cell r="AD155">
            <v>113.97964300799998</v>
          </cell>
          <cell r="AG155"/>
          <cell r="AI155"/>
          <cell r="AJ155">
            <v>0</v>
          </cell>
          <cell r="AL155">
            <v>5000</v>
          </cell>
          <cell r="AM155"/>
          <cell r="AN155">
            <v>5250</v>
          </cell>
          <cell r="AO155" t="str">
            <v>WSWT2121670SM</v>
          </cell>
          <cell r="AQ155">
            <v>5797.55</v>
          </cell>
          <cell r="AR155">
            <v>5797.55</v>
          </cell>
          <cell r="AS155">
            <v>0</v>
          </cell>
          <cell r="AT155">
            <v>5797.55</v>
          </cell>
          <cell r="AU155">
            <v>0</v>
          </cell>
          <cell r="BZ155" t="str">
            <v>WRWT21670/WRWT21670</v>
          </cell>
          <cell r="CA155">
            <v>0</v>
          </cell>
          <cell r="DL155" t="str">
            <v>P8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 t="e">
            <v>#VALUE!</v>
          </cell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MK68-001103</v>
          </cell>
          <cell r="C156">
            <v>45911</v>
          </cell>
          <cell r="E156" t="str">
            <v>บจก.เอพีเอ็ม อะโกร</v>
          </cell>
          <cell r="F156" t="str">
            <v>ฟีล กู๊ด 892</v>
          </cell>
          <cell r="G156">
            <v>21</v>
          </cell>
          <cell r="H156">
            <v>38</v>
          </cell>
          <cell r="I156" t="str">
            <v>ขาว</v>
          </cell>
          <cell r="J156" t="str">
            <v>ใส</v>
          </cell>
          <cell r="L156">
            <v>102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40</v>
          </cell>
          <cell r="V156">
            <v>40</v>
          </cell>
          <cell r="X156" t="str">
            <v>รอแจ้ง</v>
          </cell>
          <cell r="Z156" t="str">
            <v>500กระสอบแบน</v>
          </cell>
          <cell r="AA156">
            <v>3000</v>
          </cell>
          <cell r="AB156">
            <v>65.13122457599998</v>
          </cell>
          <cell r="AC156">
            <v>0</v>
          </cell>
          <cell r="AD156">
            <v>65.13122457599998</v>
          </cell>
          <cell r="AG156"/>
          <cell r="AI156"/>
          <cell r="AJ156">
            <v>0</v>
          </cell>
          <cell r="AL156">
            <v>3000</v>
          </cell>
          <cell r="AM156"/>
          <cell r="AN156">
            <v>3150</v>
          </cell>
          <cell r="AO156" t="str">
            <v>WSWT2121670SM</v>
          </cell>
          <cell r="AQ156">
            <v>3310.89</v>
          </cell>
          <cell r="AR156">
            <v>3310.89</v>
          </cell>
          <cell r="AS156">
            <v>0</v>
          </cell>
          <cell r="AT156">
            <v>3310.89</v>
          </cell>
          <cell r="AU156">
            <v>0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 t="e">
            <v>#VALUE!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MK68-001102</v>
          </cell>
          <cell r="C157">
            <v>45911</v>
          </cell>
          <cell r="E157" t="str">
            <v>บจก.เอพีเอ็ม อะโกร</v>
          </cell>
          <cell r="F157" t="str">
            <v>ฟีล กู๊ด 8032</v>
          </cell>
          <cell r="G157">
            <v>21</v>
          </cell>
          <cell r="H157">
            <v>40</v>
          </cell>
          <cell r="I157" t="str">
            <v>ขาว</v>
          </cell>
          <cell r="J157" t="str">
            <v>ใส</v>
          </cell>
          <cell r="L157">
            <v>108</v>
          </cell>
          <cell r="M157" t="str">
            <v>±</v>
          </cell>
          <cell r="N157">
            <v>5</v>
          </cell>
          <cell r="R157" t="str">
            <v>จับจีบ</v>
          </cell>
          <cell r="T157">
            <v>22</v>
          </cell>
          <cell r="U157">
            <v>42</v>
          </cell>
          <cell r="V157">
            <v>40</v>
          </cell>
          <cell r="X157" t="str">
            <v>รอแจ้ง</v>
          </cell>
          <cell r="Z157" t="str">
            <v>500กระสอบแบน</v>
          </cell>
          <cell r="AA157">
            <v>3000</v>
          </cell>
          <cell r="AB157">
            <v>68.387785804799989</v>
          </cell>
          <cell r="AC157">
            <v>0</v>
          </cell>
          <cell r="AD157">
            <v>68.387785804799989</v>
          </cell>
          <cell r="AG157"/>
          <cell r="AI157"/>
          <cell r="AJ157">
            <v>0</v>
          </cell>
          <cell r="AL157">
            <v>3000</v>
          </cell>
          <cell r="AM157"/>
          <cell r="AN157">
            <v>3150</v>
          </cell>
          <cell r="AO157" t="str">
            <v>WSWT2121670SM</v>
          </cell>
          <cell r="AQ157">
            <v>3478.5300000000007</v>
          </cell>
          <cell r="AR157">
            <v>3478.5300000000007</v>
          </cell>
          <cell r="AS157">
            <v>0</v>
          </cell>
          <cell r="AT157">
            <v>3478.5300000000007</v>
          </cell>
          <cell r="AU157">
            <v>0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 t="e">
            <v>#VALUE!</v>
          </cell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MK68-001101</v>
          </cell>
          <cell r="C158">
            <v>45911</v>
          </cell>
          <cell r="E158" t="str">
            <v>บจก.เอพีเอ็ม อะโกร</v>
          </cell>
          <cell r="F158" t="str">
            <v>ฟีล กู๊ด 8132</v>
          </cell>
          <cell r="G158">
            <v>21</v>
          </cell>
          <cell r="H158">
            <v>40</v>
          </cell>
          <cell r="I158" t="str">
            <v>ขาว</v>
          </cell>
          <cell r="J158" t="str">
            <v>ใส</v>
          </cell>
          <cell r="L158">
            <v>108</v>
          </cell>
          <cell r="M158" t="str">
            <v>±</v>
          </cell>
          <cell r="N158">
            <v>5</v>
          </cell>
          <cell r="R158" t="str">
            <v>จับจีบ</v>
          </cell>
          <cell r="T158">
            <v>22</v>
          </cell>
          <cell r="U158">
            <v>42</v>
          </cell>
          <cell r="V158">
            <v>40</v>
          </cell>
          <cell r="X158" t="str">
            <v>รอแจ้ง</v>
          </cell>
          <cell r="Z158" t="str">
            <v>500กระสอบแบน</v>
          </cell>
          <cell r="AA158">
            <v>3000</v>
          </cell>
          <cell r="AB158">
            <v>68.387785804799989</v>
          </cell>
          <cell r="AC158">
            <v>0</v>
          </cell>
          <cell r="AD158">
            <v>68.387785804799989</v>
          </cell>
          <cell r="AG158"/>
          <cell r="AI158"/>
          <cell r="AJ158">
            <v>0</v>
          </cell>
          <cell r="AL158">
            <v>3000</v>
          </cell>
          <cell r="AM158"/>
          <cell r="AN158">
            <v>3150</v>
          </cell>
          <cell r="AO158" t="str">
            <v>WSWT2121670SM</v>
          </cell>
          <cell r="AQ158">
            <v>3478.5300000000007</v>
          </cell>
          <cell r="AR158">
            <v>3478.5300000000007</v>
          </cell>
          <cell r="AS158">
            <v>0</v>
          </cell>
          <cell r="AT158">
            <v>3478.5300000000007</v>
          </cell>
          <cell r="AU158">
            <v>0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 t="e">
            <v>#VALUE!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MK68-001100</v>
          </cell>
          <cell r="C159">
            <v>45911</v>
          </cell>
          <cell r="E159" t="str">
            <v>บจก.เอพีเอ็ม อะโกร</v>
          </cell>
          <cell r="F159" t="str">
            <v>ฟีล กู๊ด 8133</v>
          </cell>
          <cell r="G159">
            <v>21</v>
          </cell>
          <cell r="H159">
            <v>40</v>
          </cell>
          <cell r="I159" t="str">
            <v>ขาว</v>
          </cell>
          <cell r="J159" t="str">
            <v>ใส</v>
          </cell>
          <cell r="L159">
            <v>108</v>
          </cell>
          <cell r="M159" t="str">
            <v>±</v>
          </cell>
          <cell r="N159">
            <v>5</v>
          </cell>
          <cell r="R159" t="str">
            <v>จับจีบ</v>
          </cell>
          <cell r="T159">
            <v>22</v>
          </cell>
          <cell r="U159">
            <v>42</v>
          </cell>
          <cell r="V159">
            <v>40</v>
          </cell>
          <cell r="X159" t="str">
            <v>รอแจ้ง</v>
          </cell>
          <cell r="Z159" t="str">
            <v>500กระสอบแบน</v>
          </cell>
          <cell r="AA159">
            <v>3000</v>
          </cell>
          <cell r="AB159">
            <v>68.387785804799989</v>
          </cell>
          <cell r="AC159">
            <v>0</v>
          </cell>
          <cell r="AD159">
            <v>68.387785804799989</v>
          </cell>
          <cell r="AG159"/>
          <cell r="AI159"/>
          <cell r="AJ159">
            <v>0</v>
          </cell>
          <cell r="AL159">
            <v>3000</v>
          </cell>
          <cell r="AM159"/>
          <cell r="AN159">
            <v>3150</v>
          </cell>
          <cell r="AO159" t="str">
            <v>WSWT2121670SM</v>
          </cell>
          <cell r="AQ159">
            <v>3478.5300000000007</v>
          </cell>
          <cell r="AR159">
            <v>3478.5300000000007</v>
          </cell>
          <cell r="AS159">
            <v>0</v>
          </cell>
          <cell r="AT159">
            <v>3478.5300000000007</v>
          </cell>
          <cell r="AU159">
            <v>0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 t="e">
            <v>#VALUE!</v>
          </cell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ประมาณการ</v>
          </cell>
          <cell r="C160" t="str">
            <v>ประมาณการ</v>
          </cell>
          <cell r="E160" t="str">
            <v>บจก.ที.ซี.ยูเนี่ยน อโกรเทค</v>
          </cell>
          <cell r="F160" t="str">
            <v>Zhejiang UN</v>
          </cell>
          <cell r="G160">
            <v>21</v>
          </cell>
          <cell r="H160">
            <v>37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ไม่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 xml:space="preserve">300กระสอบแบนเต็มใบ </v>
          </cell>
          <cell r="AA160">
            <v>10000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10000</v>
          </cell>
          <cell r="AM160"/>
          <cell r="AN160">
            <v>10500</v>
          </cell>
          <cell r="AO160" t="str">
            <v>WSWT2121670SM</v>
          </cell>
          <cell r="AQ160">
            <v>10756.900000000001</v>
          </cell>
          <cell r="AR160">
            <v>0</v>
          </cell>
          <cell r="AS160">
            <v>10756.900000000001</v>
          </cell>
          <cell r="AT160">
            <v>0</v>
          </cell>
          <cell r="AU160">
            <v>10756.900000000001</v>
          </cell>
          <cell r="BZ160" t="str">
            <v>WRWT21670/WRWT21670</v>
          </cell>
          <cell r="CA160">
            <v>773.56453533333331</v>
          </cell>
          <cell r="DL160" t="str">
            <v>P8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MK68-000892</v>
          </cell>
          <cell r="C161">
            <v>45854</v>
          </cell>
          <cell r="E161" t="str">
            <v>บจก.เอสพีเอ็ม อาหารสัตว์</v>
          </cell>
          <cell r="F161" t="str">
            <v>มาซู ฟีดซี042</v>
          </cell>
          <cell r="G161">
            <v>21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102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22</v>
          </cell>
          <cell r="U161">
            <v>40</v>
          </cell>
          <cell r="V161">
            <v>40</v>
          </cell>
          <cell r="X161" t="str">
            <v>รอแจ้ง</v>
          </cell>
          <cell r="Z161" t="str">
            <v>500กระสอบแบน</v>
          </cell>
          <cell r="AA161">
            <v>3000</v>
          </cell>
          <cell r="AB161">
            <v>65.13122457599998</v>
          </cell>
          <cell r="AC161">
            <v>0</v>
          </cell>
          <cell r="AD161">
            <v>65.13122457599998</v>
          </cell>
          <cell r="AG161"/>
          <cell r="AI161"/>
          <cell r="AJ161">
            <v>0</v>
          </cell>
          <cell r="AL161">
            <v>3000</v>
          </cell>
          <cell r="AM161"/>
          <cell r="AN161">
            <v>3150</v>
          </cell>
          <cell r="AO161" t="str">
            <v>WSWT2121670SM</v>
          </cell>
          <cell r="AQ161">
            <v>3310.89</v>
          </cell>
          <cell r="AR161">
            <v>3310.89</v>
          </cell>
          <cell r="AS161">
            <v>0</v>
          </cell>
          <cell r="AT161">
            <v>0</v>
          </cell>
          <cell r="AU161">
            <v>3310.89</v>
          </cell>
          <cell r="BZ161" t="str">
            <v>WRWT21670/WRWT21670</v>
          </cell>
          <cell r="CA161">
            <v>0</v>
          </cell>
          <cell r="DL161" t="str">
            <v>P8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 t="e">
            <v>#VALUE!</v>
          </cell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MK68-000893</v>
          </cell>
          <cell r="C162">
            <v>45854</v>
          </cell>
          <cell r="E162" t="str">
            <v>บจก.เอสพีเอ็ม อาหารสัตว์</v>
          </cell>
          <cell r="F162" t="str">
            <v>มาซู ฟีดจี041</v>
          </cell>
          <cell r="G162">
            <v>21</v>
          </cell>
          <cell r="H162">
            <v>38</v>
          </cell>
          <cell r="I162" t="str">
            <v>ขาว</v>
          </cell>
          <cell r="J162" t="str">
            <v>ด้าน</v>
          </cell>
          <cell r="L162">
            <v>102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22</v>
          </cell>
          <cell r="U162">
            <v>40</v>
          </cell>
          <cell r="V162">
            <v>40</v>
          </cell>
          <cell r="X162" t="str">
            <v>รอแจ้ง</v>
          </cell>
          <cell r="Z162" t="str">
            <v>500กระสอบแบน</v>
          </cell>
          <cell r="AA162">
            <v>3000</v>
          </cell>
          <cell r="AB162">
            <v>65.13122457599998</v>
          </cell>
          <cell r="AC162">
            <v>0</v>
          </cell>
          <cell r="AD162">
            <v>65.13122457599998</v>
          </cell>
          <cell r="AG162"/>
          <cell r="AI162"/>
          <cell r="AJ162">
            <v>0</v>
          </cell>
          <cell r="AL162">
            <v>3000</v>
          </cell>
          <cell r="AM162"/>
          <cell r="AN162">
            <v>3150</v>
          </cell>
          <cell r="AO162" t="str">
            <v>WSWT2121670SM</v>
          </cell>
          <cell r="AQ162">
            <v>3310.89</v>
          </cell>
          <cell r="AR162">
            <v>3310.89</v>
          </cell>
          <cell r="AS162">
            <v>0</v>
          </cell>
          <cell r="AT162">
            <v>0</v>
          </cell>
          <cell r="AU162">
            <v>3310.89</v>
          </cell>
          <cell r="BZ162" t="str">
            <v>WRWT21670/WRWT21670</v>
          </cell>
          <cell r="CA162">
            <v>0</v>
          </cell>
          <cell r="DL162" t="str">
            <v>P8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 t="e">
            <v>#VALUE!</v>
          </cell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MK68-000804</v>
          </cell>
          <cell r="C163">
            <v>45826</v>
          </cell>
          <cell r="E163" t="str">
            <v>บจก.เอพีเอ็ม อะโกร</v>
          </cell>
          <cell r="F163" t="str">
            <v>ฟีล กู๊ด 802</v>
          </cell>
          <cell r="G163">
            <v>21</v>
          </cell>
          <cell r="H163">
            <v>38</v>
          </cell>
          <cell r="I163" t="str">
            <v>ขาว</v>
          </cell>
          <cell r="J163" t="str">
            <v>ใส</v>
          </cell>
          <cell r="L163">
            <v>102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22</v>
          </cell>
          <cell r="U163">
            <v>40</v>
          </cell>
          <cell r="V163">
            <v>40</v>
          </cell>
          <cell r="X163" t="str">
            <v>รอแจ้ง</v>
          </cell>
          <cell r="Z163" t="str">
            <v>500กระสอบแบน</v>
          </cell>
          <cell r="AA163">
            <v>8000</v>
          </cell>
          <cell r="AB163">
            <v>163.47937368575995</v>
          </cell>
          <cell r="AC163">
            <v>0</v>
          </cell>
          <cell r="AD163">
            <v>163.47937368575995</v>
          </cell>
          <cell r="AG163"/>
          <cell r="AI163"/>
          <cell r="AJ163">
            <v>470</v>
          </cell>
          <cell r="AL163">
            <v>7530</v>
          </cell>
          <cell r="AM163"/>
          <cell r="AN163">
            <v>7906.5</v>
          </cell>
          <cell r="AO163" t="str">
            <v>WSWT2121670SM</v>
          </cell>
          <cell r="AQ163">
            <v>8310.3338999999996</v>
          </cell>
          <cell r="AR163">
            <v>8310.3338999999996</v>
          </cell>
          <cell r="AS163">
            <v>0</v>
          </cell>
          <cell r="AT163">
            <v>8310.3338999999996</v>
          </cell>
          <cell r="AU163">
            <v>0</v>
          </cell>
          <cell r="BZ163" t="str">
            <v>WRWT21670/WRWT21670</v>
          </cell>
          <cell r="CA163">
            <v>0</v>
          </cell>
          <cell r="DL163" t="str">
            <v>P8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 t="e">
            <v>#VALUE!</v>
          </cell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MK66-000701</v>
          </cell>
          <cell r="C164">
            <v>45066</v>
          </cell>
          <cell r="E164" t="str">
            <v>บจก.เอสพีเอ็ม อาหารสัตว์</v>
          </cell>
          <cell r="F164" t="str">
            <v>มาซูฟีด ซี041</v>
          </cell>
          <cell r="G164">
            <v>21</v>
          </cell>
          <cell r="H164">
            <v>38</v>
          </cell>
          <cell r="I164" t="str">
            <v>ขาว</v>
          </cell>
          <cell r="J164" t="str">
            <v>ด้าน</v>
          </cell>
          <cell r="L164">
            <v>102</v>
          </cell>
          <cell r="M164" t="str">
            <v>±</v>
          </cell>
          <cell r="N164">
            <v>5</v>
          </cell>
          <cell r="R164" t="str">
            <v>บิด</v>
          </cell>
          <cell r="T164">
            <v>22</v>
          </cell>
          <cell r="U164">
            <v>40</v>
          </cell>
          <cell r="V164">
            <v>40</v>
          </cell>
          <cell r="X164" t="str">
            <v>รอแจ้ง</v>
          </cell>
          <cell r="Z164" t="str">
            <v>500กระสอบแบน</v>
          </cell>
          <cell r="AA164">
            <v>5000</v>
          </cell>
          <cell r="AB164">
            <v>108.55204095999999</v>
          </cell>
          <cell r="AC164">
            <v>0</v>
          </cell>
          <cell r="AD164">
            <v>108.55204095999999</v>
          </cell>
          <cell r="AG164"/>
          <cell r="AI164"/>
          <cell r="AJ164">
            <v>0</v>
          </cell>
          <cell r="AL164">
            <v>5000</v>
          </cell>
          <cell r="AM164"/>
          <cell r="AN164">
            <v>5250</v>
          </cell>
          <cell r="AO164" t="str">
            <v>WSWT2121670SM</v>
          </cell>
          <cell r="AQ164">
            <v>5518.15</v>
          </cell>
          <cell r="AR164">
            <v>5518.15</v>
          </cell>
          <cell r="AS164">
            <v>0</v>
          </cell>
          <cell r="AT164">
            <v>0</v>
          </cell>
          <cell r="AU164">
            <v>5518.15</v>
          </cell>
          <cell r="BZ164" t="str">
            <v>WRWT21670/WRWT21670</v>
          </cell>
          <cell r="CA164">
            <v>0</v>
          </cell>
          <cell r="DL164" t="str">
            <v>P8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 t="e">
            <v>#VALUE!</v>
          </cell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>
            <v>0</v>
          </cell>
          <cell r="C165"/>
          <cell r="E165"/>
          <cell r="F165"/>
          <cell r="G165">
            <v>21</v>
          </cell>
          <cell r="H165">
            <v>37</v>
          </cell>
          <cell r="I165"/>
          <cell r="J165"/>
          <cell r="L165">
            <v>74</v>
          </cell>
          <cell r="M165" t="str">
            <v>±</v>
          </cell>
          <cell r="N165">
            <v>5</v>
          </cell>
          <cell r="R165"/>
          <cell r="T165"/>
          <cell r="U165"/>
          <cell r="V165"/>
          <cell r="X165"/>
          <cell r="Z165"/>
          <cell r="AA165"/>
          <cell r="AB165"/>
          <cell r="AC165" t="str">
            <v>ว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WSWT2121670SM</v>
          </cell>
          <cell r="AQ165">
            <v>238480.05390000006</v>
          </cell>
          <cell r="AR165">
            <v>156154.15390000003</v>
          </cell>
          <cell r="AS165">
            <v>82325.900000000023</v>
          </cell>
          <cell r="AT165">
            <v>144014.22390000001</v>
          </cell>
          <cell r="AU165">
            <v>94465.830000000016</v>
          </cell>
          <cell r="BZ165" t="str">
            <v>WRWT210670/WRWT21670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>
            <v>0</v>
          </cell>
          <cell r="EI165">
            <v>0</v>
          </cell>
        </row>
        <row r="166">
          <cell r="B166">
            <v>0</v>
          </cell>
          <cell r="C166"/>
          <cell r="E166"/>
          <cell r="F166"/>
          <cell r="G166">
            <v>21.6</v>
          </cell>
          <cell r="H166">
            <v>34</v>
          </cell>
          <cell r="I166"/>
          <cell r="J166"/>
          <cell r="L166">
            <v>97</v>
          </cell>
          <cell r="M166" t="str">
            <v>±</v>
          </cell>
          <cell r="N166">
            <v>5</v>
          </cell>
          <cell r="R166"/>
          <cell r="T166"/>
          <cell r="U166"/>
          <cell r="V166"/>
          <cell r="X166"/>
          <cell r="Z166"/>
          <cell r="AA166"/>
          <cell r="AB166">
            <v>0</v>
          </cell>
          <cell r="AC166">
            <v>0</v>
          </cell>
          <cell r="AD166"/>
          <cell r="AG166"/>
          <cell r="AI166" t="str">
            <v>ระบุในSD</v>
          </cell>
          <cell r="AJ166"/>
          <cell r="AL166">
            <v>0</v>
          </cell>
          <cell r="AM166"/>
          <cell r="AN166">
            <v>0</v>
          </cell>
          <cell r="AO166" t="str">
            <v>WSWT2221940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BZ166" t="str">
            <v>WRWT21940/WRWT21940</v>
          </cell>
          <cell r="CA166">
            <v>0</v>
          </cell>
          <cell r="DL166"/>
          <cell r="DM166" t="str">
            <v>Lead time</v>
          </cell>
          <cell r="DN166"/>
          <cell r="DP166"/>
          <cell r="DQ166"/>
          <cell r="DR166"/>
          <cell r="DS166"/>
          <cell r="DT166"/>
          <cell r="DU166"/>
          <cell r="DW166"/>
          <cell r="DX166"/>
          <cell r="DY166"/>
          <cell r="DZ166"/>
          <cell r="EA166"/>
          <cell r="EB166"/>
          <cell r="EC166"/>
          <cell r="ED166"/>
          <cell r="EG166"/>
          <cell r="EH166"/>
          <cell r="EI166">
            <v>0</v>
          </cell>
        </row>
        <row r="167">
          <cell r="B167" t="str">
            <v>ประมาณการ</v>
          </cell>
          <cell r="C167" t="str">
            <v>ประมาณการ</v>
          </cell>
          <cell r="E167" t="str">
            <v>พันธุ์ข้าว</v>
          </cell>
          <cell r="F167" t="str">
            <v>พันธุ์ข้าว</v>
          </cell>
          <cell r="G167">
            <v>23</v>
          </cell>
          <cell r="H167">
            <v>34</v>
          </cell>
          <cell r="I167" t="str">
            <v>ขาว</v>
          </cell>
          <cell r="J167"/>
          <cell r="L167">
            <v>68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45930</v>
          </cell>
          <cell r="Z167" t="str">
            <v>500กระสอบ</v>
          </cell>
          <cell r="AA167">
            <v>30000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30000</v>
          </cell>
          <cell r="AM167"/>
          <cell r="AN167">
            <v>31500</v>
          </cell>
          <cell r="AO167" t="str">
            <v>WSWT2325650</v>
          </cell>
          <cell r="AQ167">
            <v>29756.100000000002</v>
          </cell>
          <cell r="AR167">
            <v>29756.100000000002</v>
          </cell>
          <cell r="AS167">
            <v>0</v>
          </cell>
          <cell r="AT167">
            <v>0</v>
          </cell>
          <cell r="AU167">
            <v>0</v>
          </cell>
          <cell r="BZ167" t="str">
            <v>WRWT25650/WRWT25650</v>
          </cell>
          <cell r="CA167">
            <v>0</v>
          </cell>
          <cell r="DL167" t="str">
            <v>P7</v>
          </cell>
          <cell r="DM167">
            <v>2</v>
          </cell>
          <cell r="DN167">
            <v>45930</v>
          </cell>
          <cell r="DP167">
            <v>45925</v>
          </cell>
          <cell r="DQ167"/>
          <cell r="DR167">
            <v>45921</v>
          </cell>
          <cell r="DS167">
            <v>45928</v>
          </cell>
          <cell r="DT167">
            <v>45929</v>
          </cell>
          <cell r="DU167">
            <v>45929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/>
          <cell r="EG167"/>
          <cell r="EH167"/>
          <cell r="EI167"/>
        </row>
        <row r="168">
          <cell r="B168" t="str">
            <v>ประมาณการ</v>
          </cell>
          <cell r="C168" t="str">
            <v>ประมาณการ</v>
          </cell>
          <cell r="E168" t="str">
            <v>บจก.ซิเบลโก้(สบปราบ)</v>
          </cell>
          <cell r="F168" t="str">
            <v>รอแบบ</v>
          </cell>
          <cell r="G168">
            <v>23</v>
          </cell>
          <cell r="H168">
            <v>34</v>
          </cell>
          <cell r="I168" t="str">
            <v>ขาว</v>
          </cell>
          <cell r="J168"/>
          <cell r="L168">
            <v>68</v>
          </cell>
          <cell r="M168" t="str">
            <v>±</v>
          </cell>
          <cell r="N168">
            <v>5</v>
          </cell>
          <cell r="R168" t="str">
            <v>ไม่</v>
          </cell>
          <cell r="T168">
            <v>24</v>
          </cell>
          <cell r="U168">
            <v>37</v>
          </cell>
          <cell r="V168">
            <v>50</v>
          </cell>
          <cell r="X168">
            <v>45930</v>
          </cell>
          <cell r="Z168" t="str">
            <v>มัด100</v>
          </cell>
          <cell r="AA168">
            <v>30000</v>
          </cell>
          <cell r="AB168">
            <v>821.54158271999995</v>
          </cell>
          <cell r="AC168">
            <v>0</v>
          </cell>
          <cell r="AD168">
            <v>821.54158271999995</v>
          </cell>
          <cell r="AG168"/>
          <cell r="AI168"/>
          <cell r="AJ168">
            <v>0</v>
          </cell>
          <cell r="AL168">
            <v>30000</v>
          </cell>
          <cell r="AM168"/>
          <cell r="AN168">
            <v>31500</v>
          </cell>
          <cell r="AO168" t="str">
            <v>WSWT2325650</v>
          </cell>
          <cell r="AQ168">
            <v>29756.100000000002</v>
          </cell>
          <cell r="AR168">
            <v>28617</v>
          </cell>
          <cell r="AS168">
            <v>1139.1000000000022</v>
          </cell>
          <cell r="AT168">
            <v>0</v>
          </cell>
          <cell r="AU168">
            <v>0</v>
          </cell>
          <cell r="BZ168" t="str">
            <v>WRWT25650/WRWT25650</v>
          </cell>
          <cell r="CA168">
            <v>85.14772500000015</v>
          </cell>
          <cell r="DL168" t="str">
            <v>P9</v>
          </cell>
          <cell r="DM168">
            <v>3</v>
          </cell>
          <cell r="DN168">
            <v>45930</v>
          </cell>
          <cell r="DP168">
            <v>45925</v>
          </cell>
          <cell r="DQ168"/>
          <cell r="DR168">
            <v>45920</v>
          </cell>
          <cell r="DS168">
            <v>45927</v>
          </cell>
          <cell r="DT168">
            <v>45928</v>
          </cell>
          <cell r="DU168">
            <v>45928</v>
          </cell>
          <cell r="DW168">
            <v>45929</v>
          </cell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>รอART</v>
          </cell>
          <cell r="EG168"/>
          <cell r="EH168"/>
          <cell r="EI168"/>
        </row>
        <row r="169">
          <cell r="B169">
            <v>0</v>
          </cell>
          <cell r="C169"/>
          <cell r="E169"/>
          <cell r="F169"/>
          <cell r="G169">
            <v>23</v>
          </cell>
          <cell r="H169">
            <v>34</v>
          </cell>
          <cell r="I169" t="str">
            <v>ขาว</v>
          </cell>
          <cell r="J169"/>
          <cell r="L169">
            <v>68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>
            <v>0</v>
          </cell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WSWT2325650</v>
          </cell>
          <cell r="AQ169">
            <v>59512.200000000004</v>
          </cell>
          <cell r="AR169">
            <v>58373.100000000006</v>
          </cell>
          <cell r="AS169">
            <v>1139.1000000000022</v>
          </cell>
          <cell r="AT169">
            <v>0</v>
          </cell>
          <cell r="AU169">
            <v>0</v>
          </cell>
          <cell r="BZ169" t="str">
            <v>WRWT25650/WRWT25650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/>
          <cell r="EI169">
            <v>0</v>
          </cell>
        </row>
        <row r="170">
          <cell r="B170">
            <v>0</v>
          </cell>
          <cell r="C170"/>
          <cell r="E170"/>
          <cell r="F170"/>
          <cell r="G170">
            <v>23</v>
          </cell>
          <cell r="H170">
            <v>34</v>
          </cell>
          <cell r="I170" t="str">
            <v>ขาวแถบใส5</v>
          </cell>
          <cell r="J170"/>
          <cell r="L170">
            <v>68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>
            <v>0</v>
          </cell>
          <cell r="AC170">
            <v>0</v>
          </cell>
          <cell r="AD170"/>
          <cell r="AG170"/>
          <cell r="AI170"/>
          <cell r="AJ170"/>
          <cell r="AL170">
            <v>0</v>
          </cell>
          <cell r="AM170"/>
          <cell r="AN170">
            <v>0</v>
          </cell>
          <cell r="AO170" t="str">
            <v>WSWTSCL052325650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WRWT25650/WRCL25680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/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23</v>
          </cell>
          <cell r="H171">
            <v>34</v>
          </cell>
          <cell r="I171" t="str">
            <v>ขาวแถบใส2</v>
          </cell>
          <cell r="J171"/>
          <cell r="L171">
            <v>68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>
            <v>0</v>
          </cell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WSWTFCL022325650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WRWT25650/WRCL25680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>
            <v>0</v>
          </cell>
          <cell r="EI171">
            <v>0</v>
          </cell>
        </row>
        <row r="172">
          <cell r="B172">
            <v>0</v>
          </cell>
          <cell r="C172"/>
          <cell r="E172"/>
          <cell r="F172"/>
          <cell r="G172">
            <v>23</v>
          </cell>
          <cell r="H172">
            <v>37</v>
          </cell>
          <cell r="I172" t="str">
            <v>ขาว</v>
          </cell>
          <cell r="J172"/>
          <cell r="L172">
            <v>85</v>
          </cell>
          <cell r="M172" t="str">
            <v>±</v>
          </cell>
          <cell r="N172">
            <v>5</v>
          </cell>
          <cell r="R172"/>
          <cell r="T172"/>
          <cell r="U172"/>
          <cell r="V172"/>
          <cell r="X172"/>
          <cell r="Z172"/>
          <cell r="AA172"/>
          <cell r="AB172">
            <v>0</v>
          </cell>
          <cell r="AC172">
            <v>0</v>
          </cell>
          <cell r="AD172"/>
          <cell r="AG172"/>
          <cell r="AI172" t="str">
            <v>ระบุในSD</v>
          </cell>
          <cell r="AJ172"/>
          <cell r="AL172">
            <v>0</v>
          </cell>
          <cell r="AM172"/>
          <cell r="AN172">
            <v>0</v>
          </cell>
          <cell r="AO172" t="str">
            <v>WSWT2325800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BZ172" t="str">
            <v>WRWT25800/WRWT28750</v>
          </cell>
          <cell r="CA172">
            <v>0</v>
          </cell>
          <cell r="DL172"/>
          <cell r="DM172" t="str">
            <v>Lead time</v>
          </cell>
          <cell r="DN172"/>
          <cell r="DP172"/>
          <cell r="DQ172"/>
          <cell r="DR172"/>
          <cell r="DS172"/>
          <cell r="DT172"/>
          <cell r="DU172"/>
          <cell r="DW172"/>
          <cell r="DX172"/>
          <cell r="DY172"/>
          <cell r="DZ172"/>
          <cell r="EA172"/>
          <cell r="EB172"/>
          <cell r="EC172"/>
          <cell r="ED172"/>
          <cell r="EG172"/>
          <cell r="EH172">
            <v>0</v>
          </cell>
          <cell r="EI172">
            <v>0</v>
          </cell>
        </row>
        <row r="173">
          <cell r="B173" t="str">
            <v>ใบรับคำสั่งซื้อ</v>
          </cell>
          <cell r="C173">
            <v>45913</v>
          </cell>
          <cell r="E173" t="str">
            <v>บจก.แอมโก้เวท</v>
          </cell>
          <cell r="F173" t="str">
            <v>ไม่พิมพ์</v>
          </cell>
          <cell r="G173">
            <v>23</v>
          </cell>
          <cell r="H173">
            <v>40</v>
          </cell>
          <cell r="I173" t="str">
            <v>ขาว</v>
          </cell>
          <cell r="J173" t="str">
            <v>ใส</v>
          </cell>
          <cell r="L173">
            <v>125</v>
          </cell>
          <cell r="M173" t="str">
            <v>±</v>
          </cell>
          <cell r="N173">
            <v>5</v>
          </cell>
          <cell r="R173" t="str">
            <v>จับจีบ4"</v>
          </cell>
          <cell r="T173" t="str">
            <v>ไม่สวมถุงใน</v>
          </cell>
          <cell r="U173"/>
          <cell r="V173"/>
          <cell r="X173">
            <v>45919</v>
          </cell>
          <cell r="Z173" t="str">
            <v>500กระสอบ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 t="str">
            <v>เย็น18/9</v>
          </cell>
          <cell r="AI173"/>
          <cell r="AJ173">
            <v>0</v>
          </cell>
          <cell r="AL173">
            <v>10000</v>
          </cell>
          <cell r="AM173"/>
          <cell r="AN173">
            <v>0</v>
          </cell>
          <cell r="AO173" t="str">
            <v>WSWT2321750</v>
          </cell>
          <cell r="AQ173">
            <v>11595.1</v>
          </cell>
          <cell r="AR173">
            <v>0</v>
          </cell>
          <cell r="AS173">
            <v>11595.1</v>
          </cell>
          <cell r="AT173">
            <v>0</v>
          </cell>
          <cell r="AU173">
            <v>11595.1</v>
          </cell>
          <cell r="BZ173" t="str">
            <v>WRWT21750/WRWT21750</v>
          </cell>
          <cell r="CA173">
            <v>1022.3013166666664</v>
          </cell>
          <cell r="DL173" t="str">
            <v>P11</v>
          </cell>
          <cell r="DM173">
            <v>4</v>
          </cell>
          <cell r="DN173">
            <v>45919</v>
          </cell>
          <cell r="DP173">
            <v>45914</v>
          </cell>
          <cell r="DQ173">
            <v>45915</v>
          </cell>
          <cell r="DR173"/>
          <cell r="DS173"/>
          <cell r="DT173"/>
          <cell r="DU173">
            <v>45916</v>
          </cell>
          <cell r="DW173">
            <v>45917</v>
          </cell>
          <cell r="DX173"/>
          <cell r="DY173"/>
          <cell r="DZ173"/>
          <cell r="EA173"/>
          <cell r="EB173"/>
          <cell r="EC173" t="str">
            <v>งานเคลือบ+ตัด</v>
          </cell>
          <cell r="ED173"/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23</v>
          </cell>
          <cell r="H174">
            <v>37</v>
          </cell>
          <cell r="I174"/>
          <cell r="J174"/>
          <cell r="L174">
            <v>85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/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WSWT2321750</v>
          </cell>
          <cell r="AQ174">
            <v>11595.1</v>
          </cell>
          <cell r="AR174">
            <v>0</v>
          </cell>
          <cell r="AS174">
            <v>11595.1</v>
          </cell>
          <cell r="AT174">
            <v>0</v>
          </cell>
          <cell r="AU174">
            <v>11595.1</v>
          </cell>
          <cell r="BZ174" t="str">
            <v>WRWT230750/WRWT21750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 t="str">
            <v>MK68-001084</v>
          </cell>
          <cell r="C175">
            <v>45908</v>
          </cell>
          <cell r="E175" t="str">
            <v>โรงสีธัญญกิจ(ราชบุรี)</v>
          </cell>
          <cell r="F175" t="str">
            <v>ไม่พิมพ์</v>
          </cell>
          <cell r="G175">
            <v>23</v>
          </cell>
          <cell r="H175">
            <v>35</v>
          </cell>
          <cell r="I175" t="str">
            <v>ขาวแถบใส2"</v>
          </cell>
          <cell r="J175"/>
          <cell r="L175">
            <v>90</v>
          </cell>
          <cell r="M175" t="str">
            <v>±</v>
          </cell>
          <cell r="N175">
            <v>5</v>
          </cell>
          <cell r="R175" t="str">
            <v>ไม่</v>
          </cell>
          <cell r="T175" t="str">
            <v>ไม่สวมถุงใน</v>
          </cell>
          <cell r="U175"/>
          <cell r="V175"/>
          <cell r="X175">
            <v>45922</v>
          </cell>
          <cell r="Z175" t="str">
            <v>500กระสอบ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 t="str">
            <v>ตัดหมดผ้า</v>
          </cell>
          <cell r="AJ175"/>
          <cell r="AL175">
            <v>10000</v>
          </cell>
          <cell r="AM175"/>
          <cell r="AN175">
            <v>0</v>
          </cell>
          <cell r="AO175" t="str">
            <v>WSWTSCL0223211125</v>
          </cell>
          <cell r="AQ175">
            <v>10198.1</v>
          </cell>
          <cell r="AR175">
            <v>6920</v>
          </cell>
          <cell r="AS175">
            <v>3278.1000000000004</v>
          </cell>
          <cell r="AT175">
            <v>0</v>
          </cell>
          <cell r="AU175">
            <v>0</v>
          </cell>
          <cell r="BZ175" t="str">
            <v>WRWT25800/WRCL25650</v>
          </cell>
          <cell r="CA175">
            <v>302.02228000000002</v>
          </cell>
          <cell r="DL175" t="str">
            <v>P3</v>
          </cell>
          <cell r="DM175">
            <v>1</v>
          </cell>
          <cell r="DN175">
            <v>45922</v>
          </cell>
          <cell r="DP175">
            <v>45917</v>
          </cell>
          <cell r="DQ175"/>
          <cell r="DR175"/>
          <cell r="DS175"/>
          <cell r="DT175"/>
          <cell r="DU175">
            <v>45921</v>
          </cell>
          <cell r="DW175"/>
          <cell r="DX175"/>
          <cell r="DY175"/>
          <cell r="DZ175"/>
          <cell r="EA175"/>
          <cell r="EB175"/>
          <cell r="EC175" t="str">
            <v>ตัด</v>
          </cell>
          <cell r="ED175"/>
          <cell r="EG175"/>
          <cell r="EH175"/>
          <cell r="EI175"/>
        </row>
        <row r="176">
          <cell r="B176">
            <v>0</v>
          </cell>
          <cell r="C176"/>
          <cell r="E176"/>
          <cell r="F176"/>
          <cell r="G176">
            <v>23</v>
          </cell>
          <cell r="H176">
            <v>34</v>
          </cell>
          <cell r="I176"/>
          <cell r="J176"/>
          <cell r="L176">
            <v>90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/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WSWTSCL0223211125</v>
          </cell>
          <cell r="AQ176">
            <v>10198.1</v>
          </cell>
          <cell r="AR176">
            <v>6920</v>
          </cell>
          <cell r="AS176">
            <v>3278.1000000000004</v>
          </cell>
          <cell r="AT176">
            <v>0</v>
          </cell>
          <cell r="AU176">
            <v>0</v>
          </cell>
          <cell r="BZ176" t="str">
            <v>WRWT230800/WRWT25650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/>
          <cell r="EI176">
            <v>0</v>
          </cell>
        </row>
        <row r="177">
          <cell r="B177">
            <v>0</v>
          </cell>
          <cell r="C177"/>
          <cell r="E177"/>
          <cell r="F177"/>
          <cell r="G177">
            <v>23</v>
          </cell>
          <cell r="H177">
            <v>37</v>
          </cell>
          <cell r="I177" t="str">
            <v>ขาว</v>
          </cell>
          <cell r="J177"/>
          <cell r="L177">
            <v>90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>
            <v>0</v>
          </cell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WSWT2325800SM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BZ177" t="str">
            <v>WRWT21800/WRWT21800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/>
          <cell r="EI177">
            <v>0</v>
          </cell>
        </row>
        <row r="178">
          <cell r="B178">
            <v>0</v>
          </cell>
          <cell r="C178"/>
          <cell r="E178"/>
          <cell r="F178"/>
          <cell r="G178">
            <v>23</v>
          </cell>
          <cell r="H178">
            <v>37</v>
          </cell>
          <cell r="I178"/>
          <cell r="J178"/>
          <cell r="L178">
            <v>120</v>
          </cell>
          <cell r="M178" t="str">
            <v>+</v>
          </cell>
          <cell r="N178">
            <v>5</v>
          </cell>
          <cell r="R178"/>
          <cell r="T178"/>
          <cell r="U178"/>
          <cell r="V178"/>
          <cell r="X178"/>
          <cell r="Z178"/>
          <cell r="AA178"/>
          <cell r="AB178"/>
          <cell r="AC178">
            <v>0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WSWT23211125120SMFX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BZ178" t="str">
            <v>WROP2301125/WRBR21940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/>
          <cell r="EI178">
            <v>0</v>
          </cell>
        </row>
        <row r="179">
          <cell r="B179">
            <v>0</v>
          </cell>
          <cell r="C179"/>
          <cell r="E179"/>
          <cell r="F179" t="str">
            <v xml:space="preserve">  </v>
          </cell>
          <cell r="G179">
            <v>23</v>
          </cell>
          <cell r="H179">
            <v>37</v>
          </cell>
          <cell r="I179" t="str">
            <v>ขาว</v>
          </cell>
          <cell r="J179"/>
          <cell r="L179">
            <v>130</v>
          </cell>
          <cell r="M179" t="str">
            <v>+</v>
          </cell>
          <cell r="N179">
            <v>3</v>
          </cell>
          <cell r="R179"/>
          <cell r="T179"/>
          <cell r="U179"/>
          <cell r="V179"/>
          <cell r="X179"/>
          <cell r="Z179"/>
          <cell r="AA179"/>
          <cell r="AB179">
            <v>0</v>
          </cell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WSWT23211125130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BZ179" t="str">
            <v>WRWT211125/WRWT251080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/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37</v>
          </cell>
          <cell r="I180"/>
          <cell r="J180"/>
          <cell r="L180">
            <v>120</v>
          </cell>
          <cell r="M180" t="str">
            <v>±</v>
          </cell>
          <cell r="N180">
            <v>3</v>
          </cell>
          <cell r="R180"/>
          <cell r="T180"/>
          <cell r="U180"/>
          <cell r="V180"/>
          <cell r="X180"/>
          <cell r="Z180"/>
          <cell r="AA180"/>
          <cell r="AB180">
            <v>0</v>
          </cell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WSWT2321112512051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WRWT211125/WRWT21900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/>
          <cell r="EI180">
            <v>0</v>
          </cell>
        </row>
        <row r="181">
          <cell r="B181" t="str">
            <v>MK67-001490</v>
          </cell>
          <cell r="C181">
            <v>45601</v>
          </cell>
          <cell r="E181" t="str">
            <v>บจก.น้ำตาลทิพย์สุโขทัย</v>
          </cell>
          <cell r="F181" t="str">
            <v>Green for white sugar</v>
          </cell>
          <cell r="G181">
            <v>23</v>
          </cell>
          <cell r="H181">
            <v>37</v>
          </cell>
          <cell r="I181" t="str">
            <v>ขาว</v>
          </cell>
          <cell r="J181"/>
          <cell r="L181">
            <v>130</v>
          </cell>
          <cell r="M181" t="str">
            <v>±</v>
          </cell>
          <cell r="N181">
            <v>5</v>
          </cell>
          <cell r="R181" t="str">
            <v>บิด</v>
          </cell>
          <cell r="T181">
            <v>24</v>
          </cell>
          <cell r="U181">
            <v>40</v>
          </cell>
          <cell r="V181">
            <v>55</v>
          </cell>
          <cell r="X181" t="str">
            <v>รอแจ้ง</v>
          </cell>
          <cell r="Z181" t="str">
            <v>300แบน</v>
          </cell>
          <cell r="AA181">
            <v>100000</v>
          </cell>
          <cell r="AB181">
            <v>3207.7128103679997</v>
          </cell>
          <cell r="AC181">
            <v>0</v>
          </cell>
          <cell r="AD181">
            <v>3207.7128103679997</v>
          </cell>
          <cell r="AG181"/>
          <cell r="AI181"/>
          <cell r="AJ181">
            <v>1500</v>
          </cell>
          <cell r="AL181">
            <v>98500</v>
          </cell>
          <cell r="AM181"/>
          <cell r="AN181">
            <v>103425</v>
          </cell>
          <cell r="AO181" t="str">
            <v>WSWT2321112512551</v>
          </cell>
          <cell r="AQ181">
            <v>105955.465</v>
          </cell>
          <cell r="AR181">
            <v>20359</v>
          </cell>
          <cell r="AS181">
            <v>85596.464999999997</v>
          </cell>
          <cell r="AT181">
            <v>0</v>
          </cell>
          <cell r="AU181">
            <v>0</v>
          </cell>
          <cell r="BZ181" t="str">
            <v>WRWT211125/WRWT251030</v>
          </cell>
          <cell r="CA181">
            <v>10965.216264845832</v>
          </cell>
          <cell r="DL181" t="str">
            <v>P9</v>
          </cell>
          <cell r="DM181">
            <v>3</v>
          </cell>
          <cell r="DN181" t="str">
            <v>รอแจ้ง</v>
          </cell>
          <cell r="DP181" t="e">
            <v>#VALUE!</v>
          </cell>
          <cell r="DQ181"/>
          <cell r="DR181" t="e">
            <v>#VALUE!</v>
          </cell>
          <cell r="DS181" t="e">
            <v>#VALUE!</v>
          </cell>
          <cell r="DT181" t="e">
            <v>#VALUE!</v>
          </cell>
          <cell r="DU181" t="e">
            <v>#VALUE!</v>
          </cell>
          <cell r="DW181" t="e">
            <v>#VALUE!</v>
          </cell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MK67-001490</v>
          </cell>
          <cell r="C182">
            <v>45601</v>
          </cell>
          <cell r="E182" t="str">
            <v>บจก.น้ำตาลทิพย์สุโขทัย</v>
          </cell>
          <cell r="F182" t="str">
            <v>Green for white sugar</v>
          </cell>
          <cell r="G182">
            <v>23</v>
          </cell>
          <cell r="H182">
            <v>37</v>
          </cell>
          <cell r="I182" t="str">
            <v>ขาว</v>
          </cell>
          <cell r="J182"/>
          <cell r="L182">
            <v>130</v>
          </cell>
          <cell r="M182" t="str">
            <v>±</v>
          </cell>
          <cell r="N182">
            <v>5</v>
          </cell>
          <cell r="R182" t="str">
            <v>บิด</v>
          </cell>
          <cell r="T182">
            <v>24</v>
          </cell>
          <cell r="U182">
            <v>40</v>
          </cell>
          <cell r="V182">
            <v>55</v>
          </cell>
          <cell r="X182" t="str">
            <v>รอแจ้ง</v>
          </cell>
          <cell r="Z182" t="str">
            <v>300แบน</v>
          </cell>
          <cell r="AA182">
            <v>337878</v>
          </cell>
          <cell r="AB182">
            <v>11003.203948644863</v>
          </cell>
          <cell r="AC182">
            <v>0</v>
          </cell>
          <cell r="AD182">
            <v>11003.203948644863</v>
          </cell>
          <cell r="AG182"/>
          <cell r="AI182"/>
          <cell r="AJ182">
            <v>0</v>
          </cell>
          <cell r="AL182">
            <v>337878</v>
          </cell>
          <cell r="AM182"/>
          <cell r="AN182">
            <v>354771.9</v>
          </cell>
          <cell r="AO182" t="str">
            <v>WSWT2321112512551</v>
          </cell>
          <cell r="AQ182">
            <v>363451.98582000006</v>
          </cell>
          <cell r="AR182">
            <v>0</v>
          </cell>
          <cell r="AS182">
            <v>363451.98582000006</v>
          </cell>
          <cell r="AT182">
            <v>0</v>
          </cell>
          <cell r="AU182">
            <v>0</v>
          </cell>
          <cell r="BZ182" t="str">
            <v>WRWT211125/WRWT251030</v>
          </cell>
          <cell r="CA182">
            <v>46559.511849046357</v>
          </cell>
          <cell r="DL182" t="str">
            <v>P9</v>
          </cell>
          <cell r="DM182">
            <v>3</v>
          </cell>
          <cell r="DN182" t="str">
            <v>รอแจ้ง</v>
          </cell>
          <cell r="DP182" t="e">
            <v>#VALUE!</v>
          </cell>
          <cell r="DQ182"/>
          <cell r="DR182" t="e">
            <v>#VALUE!</v>
          </cell>
          <cell r="DS182" t="e">
            <v>#VALUE!</v>
          </cell>
          <cell r="DT182" t="e">
            <v>#VALUE!</v>
          </cell>
          <cell r="DU182" t="e">
            <v>#VALUE!</v>
          </cell>
          <cell r="DW182" t="e">
            <v>#VALUE!</v>
          </cell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>
            <v>0</v>
          </cell>
          <cell r="C183"/>
          <cell r="E183"/>
          <cell r="F183"/>
          <cell r="G183">
            <v>23</v>
          </cell>
          <cell r="H183">
            <v>37</v>
          </cell>
          <cell r="I183"/>
          <cell r="J183"/>
          <cell r="L183">
            <v>128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WSWT2321112512551</v>
          </cell>
          <cell r="AQ183">
            <v>469407.45082000003</v>
          </cell>
          <cell r="AR183">
            <v>20359</v>
          </cell>
          <cell r="AS183">
            <v>449048.45082000003</v>
          </cell>
          <cell r="AT183">
            <v>0</v>
          </cell>
          <cell r="AU183">
            <v>0</v>
          </cell>
          <cell r="BZ183" t="str">
            <v>WRWT2301125/WRWT251030</v>
          </cell>
          <cell r="CA183">
            <v>0</v>
          </cell>
          <cell r="DL183"/>
          <cell r="DM183"/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24</v>
          </cell>
          <cell r="H184">
            <v>37</v>
          </cell>
          <cell r="I184"/>
          <cell r="J184"/>
          <cell r="L184">
            <v>120</v>
          </cell>
          <cell r="M184" t="str">
            <v>+</v>
          </cell>
          <cell r="N184">
            <v>3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WSWT24211125120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WRWT2401125/WRWT25850</v>
          </cell>
          <cell r="CA184">
            <v>0</v>
          </cell>
          <cell r="DL184"/>
          <cell r="DM184"/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>
            <v>0</v>
          </cell>
          <cell r="EI184">
            <v>0</v>
          </cell>
        </row>
        <row r="185">
          <cell r="B185">
            <v>0</v>
          </cell>
          <cell r="C185"/>
          <cell r="E185"/>
          <cell r="F185" t="str">
            <v xml:space="preserve"> </v>
          </cell>
          <cell r="G185">
            <v>24</v>
          </cell>
          <cell r="H185">
            <v>37</v>
          </cell>
          <cell r="I185"/>
          <cell r="J185"/>
          <cell r="L185">
            <v>125</v>
          </cell>
          <cell r="M185" t="str">
            <v>+</v>
          </cell>
          <cell r="N185">
            <v>3</v>
          </cell>
          <cell r="R185"/>
          <cell r="T185"/>
          <cell r="U185"/>
          <cell r="V185"/>
          <cell r="X185"/>
          <cell r="Z185"/>
          <cell r="AA185"/>
          <cell r="AB185"/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WSWT2421112512551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WRWT2401125/WRWT25960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>
            <v>0</v>
          </cell>
          <cell r="EI185">
            <v>0</v>
          </cell>
        </row>
        <row r="186">
          <cell r="B186">
            <v>0</v>
          </cell>
          <cell r="C186"/>
          <cell r="E186"/>
          <cell r="F186"/>
          <cell r="G186">
            <v>26</v>
          </cell>
          <cell r="H186">
            <v>38</v>
          </cell>
          <cell r="I186" t="str">
            <v>เหลือง</v>
          </cell>
          <cell r="J186"/>
          <cell r="L186">
            <v>105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>
            <v>0</v>
          </cell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WSYL2625850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BZ186" t="str">
            <v>WRYL25850/WRYL25850</v>
          </cell>
          <cell r="CA186">
            <v>0</v>
          </cell>
          <cell r="DL186"/>
          <cell r="DM186" t="str">
            <v>Lead time</v>
          </cell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/>
          <cell r="EI186">
            <v>0</v>
          </cell>
        </row>
        <row r="187">
          <cell r="B187" t="str">
            <v>MK68-001030</v>
          </cell>
          <cell r="C187">
            <v>45894</v>
          </cell>
          <cell r="E187" t="str">
            <v>คุณธนนท์ อุทัยไพศาลวงศ์</v>
          </cell>
          <cell r="F187" t="str">
            <v>ไม่พิมพ์</v>
          </cell>
          <cell r="G187">
            <v>26</v>
          </cell>
          <cell r="H187">
            <v>39</v>
          </cell>
          <cell r="I187" t="str">
            <v>ขาว</v>
          </cell>
          <cell r="J187"/>
          <cell r="L187">
            <v>93</v>
          </cell>
          <cell r="M187" t="str">
            <v>±</v>
          </cell>
          <cell r="N187">
            <v>5</v>
          </cell>
          <cell r="R187" t="str">
            <v>ไม่</v>
          </cell>
          <cell r="T187" t="str">
            <v>ไม่สวมถุงใน</v>
          </cell>
          <cell r="U187"/>
          <cell r="V187"/>
          <cell r="X187">
            <v>45920</v>
          </cell>
          <cell r="Z187" t="str">
            <v>มัด100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 t="str">
            <v>รอส่ง</v>
          </cell>
          <cell r="AI187"/>
          <cell r="AJ187">
            <v>5000</v>
          </cell>
          <cell r="AL187">
            <v>0</v>
          </cell>
          <cell r="AM187"/>
          <cell r="AN187">
            <v>0</v>
          </cell>
          <cell r="AO187" t="str">
            <v>WSWT2625650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WRWT25650/WRWT25650</v>
          </cell>
          <cell r="CA187">
            <v>0</v>
          </cell>
          <cell r="DL187" t="str">
            <v>P3</v>
          </cell>
          <cell r="DM187">
            <v>1</v>
          </cell>
          <cell r="DN187">
            <v>45920</v>
          </cell>
          <cell r="DP187">
            <v>45915</v>
          </cell>
          <cell r="DQ187"/>
          <cell r="DR187"/>
          <cell r="DS187"/>
          <cell r="DT187"/>
          <cell r="DU187">
            <v>45919</v>
          </cell>
          <cell r="DW187"/>
          <cell r="DX187"/>
          <cell r="DY187"/>
          <cell r="DZ187"/>
          <cell r="EA187"/>
          <cell r="EB187"/>
          <cell r="EC187" t="str">
            <v>ตัด</v>
          </cell>
          <cell r="ED187"/>
          <cell r="EG187"/>
          <cell r="EH187"/>
          <cell r="EI187"/>
        </row>
        <row r="188">
          <cell r="B188" t="str">
            <v>MK68-001083</v>
          </cell>
          <cell r="C188">
            <v>45906</v>
          </cell>
          <cell r="E188" t="str">
            <v>บจก.กบินทร์อินทรีย์</v>
          </cell>
          <cell r="F188" t="str">
            <v>หลอดไฟ 20กก.</v>
          </cell>
          <cell r="G188">
            <v>26</v>
          </cell>
          <cell r="H188">
            <v>41</v>
          </cell>
          <cell r="I188" t="str">
            <v>ขาว</v>
          </cell>
          <cell r="J188"/>
          <cell r="L188">
            <v>97</v>
          </cell>
          <cell r="M188" t="str">
            <v>±</v>
          </cell>
          <cell r="N188">
            <v>5</v>
          </cell>
          <cell r="R188" t="str">
            <v>บิด</v>
          </cell>
          <cell r="T188">
            <v>27</v>
          </cell>
          <cell r="U188">
            <v>43</v>
          </cell>
          <cell r="V188">
            <v>40</v>
          </cell>
          <cell r="X188">
            <v>45919</v>
          </cell>
          <cell r="Z188" t="str">
            <v>300กระสอบ</v>
          </cell>
          <cell r="AA188">
            <v>4000</v>
          </cell>
          <cell r="AB188">
            <v>114.57174504959998</v>
          </cell>
          <cell r="AC188">
            <v>0</v>
          </cell>
          <cell r="AD188">
            <v>114.57174504959998</v>
          </cell>
          <cell r="AG188"/>
          <cell r="AI188"/>
          <cell r="AJ188">
            <v>0</v>
          </cell>
          <cell r="AL188">
            <v>4000</v>
          </cell>
          <cell r="AM188"/>
          <cell r="AN188">
            <v>4200</v>
          </cell>
          <cell r="AO188" t="str">
            <v>WSWT2625650</v>
          </cell>
          <cell r="AQ188">
            <v>4749.8</v>
          </cell>
          <cell r="AR188">
            <v>4749.8</v>
          </cell>
          <cell r="AS188">
            <v>0</v>
          </cell>
          <cell r="AT188">
            <v>0</v>
          </cell>
          <cell r="AU188">
            <v>0</v>
          </cell>
          <cell r="BZ188" t="str">
            <v>WRWT25650/WRWT25650</v>
          </cell>
          <cell r="CA188">
            <v>0</v>
          </cell>
          <cell r="DL188" t="str">
            <v>P9</v>
          </cell>
          <cell r="DM188">
            <v>3</v>
          </cell>
          <cell r="DN188">
            <v>45919</v>
          </cell>
          <cell r="DP188">
            <v>45914</v>
          </cell>
          <cell r="DQ188"/>
          <cell r="DR188">
            <v>45909</v>
          </cell>
          <cell r="DS188">
            <v>45916</v>
          </cell>
          <cell r="DT188">
            <v>45917</v>
          </cell>
          <cell r="DU188">
            <v>45917</v>
          </cell>
          <cell r="DW188">
            <v>45918</v>
          </cell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MK68-001083</v>
          </cell>
          <cell r="C189">
            <v>45906</v>
          </cell>
          <cell r="E189" t="str">
            <v>บจก.กบินทร์อินทรีย์</v>
          </cell>
          <cell r="F189" t="str">
            <v xml:space="preserve">ไก่เหยียบศรกบินทร์ </v>
          </cell>
          <cell r="G189">
            <v>26</v>
          </cell>
          <cell r="H189">
            <v>41</v>
          </cell>
          <cell r="I189" t="str">
            <v>ขาว</v>
          </cell>
          <cell r="J189"/>
          <cell r="L189">
            <v>97</v>
          </cell>
          <cell r="M189" t="str">
            <v>±</v>
          </cell>
          <cell r="N189">
            <v>5</v>
          </cell>
          <cell r="R189" t="str">
            <v>บิด</v>
          </cell>
          <cell r="T189">
            <v>27</v>
          </cell>
          <cell r="U189">
            <v>43</v>
          </cell>
          <cell r="V189">
            <v>40</v>
          </cell>
          <cell r="X189">
            <v>45919</v>
          </cell>
          <cell r="Z189" t="str">
            <v>300กระสอบ</v>
          </cell>
          <cell r="AA189">
            <v>4000</v>
          </cell>
          <cell r="AB189">
            <v>114.57174504959998</v>
          </cell>
          <cell r="AC189">
            <v>0</v>
          </cell>
          <cell r="AD189">
            <v>114.57174504959998</v>
          </cell>
          <cell r="AG189"/>
          <cell r="AI189"/>
          <cell r="AJ189">
            <v>0</v>
          </cell>
          <cell r="AL189">
            <v>4000</v>
          </cell>
          <cell r="AM189"/>
          <cell r="AN189">
            <v>4200</v>
          </cell>
          <cell r="AO189" t="str">
            <v>WSWT2625650</v>
          </cell>
          <cell r="AQ189">
            <v>4749.8</v>
          </cell>
          <cell r="AR189">
            <v>4749.8</v>
          </cell>
          <cell r="AS189">
            <v>0</v>
          </cell>
          <cell r="AT189">
            <v>0</v>
          </cell>
          <cell r="AU189">
            <v>0</v>
          </cell>
          <cell r="BZ189" t="str">
            <v>WRWT25650/WRWT25650</v>
          </cell>
          <cell r="CA189">
            <v>0</v>
          </cell>
          <cell r="DL189" t="str">
            <v>P9</v>
          </cell>
          <cell r="DM189">
            <v>3</v>
          </cell>
          <cell r="DN189">
            <v>45919</v>
          </cell>
          <cell r="DP189">
            <v>45914</v>
          </cell>
          <cell r="DQ189"/>
          <cell r="DR189">
            <v>45909</v>
          </cell>
          <cell r="DS189">
            <v>45916</v>
          </cell>
          <cell r="DT189">
            <v>45917</v>
          </cell>
          <cell r="DU189">
            <v>45917</v>
          </cell>
          <cell r="DW189">
            <v>45918</v>
          </cell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MK68-001085</v>
          </cell>
          <cell r="C190">
            <v>45906</v>
          </cell>
          <cell r="E190" t="str">
            <v>บจก.กบินทร์อินทรีย์</v>
          </cell>
          <cell r="F190" t="str">
            <v>ไก่เหยียบศรีวรรณ</v>
          </cell>
          <cell r="G190">
            <v>26</v>
          </cell>
          <cell r="H190">
            <v>41</v>
          </cell>
          <cell r="I190" t="str">
            <v>ขาว</v>
          </cell>
          <cell r="J190"/>
          <cell r="L190">
            <v>97</v>
          </cell>
          <cell r="M190" t="str">
            <v>±</v>
          </cell>
          <cell r="N190">
            <v>5</v>
          </cell>
          <cell r="R190" t="str">
            <v>บิด</v>
          </cell>
          <cell r="T190">
            <v>27</v>
          </cell>
          <cell r="U190">
            <v>43</v>
          </cell>
          <cell r="V190">
            <v>40</v>
          </cell>
          <cell r="X190">
            <v>45919</v>
          </cell>
          <cell r="Z190" t="str">
            <v>300กระสอบ</v>
          </cell>
          <cell r="AA190">
            <v>4000</v>
          </cell>
          <cell r="AB190">
            <v>114.57174504959998</v>
          </cell>
          <cell r="AC190">
            <v>0</v>
          </cell>
          <cell r="AD190">
            <v>114.57174504959998</v>
          </cell>
          <cell r="AG190"/>
          <cell r="AI190"/>
          <cell r="AJ190">
            <v>0</v>
          </cell>
          <cell r="AL190">
            <v>4000</v>
          </cell>
          <cell r="AM190"/>
          <cell r="AN190">
            <v>4200</v>
          </cell>
          <cell r="AO190" t="str">
            <v>WSWT2625650</v>
          </cell>
          <cell r="AQ190">
            <v>4749.8</v>
          </cell>
          <cell r="AR190">
            <v>2570</v>
          </cell>
          <cell r="AS190">
            <v>2179.8000000000002</v>
          </cell>
          <cell r="AT190">
            <v>0</v>
          </cell>
          <cell r="AU190">
            <v>0</v>
          </cell>
          <cell r="BZ190" t="str">
            <v>WRWT25650/WRWT25650</v>
          </cell>
          <cell r="CA190">
            <v>176.00673999999998</v>
          </cell>
          <cell r="DL190" t="str">
            <v>P9</v>
          </cell>
          <cell r="DM190">
            <v>3</v>
          </cell>
          <cell r="DN190">
            <v>45919</v>
          </cell>
          <cell r="DP190">
            <v>45914</v>
          </cell>
          <cell r="DQ190"/>
          <cell r="DR190">
            <v>45909</v>
          </cell>
          <cell r="DS190">
            <v>45916</v>
          </cell>
          <cell r="DT190">
            <v>45917</v>
          </cell>
          <cell r="DU190">
            <v>45917</v>
          </cell>
          <cell r="DW190">
            <v>45918</v>
          </cell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>
            <v>0</v>
          </cell>
          <cell r="C191"/>
          <cell r="E191"/>
          <cell r="F191"/>
          <cell r="G191">
            <v>26</v>
          </cell>
          <cell r="H191">
            <v>43</v>
          </cell>
          <cell r="I191" t="str">
            <v>ขาว</v>
          </cell>
          <cell r="J191"/>
          <cell r="L191">
            <v>102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WSWT2625650</v>
          </cell>
          <cell r="AQ191">
            <v>14249.400000000001</v>
          </cell>
          <cell r="AR191">
            <v>12069.6</v>
          </cell>
          <cell r="AS191">
            <v>2179.8000000000002</v>
          </cell>
          <cell r="AT191">
            <v>0</v>
          </cell>
          <cell r="AU191">
            <v>0</v>
          </cell>
          <cell r="BZ191" t="str">
            <v>WRWT25650/WRWT25650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>
            <v>0</v>
          </cell>
          <cell r="C192"/>
          <cell r="E192"/>
          <cell r="F192"/>
          <cell r="G192">
            <v>26</v>
          </cell>
          <cell r="H192">
            <v>43</v>
          </cell>
          <cell r="I192"/>
          <cell r="J192"/>
          <cell r="L192">
            <v>100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/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WSWT262575051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WRWT25800/WRWT25650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>
            <v>0</v>
          </cell>
          <cell r="EI192">
            <v>0</v>
          </cell>
        </row>
        <row r="193">
          <cell r="B193">
            <v>0</v>
          </cell>
          <cell r="C193"/>
          <cell r="E193"/>
          <cell r="F193"/>
          <cell r="G193">
            <v>26</v>
          </cell>
          <cell r="H193">
            <v>43</v>
          </cell>
          <cell r="I193"/>
          <cell r="J193"/>
          <cell r="L193">
            <v>113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/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WSWT2625700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BZ193" t="str">
            <v>WRWT260800/WRWT25650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>
            <v>0</v>
          </cell>
          <cell r="EI193">
            <v>0</v>
          </cell>
        </row>
        <row r="194">
          <cell r="B194">
            <v>0</v>
          </cell>
          <cell r="C194"/>
          <cell r="E194"/>
          <cell r="F194"/>
          <cell r="G194">
            <v>26</v>
          </cell>
          <cell r="H194">
            <v>41</v>
          </cell>
          <cell r="I194"/>
          <cell r="J194"/>
          <cell r="L194">
            <v>90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WSWT2625800SM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BZ194" t="str">
            <v>WRWT260800/WRWT25650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>
            <v>0</v>
          </cell>
          <cell r="EI194">
            <v>0</v>
          </cell>
        </row>
        <row r="195">
          <cell r="B195" t="str">
            <v>ประมาณการ</v>
          </cell>
          <cell r="C195" t="str">
            <v>ประมาณการ</v>
          </cell>
          <cell r="E195" t="str">
            <v>บจก.ที.ซี.ยูเนี่ยน อโกรเทค</v>
          </cell>
          <cell r="F195" t="str">
            <v>ไม่พิมพ์</v>
          </cell>
          <cell r="G195">
            <v>26</v>
          </cell>
          <cell r="H195">
            <v>43</v>
          </cell>
          <cell r="I195" t="str">
            <v>ขาว</v>
          </cell>
          <cell r="J195"/>
          <cell r="L195">
            <v>116</v>
          </cell>
          <cell r="M195" t="str">
            <v>±</v>
          </cell>
          <cell r="N195">
            <v>5</v>
          </cell>
          <cell r="R195" t="str">
            <v>ไม่</v>
          </cell>
          <cell r="T195" t="str">
            <v>ไม่สวมถุงใน</v>
          </cell>
          <cell r="U195"/>
          <cell r="V195"/>
          <cell r="X195">
            <v>45925</v>
          </cell>
          <cell r="Z195" t="str">
            <v xml:space="preserve">300กระสอบแบนเต็มใบ </v>
          </cell>
          <cell r="AA195">
            <v>10000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10000</v>
          </cell>
          <cell r="AM195"/>
          <cell r="AN195">
            <v>0</v>
          </cell>
          <cell r="AO195" t="str">
            <v xml:space="preserve">WSWT2625800 </v>
          </cell>
          <cell r="AQ195">
            <v>12433.3</v>
          </cell>
          <cell r="AR195">
            <v>12433.3</v>
          </cell>
          <cell r="AS195">
            <v>0</v>
          </cell>
          <cell r="AT195">
            <v>0</v>
          </cell>
          <cell r="AU195">
            <v>0</v>
          </cell>
          <cell r="BZ195" t="str">
            <v>WRWT25800/WRWT25800</v>
          </cell>
          <cell r="CA195">
            <v>0</v>
          </cell>
          <cell r="DL195" t="str">
            <v>P3</v>
          </cell>
          <cell r="DM195">
            <v>1</v>
          </cell>
          <cell r="DN195">
            <v>45925</v>
          </cell>
          <cell r="DP195">
            <v>45920</v>
          </cell>
          <cell r="DQ195"/>
          <cell r="DR195"/>
          <cell r="DS195"/>
          <cell r="DT195"/>
          <cell r="DU195">
            <v>45924</v>
          </cell>
          <cell r="DW195"/>
          <cell r="DX195"/>
          <cell r="DY195"/>
          <cell r="DZ195"/>
          <cell r="EA195"/>
          <cell r="EB195"/>
          <cell r="EC195" t="str">
            <v>ตัด</v>
          </cell>
          <cell r="ED195"/>
          <cell r="EG195"/>
          <cell r="EH195"/>
          <cell r="EI195"/>
        </row>
        <row r="196">
          <cell r="B196">
            <v>0</v>
          </cell>
          <cell r="C196"/>
          <cell r="E196"/>
          <cell r="F196"/>
          <cell r="G196">
            <v>26</v>
          </cell>
          <cell r="H196">
            <v>43</v>
          </cell>
          <cell r="I196"/>
          <cell r="J196"/>
          <cell r="L196">
            <v>116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 xml:space="preserve">WSWT2625800 </v>
          </cell>
          <cell r="AQ196">
            <v>12433.3</v>
          </cell>
          <cell r="AR196">
            <v>12433.3</v>
          </cell>
          <cell r="AS196">
            <v>0</v>
          </cell>
          <cell r="AT196">
            <v>0</v>
          </cell>
          <cell r="AU196">
            <v>0</v>
          </cell>
          <cell r="BZ196" t="str">
            <v>WRWT260800/WRWT25800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 t="str">
            <v>MK68-001052</v>
          </cell>
          <cell r="C197">
            <v>45898</v>
          </cell>
          <cell r="E197" t="str">
            <v>บจก.ที.ซี.ยูเนี่ยน อโกรเทค</v>
          </cell>
          <cell r="F197" t="str">
            <v>ไม่พิมพ์</v>
          </cell>
          <cell r="G197">
            <v>26</v>
          </cell>
          <cell r="H197">
            <v>43</v>
          </cell>
          <cell r="I197" t="str">
            <v>ขาว</v>
          </cell>
          <cell r="J197" t="str">
            <v>ใส</v>
          </cell>
          <cell r="L197">
            <v>150</v>
          </cell>
          <cell r="M197" t="str">
            <v>±</v>
          </cell>
          <cell r="N197">
            <v>5</v>
          </cell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45917</v>
          </cell>
          <cell r="Z197" t="str">
            <v xml:space="preserve">300กระสอบแบนเต็มใบ </v>
          </cell>
          <cell r="AA197">
            <v>15000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6300</v>
          </cell>
          <cell r="AL197">
            <v>8700</v>
          </cell>
          <cell r="AM197"/>
          <cell r="AN197">
            <v>0</v>
          </cell>
          <cell r="AO197" t="str">
            <v>WSWT2625850SM</v>
          </cell>
          <cell r="AQ197">
            <v>10816.971</v>
          </cell>
          <cell r="AR197">
            <v>10816.971</v>
          </cell>
          <cell r="AS197">
            <v>0</v>
          </cell>
          <cell r="AT197">
            <v>0</v>
          </cell>
          <cell r="AU197">
            <v>10816.971</v>
          </cell>
          <cell r="BZ197" t="str">
            <v>WRWT25850/WRWT25850</v>
          </cell>
          <cell r="CA197">
            <v>0</v>
          </cell>
          <cell r="DL197" t="str">
            <v>P11</v>
          </cell>
          <cell r="DM197">
            <v>2</v>
          </cell>
          <cell r="DN197">
            <v>45917</v>
          </cell>
          <cell r="DP197">
            <v>45912</v>
          </cell>
          <cell r="DQ197">
            <v>45915</v>
          </cell>
          <cell r="DR197"/>
          <cell r="DS197"/>
          <cell r="DT197"/>
          <cell r="DU197">
            <v>45916</v>
          </cell>
          <cell r="DW197"/>
          <cell r="DX197"/>
          <cell r="DY197"/>
          <cell r="DZ197"/>
          <cell r="EA197"/>
          <cell r="EB197"/>
          <cell r="EC197" t="str">
            <v>งานเคลือบ+ตัด</v>
          </cell>
          <cell r="ED197"/>
          <cell r="EG197"/>
          <cell r="EH197"/>
          <cell r="EI197"/>
        </row>
        <row r="198">
          <cell r="B198" t="str">
            <v>MK68-001107</v>
          </cell>
          <cell r="C198">
            <v>45911</v>
          </cell>
          <cell r="E198" t="str">
            <v>บจก.ที.ซี.ยูเนี่ยน อโกรเทค</v>
          </cell>
          <cell r="F198" t="str">
            <v>TUNA MEAL MARIN TRUST</v>
          </cell>
          <cell r="G198">
            <v>26</v>
          </cell>
          <cell r="H198">
            <v>43</v>
          </cell>
          <cell r="I198" t="str">
            <v>ขาว</v>
          </cell>
          <cell r="J198" t="str">
            <v>ใส</v>
          </cell>
          <cell r="L198">
            <v>150</v>
          </cell>
          <cell r="M198" t="str">
            <v>±</v>
          </cell>
          <cell r="N198">
            <v>5</v>
          </cell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45929</v>
          </cell>
          <cell r="Z198" t="str">
            <v xml:space="preserve">300กระสอบแบนเต็มใบ 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500</v>
          </cell>
          <cell r="AL198">
            <v>9500</v>
          </cell>
          <cell r="AM198"/>
          <cell r="AN198">
            <v>9975</v>
          </cell>
          <cell r="AO198" t="str">
            <v>WSWT2625850SM</v>
          </cell>
          <cell r="AQ198">
            <v>11811.635</v>
          </cell>
          <cell r="AR198">
            <v>3500</v>
          </cell>
          <cell r="AS198">
            <v>8311.6350000000002</v>
          </cell>
          <cell r="AT198">
            <v>0</v>
          </cell>
          <cell r="AU198">
            <v>11811.635</v>
          </cell>
          <cell r="BZ198" t="str">
            <v>WRWT25850/WRWT25850</v>
          </cell>
          <cell r="CA198">
            <v>857.20662300000015</v>
          </cell>
          <cell r="DL198" t="str">
            <v>P6</v>
          </cell>
          <cell r="DM198">
            <v>4</v>
          </cell>
          <cell r="DN198">
            <v>45929</v>
          </cell>
          <cell r="DP198">
            <v>45924</v>
          </cell>
          <cell r="DQ198">
            <v>45925</v>
          </cell>
          <cell r="DR198">
            <v>45918</v>
          </cell>
          <cell r="DS198">
            <v>45926</v>
          </cell>
          <cell r="DT198">
            <v>45927</v>
          </cell>
          <cell r="DU198">
            <v>45928</v>
          </cell>
          <cell r="DW198"/>
          <cell r="DX198"/>
          <cell r="DY198"/>
          <cell r="DZ198"/>
          <cell r="EA198"/>
          <cell r="EB198"/>
          <cell r="EC198" t="str">
            <v>งานเคลือบ+พิมพ์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MK68-001066</v>
          </cell>
          <cell r="C199">
            <v>45901</v>
          </cell>
          <cell r="E199" t="str">
            <v>บจก.ที.ซี.ยูเนี่ยน อโกรเทค</v>
          </cell>
          <cell r="F199" t="str">
            <v>Zhejiang UN</v>
          </cell>
          <cell r="G199">
            <v>26</v>
          </cell>
          <cell r="H199">
            <v>43</v>
          </cell>
          <cell r="I199" t="str">
            <v>ขาว</v>
          </cell>
          <cell r="J199" t="str">
            <v>ใส</v>
          </cell>
          <cell r="L199">
            <v>150</v>
          </cell>
          <cell r="M199" t="str">
            <v>±</v>
          </cell>
          <cell r="N199">
            <v>5</v>
          </cell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45930</v>
          </cell>
          <cell r="Z199" t="str">
            <v xml:space="preserve">300กระสอบแบนเต็มใบ </v>
          </cell>
          <cell r="AA199">
            <v>30000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3600</v>
          </cell>
          <cell r="AL199">
            <v>26400</v>
          </cell>
          <cell r="AM199">
            <v>9475</v>
          </cell>
          <cell r="AN199">
            <v>21551.25</v>
          </cell>
          <cell r="AO199" t="str">
            <v>WSWT2625850SM</v>
          </cell>
          <cell r="AQ199">
            <v>26795.315662500001</v>
          </cell>
          <cell r="AR199">
            <v>0</v>
          </cell>
          <cell r="AS199">
            <v>26795.315662500001</v>
          </cell>
          <cell r="AT199">
            <v>0</v>
          </cell>
          <cell r="AU199">
            <v>26795.315662500001</v>
          </cell>
          <cell r="BZ199" t="str">
            <v>WRWT25850/WRWT25850</v>
          </cell>
          <cell r="CA199">
            <v>2763.4902219925007</v>
          </cell>
          <cell r="DL199" t="str">
            <v>P6</v>
          </cell>
          <cell r="DM199">
            <v>4</v>
          </cell>
          <cell r="DN199">
            <v>45930</v>
          </cell>
          <cell r="DP199">
            <v>45925</v>
          </cell>
          <cell r="DQ199">
            <v>45926</v>
          </cell>
          <cell r="DR199">
            <v>45919</v>
          </cell>
          <cell r="DS199">
            <v>45927</v>
          </cell>
          <cell r="DT199">
            <v>45928</v>
          </cell>
          <cell r="DU199">
            <v>45929</v>
          </cell>
          <cell r="DW199"/>
          <cell r="DX199"/>
          <cell r="DY199"/>
          <cell r="DZ199"/>
          <cell r="EA199"/>
          <cell r="EB199"/>
          <cell r="EC199" t="str">
            <v>งานเคลือบ+พิมพ์</v>
          </cell>
          <cell r="ED199"/>
          <cell r="EG199"/>
          <cell r="EH199"/>
          <cell r="EI199"/>
        </row>
        <row r="200">
          <cell r="B200" t="str">
            <v>MK68-001067</v>
          </cell>
          <cell r="C200">
            <v>45901</v>
          </cell>
          <cell r="E200" t="str">
            <v>บจก.ที.ซี.ยูเนี่ยน อโกรเทค</v>
          </cell>
          <cell r="F200" t="str">
            <v>Zhejiang UN</v>
          </cell>
          <cell r="G200">
            <v>26</v>
          </cell>
          <cell r="H200">
            <v>43</v>
          </cell>
          <cell r="I200" t="str">
            <v>ขาว</v>
          </cell>
          <cell r="J200" t="str">
            <v>ใส</v>
          </cell>
          <cell r="L200">
            <v>150</v>
          </cell>
          <cell r="M200" t="str">
            <v>±</v>
          </cell>
          <cell r="N200">
            <v>5</v>
          </cell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45945</v>
          </cell>
          <cell r="Z200" t="str">
            <v xml:space="preserve">300กระสอบแบนเต็มใบ </v>
          </cell>
          <cell r="AA200">
            <v>10000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10000</v>
          </cell>
          <cell r="AM200"/>
          <cell r="AN200">
            <v>10500</v>
          </cell>
          <cell r="AO200" t="str">
            <v>WSWT2625850SM</v>
          </cell>
          <cell r="AQ200">
            <v>12433.3</v>
          </cell>
          <cell r="AR200">
            <v>0</v>
          </cell>
          <cell r="AS200">
            <v>12433.3</v>
          </cell>
          <cell r="AT200">
            <v>0</v>
          </cell>
          <cell r="AU200">
            <v>12433.3</v>
          </cell>
          <cell r="BZ200" t="str">
            <v>WRWT25850/WRWT25850</v>
          </cell>
          <cell r="CA200">
            <v>1282.2876733333333</v>
          </cell>
          <cell r="DL200" t="str">
            <v>P6</v>
          </cell>
          <cell r="DM200">
            <v>4</v>
          </cell>
          <cell r="DN200">
            <v>45945</v>
          </cell>
          <cell r="DP200">
            <v>45940</v>
          </cell>
          <cell r="DQ200">
            <v>45941</v>
          </cell>
          <cell r="DR200">
            <v>45934</v>
          </cell>
          <cell r="DS200">
            <v>45942</v>
          </cell>
          <cell r="DT200">
            <v>45943</v>
          </cell>
          <cell r="DU200">
            <v>45944</v>
          </cell>
          <cell r="DW200"/>
          <cell r="DX200"/>
          <cell r="DY200"/>
          <cell r="DZ200"/>
          <cell r="EA200"/>
          <cell r="EB200"/>
          <cell r="EC200" t="str">
            <v>งานเคลือบ+พิมพ์</v>
          </cell>
          <cell r="ED200"/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26</v>
          </cell>
          <cell r="H201">
            <v>43</v>
          </cell>
          <cell r="I201"/>
          <cell r="J201"/>
          <cell r="L201">
            <v>120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WSWT2625850SM</v>
          </cell>
          <cell r="AQ201">
            <v>61857.2216625</v>
          </cell>
          <cell r="AR201">
            <v>14316.971</v>
          </cell>
          <cell r="AS201">
            <v>47540.250662499995</v>
          </cell>
          <cell r="AT201">
            <v>0</v>
          </cell>
          <cell r="AU201">
            <v>61857.2216625</v>
          </cell>
          <cell r="BZ201" t="str">
            <v>WRWT260850/WRWT25850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>
            <v>0</v>
          </cell>
        </row>
        <row r="202">
          <cell r="B202">
            <v>0</v>
          </cell>
          <cell r="C202"/>
          <cell r="E202"/>
          <cell r="F202"/>
          <cell r="G202">
            <v>28</v>
          </cell>
          <cell r="H202">
            <v>41</v>
          </cell>
          <cell r="I202" t="str">
            <v>ขาว</v>
          </cell>
          <cell r="J202"/>
          <cell r="L202">
            <v>122</v>
          </cell>
          <cell r="M202" t="str">
            <v>+</v>
          </cell>
          <cell r="N202">
            <v>3</v>
          </cell>
          <cell r="R202"/>
          <cell r="T202"/>
          <cell r="U202"/>
          <cell r="V202"/>
          <cell r="X202"/>
          <cell r="Z202"/>
          <cell r="AA202"/>
          <cell r="AB202">
            <v>0</v>
          </cell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WSWT2825800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WRWT25850/WRWT25800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/>
          <cell r="EI202">
            <v>0</v>
          </cell>
        </row>
        <row r="203">
          <cell r="B203" t="str">
            <v>MK68-001032</v>
          </cell>
          <cell r="C203">
            <v>45895</v>
          </cell>
          <cell r="E203" t="str">
            <v>บจก.ไทยร่วมใจน้ำมันพืช</v>
          </cell>
          <cell r="F203" t="str">
            <v>TRJ</v>
          </cell>
          <cell r="G203">
            <v>28</v>
          </cell>
          <cell r="H203">
            <v>41</v>
          </cell>
          <cell r="I203" t="str">
            <v>ขาว</v>
          </cell>
          <cell r="J203"/>
          <cell r="L203">
            <v>120</v>
          </cell>
          <cell r="M203" t="str">
            <v>+</v>
          </cell>
          <cell r="N203">
            <v>3</v>
          </cell>
          <cell r="R203" t="str">
            <v>ไม่</v>
          </cell>
          <cell r="T203" t="str">
            <v>ไม่สวมถุงใน</v>
          </cell>
          <cell r="U203"/>
          <cell r="V203"/>
          <cell r="X203">
            <v>45916</v>
          </cell>
          <cell r="Z203" t="str">
            <v>500กระสอบ</v>
          </cell>
          <cell r="AA203">
            <v>13000</v>
          </cell>
          <cell r="AB203">
            <v>0</v>
          </cell>
          <cell r="AC203">
            <v>0</v>
          </cell>
          <cell r="AD203">
            <v>0</v>
          </cell>
          <cell r="AG203" t="str">
            <v>มีน้ำหนักต่ำ รอผสม</v>
          </cell>
          <cell r="AI203"/>
          <cell r="AJ203">
            <v>13000</v>
          </cell>
          <cell r="AL203">
            <v>0</v>
          </cell>
          <cell r="AM203">
            <v>53544</v>
          </cell>
          <cell r="AN203">
            <v>0</v>
          </cell>
          <cell r="AO203" t="str">
            <v>WSWT2825850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BZ203" t="str">
            <v>WRWT25850/WRWT25850</v>
          </cell>
          <cell r="CA203">
            <v>0</v>
          </cell>
          <cell r="DL203" t="str">
            <v>P7</v>
          </cell>
          <cell r="DM203">
            <v>2</v>
          </cell>
          <cell r="DN203">
            <v>45916</v>
          </cell>
          <cell r="DP203">
            <v>45911</v>
          </cell>
          <cell r="DQ203"/>
          <cell r="DR203">
            <v>45907</v>
          </cell>
          <cell r="DS203">
            <v>45914</v>
          </cell>
          <cell r="DT203">
            <v>45915</v>
          </cell>
          <cell r="DU203">
            <v>45915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MK68-001089</v>
          </cell>
          <cell r="C204">
            <v>45909</v>
          </cell>
          <cell r="E204" t="str">
            <v>บจก.ไทยร่วมใจน้ำมันพืช</v>
          </cell>
          <cell r="F204" t="str">
            <v>TRJ</v>
          </cell>
          <cell r="G204">
            <v>28</v>
          </cell>
          <cell r="H204">
            <v>41</v>
          </cell>
          <cell r="I204" t="str">
            <v>ขาว</v>
          </cell>
          <cell r="J204"/>
          <cell r="L204">
            <v>120</v>
          </cell>
          <cell r="M204" t="str">
            <v>+</v>
          </cell>
          <cell r="N204">
            <v>3</v>
          </cell>
          <cell r="R204" t="str">
            <v>ไม่</v>
          </cell>
          <cell r="T204" t="str">
            <v>ไม่สวมถุงใน</v>
          </cell>
          <cell r="U204"/>
          <cell r="V204"/>
          <cell r="X204">
            <v>45922</v>
          </cell>
          <cell r="Z204" t="str">
            <v>500กระสอบ</v>
          </cell>
          <cell r="AA204">
            <v>50000</v>
          </cell>
          <cell r="AB204">
            <v>0</v>
          </cell>
          <cell r="AC204">
            <v>0</v>
          </cell>
          <cell r="AD204">
            <v>0</v>
          </cell>
          <cell r="AG204" t="str">
            <v>22/9เย็น</v>
          </cell>
          <cell r="AI204"/>
          <cell r="AJ204">
            <v>1703</v>
          </cell>
          <cell r="AL204">
            <v>48297</v>
          </cell>
          <cell r="AM204">
            <v>0</v>
          </cell>
          <cell r="AN204">
            <v>50711.85</v>
          </cell>
          <cell r="AO204" t="str">
            <v>WSWT2825850</v>
          </cell>
          <cell r="AQ204">
            <v>57350.272649999999</v>
          </cell>
          <cell r="AR204">
            <v>30110</v>
          </cell>
          <cell r="AS204">
            <v>27240.272649999999</v>
          </cell>
          <cell r="AT204">
            <v>0</v>
          </cell>
          <cell r="AU204">
            <v>0</v>
          </cell>
          <cell r="BZ204" t="str">
            <v>WRWT25850/WRWT25850</v>
          </cell>
          <cell r="CA204">
            <v>3061.5039761638886</v>
          </cell>
          <cell r="DL204" t="str">
            <v>P7</v>
          </cell>
          <cell r="DM204">
            <v>2</v>
          </cell>
          <cell r="DN204">
            <v>45922</v>
          </cell>
          <cell r="DP204">
            <v>45917</v>
          </cell>
          <cell r="DQ204"/>
          <cell r="DR204">
            <v>45913</v>
          </cell>
          <cell r="DS204">
            <v>45920</v>
          </cell>
          <cell r="DT204">
            <v>45921</v>
          </cell>
          <cell r="DU204">
            <v>45921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ประมาณการ</v>
          </cell>
          <cell r="C205" t="str">
            <v>ประมาณการ</v>
          </cell>
          <cell r="E205" t="str">
            <v>บจก.ที.ซี.ยูเนี่ยน อโกรเทค</v>
          </cell>
          <cell r="F205" t="str">
            <v>ไม่พิมพ์</v>
          </cell>
          <cell r="G205">
            <v>28</v>
          </cell>
          <cell r="H205">
            <v>47</v>
          </cell>
          <cell r="I205" t="str">
            <v>ขาว</v>
          </cell>
          <cell r="J205" t="str">
            <v>ใส</v>
          </cell>
          <cell r="L205">
            <v>180</v>
          </cell>
          <cell r="M205" t="str">
            <v>±</v>
          </cell>
          <cell r="N205">
            <v>5</v>
          </cell>
          <cell r="R205" t="str">
            <v>ไม่</v>
          </cell>
          <cell r="T205" t="str">
            <v>ไม่สวมถุงใน</v>
          </cell>
          <cell r="U205"/>
          <cell r="V205"/>
          <cell r="X205">
            <v>45925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5000</v>
          </cell>
          <cell r="AM205"/>
          <cell r="AN205">
            <v>0</v>
          </cell>
          <cell r="AO205" t="str">
            <v>WSWT2825850</v>
          </cell>
          <cell r="AQ205">
            <v>6775.4500000000007</v>
          </cell>
          <cell r="AR205">
            <v>0</v>
          </cell>
          <cell r="AS205">
            <v>6775.4500000000007</v>
          </cell>
          <cell r="AT205">
            <v>0</v>
          </cell>
          <cell r="AU205">
            <v>6775.4500000000007</v>
          </cell>
          <cell r="BZ205" t="str">
            <v>WRWT25850/WRWT25850</v>
          </cell>
          <cell r="CA205">
            <v>761.48529722222236</v>
          </cell>
          <cell r="DL205" t="str">
            <v>P11</v>
          </cell>
          <cell r="DM205">
            <v>2</v>
          </cell>
          <cell r="DN205">
            <v>45925</v>
          </cell>
          <cell r="DP205">
            <v>45920</v>
          </cell>
          <cell r="DQ205">
            <v>45923</v>
          </cell>
          <cell r="DR205"/>
          <cell r="DS205"/>
          <cell r="DT205"/>
          <cell r="DU205">
            <v>45924</v>
          </cell>
          <cell r="DW205"/>
          <cell r="DX205"/>
          <cell r="DY205"/>
          <cell r="DZ205"/>
          <cell r="EA205"/>
          <cell r="EB205"/>
          <cell r="EC205" t="str">
            <v>งานเคลือบ+ตัด</v>
          </cell>
          <cell r="ED205"/>
          <cell r="EG205"/>
          <cell r="EH205"/>
          <cell r="EI205"/>
        </row>
        <row r="206">
          <cell r="B206">
            <v>0</v>
          </cell>
          <cell r="C206"/>
          <cell r="E206"/>
          <cell r="F206"/>
          <cell r="G206">
            <v>28</v>
          </cell>
          <cell r="H206">
            <v>43</v>
          </cell>
          <cell r="I206"/>
          <cell r="J206"/>
          <cell r="L206">
            <v>130</v>
          </cell>
          <cell r="M206" t="str">
            <v>±</v>
          </cell>
          <cell r="N206">
            <v>3</v>
          </cell>
          <cell r="R206"/>
          <cell r="T206"/>
          <cell r="U206"/>
          <cell r="V206"/>
          <cell r="X206"/>
          <cell r="Z206"/>
          <cell r="AA206"/>
          <cell r="AB206"/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WSWT2825850</v>
          </cell>
          <cell r="AQ206">
            <v>64125.722649999996</v>
          </cell>
          <cell r="AR206">
            <v>30110</v>
          </cell>
          <cell r="AS206">
            <v>34015.722649999996</v>
          </cell>
          <cell r="AT206">
            <v>0</v>
          </cell>
          <cell r="AU206">
            <v>6775.4500000000007</v>
          </cell>
          <cell r="BZ206" t="str">
            <v>WRWT280850/WRWT25850</v>
          </cell>
          <cell r="CA206">
            <v>0</v>
          </cell>
          <cell r="DL206"/>
          <cell r="DM206"/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>
            <v>0</v>
          </cell>
          <cell r="C207"/>
          <cell r="E207"/>
          <cell r="F207"/>
          <cell r="G207">
            <v>30</v>
          </cell>
          <cell r="H207">
            <v>41</v>
          </cell>
          <cell r="I207"/>
          <cell r="J207"/>
          <cell r="L207">
            <v>122</v>
          </cell>
          <cell r="M207" t="str">
            <v>±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>
            <v>0</v>
          </cell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WSWT3025800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WRWT25800/WRWT28750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>
            <v>0</v>
          </cell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 t="str">
            <v>ค้างส่งทั้งหมด</v>
          </cell>
          <cell r="Z208"/>
          <cell r="AA208">
            <v>4515785</v>
          </cell>
          <cell r="AB208"/>
          <cell r="AC208"/>
          <cell r="AD208"/>
          <cell r="AG208"/>
          <cell r="AI208"/>
          <cell r="AJ208">
            <v>275997</v>
          </cell>
          <cell r="AL208"/>
          <cell r="AM208"/>
          <cell r="AN208"/>
          <cell r="AO208"/>
          <cell r="AQ208" t="e">
            <v>#REF!</v>
          </cell>
          <cell r="AR208" t="e">
            <v>#REF!</v>
          </cell>
          <cell r="AS208" t="e">
            <v>#REF!</v>
          </cell>
          <cell r="AT208"/>
          <cell r="AU208"/>
          <cell r="BZ208"/>
          <cell r="CA208">
            <v>309764.92009039159</v>
          </cell>
          <cell r="DL208"/>
          <cell r="DM208" t="str">
            <v>Lead time</v>
          </cell>
          <cell r="DN208"/>
          <cell r="DP208">
            <v>-5</v>
          </cell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/>
          <cell r="Z209">
            <v>140000</v>
          </cell>
          <cell r="AA209">
            <v>32.255607142857144</v>
          </cell>
          <cell r="AB209"/>
          <cell r="AC209"/>
          <cell r="AD209"/>
          <cell r="AG209"/>
          <cell r="AI209"/>
          <cell r="AJ209"/>
          <cell r="AL209">
            <v>0</v>
          </cell>
          <cell r="AM209"/>
          <cell r="AN209">
            <v>0</v>
          </cell>
          <cell r="AO209"/>
          <cell r="AQ209" t="e">
            <v>#REF!</v>
          </cell>
          <cell r="AR209"/>
          <cell r="AS209" t="e">
            <v>#REF!</v>
          </cell>
          <cell r="AT209"/>
          <cell r="AU209"/>
          <cell r="BZ209"/>
          <cell r="CA209" t="str">
            <v>ห้ามลบ</v>
          </cell>
          <cell r="DL209" t="str">
            <v>P1</v>
          </cell>
          <cell r="DM209">
            <v>2</v>
          </cell>
          <cell r="DN209">
            <v>0</v>
          </cell>
          <cell r="DP209">
            <v>-5</v>
          </cell>
          <cell r="DQ209"/>
          <cell r="DR209">
            <v>-9</v>
          </cell>
          <cell r="DS209">
            <v>-2</v>
          </cell>
          <cell r="DT209"/>
          <cell r="DU209">
            <v>-1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>รอART</v>
          </cell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 t="str">
            <v>ประมาณการ</v>
          </cell>
          <cell r="Z210"/>
          <cell r="AA210">
            <v>3285000</v>
          </cell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>
            <v>0</v>
          </cell>
          <cell r="AT210"/>
          <cell r="AU210"/>
          <cell r="BZ210"/>
          <cell r="CA210"/>
          <cell r="DL210" t="str">
            <v>P3</v>
          </cell>
          <cell r="DM210">
            <v>1</v>
          </cell>
          <cell r="DN210" t="str">
            <v>ประมาณการ</v>
          </cell>
          <cell r="DP210" t="e">
            <v>#VALUE!</v>
          </cell>
          <cell r="DQ210"/>
          <cell r="DR210"/>
          <cell r="DS210"/>
          <cell r="DT210"/>
          <cell r="DU210" t="e">
            <v>#VALUE!</v>
          </cell>
          <cell r="DW210"/>
          <cell r="DX210"/>
          <cell r="DY210"/>
          <cell r="DZ210"/>
          <cell r="EA210"/>
          <cell r="EB210"/>
          <cell r="EC210" t="str">
            <v>ตัด</v>
          </cell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 t="str">
            <v>รอแจ้ง</v>
          </cell>
          <cell r="Z211"/>
          <cell r="AA211">
            <v>2687019</v>
          </cell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>
            <v>2583596.05082</v>
          </cell>
          <cell r="AT211"/>
          <cell r="AU211"/>
          <cell r="BZ211"/>
          <cell r="CA211"/>
          <cell r="DL211" t="str">
            <v>P2</v>
          </cell>
          <cell r="DM211">
            <v>3</v>
          </cell>
          <cell r="DN211" t="str">
            <v>รอแจ้ง</v>
          </cell>
          <cell r="DP211" t="e">
            <v>#VALUE!</v>
          </cell>
          <cell r="DQ211" t="e">
            <v>#VALUE!</v>
          </cell>
          <cell r="DR211" t="e">
            <v>#VALUE!</v>
          </cell>
          <cell r="DS211" t="e">
            <v>#VALUE!</v>
          </cell>
          <cell r="DT211"/>
          <cell r="DU211" t="e">
            <v>#VALUE!</v>
          </cell>
          <cell r="DW211"/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 t="str">
            <v>รอส่ง</v>
          </cell>
          <cell r="Z212"/>
          <cell r="AA212">
            <v>25000</v>
          </cell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>
            <v>0</v>
          </cell>
          <cell r="AT212"/>
          <cell r="AU212"/>
          <cell r="BZ212"/>
          <cell r="CA212"/>
          <cell r="DL212" t="str">
            <v>P6</v>
          </cell>
          <cell r="DM212">
            <v>4</v>
          </cell>
          <cell r="DN212" t="str">
            <v>รอส่ง</v>
          </cell>
          <cell r="DP212" t="e">
            <v>#VALUE!</v>
          </cell>
          <cell r="DQ212" t="e">
            <v>#VALUE!</v>
          </cell>
          <cell r="DR212" t="e">
            <v>#VALUE!</v>
          </cell>
          <cell r="DS212" t="e">
            <v>#VALUE!</v>
          </cell>
          <cell r="DT212" t="e">
            <v>#VALUE!</v>
          </cell>
          <cell r="DU212" t="e">
            <v>#VALUE!</v>
          </cell>
          <cell r="DW212"/>
          <cell r="DX212"/>
          <cell r="DY212"/>
          <cell r="DZ212"/>
          <cell r="EA212"/>
          <cell r="EB212"/>
          <cell r="EC212" t="str">
            <v>งานเคลือบ+พิมพ์</v>
          </cell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 t="str">
            <v>มีกำหนดส่ง</v>
          </cell>
          <cell r="Z213"/>
          <cell r="AA213">
            <v>-1481234</v>
          </cell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 t="e">
            <v>#REF!</v>
          </cell>
          <cell r="AT213" t="e">
            <v>#REF!</v>
          </cell>
          <cell r="AU213"/>
          <cell r="BZ213"/>
          <cell r="CA213"/>
          <cell r="DL213" t="str">
            <v>P11</v>
          </cell>
          <cell r="DM213">
            <v>2</v>
          </cell>
          <cell r="DN213" t="str">
            <v>มีกำหนดส่ง</v>
          </cell>
          <cell r="DP213" t="e">
            <v>#VALUE!</v>
          </cell>
          <cell r="DQ213" t="e">
            <v>#VALUE!</v>
          </cell>
          <cell r="DR213"/>
          <cell r="DS213"/>
          <cell r="DT213"/>
          <cell r="DU213" t="e">
            <v>#VALUE!</v>
          </cell>
          <cell r="DW213"/>
          <cell r="DX213"/>
          <cell r="DY213"/>
          <cell r="DZ213"/>
          <cell r="EA213"/>
          <cell r="EB213"/>
          <cell r="EC213" t="str">
            <v>งานเคลือบ+ตัด</v>
          </cell>
          <cell r="ED213"/>
          <cell r="EG213"/>
          <cell r="EH213"/>
          <cell r="EI213"/>
        </row>
        <row r="214">
          <cell r="B214"/>
          <cell r="C214"/>
          <cell r="E214" t="str">
            <v>ผู้สั่งผลิต..................................................</v>
          </cell>
          <cell r="F214"/>
          <cell r="G214"/>
          <cell r="H214"/>
          <cell r="I214" t="str">
            <v xml:space="preserve"> </v>
          </cell>
          <cell r="J214"/>
          <cell r="L214"/>
          <cell r="M214" t="str">
            <v xml:space="preserve"> </v>
          </cell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 t="str">
            <v>P9</v>
          </cell>
          <cell r="DM214">
            <v>3</v>
          </cell>
          <cell r="DN214">
            <v>0</v>
          </cell>
          <cell r="DP214">
            <v>-5</v>
          </cell>
          <cell r="DQ214"/>
          <cell r="DR214">
            <v>-10</v>
          </cell>
          <cell r="DS214">
            <v>-3</v>
          </cell>
          <cell r="DT214">
            <v>-2</v>
          </cell>
          <cell r="DU214">
            <v>-1</v>
          </cell>
          <cell r="DW214">
            <v>0</v>
          </cell>
          <cell r="DX214"/>
          <cell r="DY214"/>
          <cell r="DZ214"/>
          <cell r="EA214"/>
          <cell r="EB214"/>
          <cell r="EC214" t="str">
            <v>งานพิมพ์</v>
          </cell>
          <cell r="ED214"/>
          <cell r="EG214"/>
          <cell r="EH214"/>
          <cell r="EI214"/>
        </row>
        <row r="215">
          <cell r="B215"/>
          <cell r="C215"/>
          <cell r="E215" t="str">
            <v>เจ้าหน้าที่วางแผนการผลิต</v>
          </cell>
          <cell r="F215"/>
          <cell r="G215"/>
          <cell r="H215"/>
          <cell r="I215"/>
          <cell r="J215"/>
          <cell r="L215"/>
          <cell r="M215" t="str">
            <v>ผู้อนุมัติ..................................................</v>
          </cell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 t="str">
            <v xml:space="preserve"> </v>
          </cell>
          <cell r="AU215"/>
          <cell r="BZ215"/>
          <cell r="CA215"/>
          <cell r="DL215" t="str">
            <v>P4</v>
          </cell>
          <cell r="DM215">
            <v>3</v>
          </cell>
          <cell r="DN215">
            <v>0</v>
          </cell>
          <cell r="DP215">
            <v>-5</v>
          </cell>
          <cell r="DQ215"/>
          <cell r="DR215">
            <v>-10</v>
          </cell>
          <cell r="DS215">
            <v>-3</v>
          </cell>
          <cell r="DT215"/>
          <cell r="DU215">
            <v>-2</v>
          </cell>
          <cell r="DW215">
            <v>-1</v>
          </cell>
          <cell r="DX215"/>
          <cell r="DY215"/>
          <cell r="DZ215"/>
          <cell r="EA215"/>
          <cell r="EB215"/>
          <cell r="EC215" t="str">
            <v>งานพิมพ์</v>
          </cell>
          <cell r="ED215"/>
          <cell r="EG215"/>
          <cell r="EH215"/>
          <cell r="EI215"/>
        </row>
        <row r="216">
          <cell r="B216"/>
          <cell r="C216"/>
          <cell r="E216" t="str">
            <v xml:space="preserve">        /         /        .</v>
          </cell>
          <cell r="F216"/>
          <cell r="G216"/>
          <cell r="H216"/>
          <cell r="I216"/>
          <cell r="J216"/>
          <cell r="L216"/>
          <cell r="M216" t="str">
            <v>ผู้จัดการฝ่ายผลิต</v>
          </cell>
          <cell r="N216"/>
          <cell r="R216"/>
          <cell r="T216"/>
          <cell r="U216"/>
          <cell r="V216" t="str">
            <v xml:space="preserve"> </v>
          </cell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 t="str">
            <v>P7</v>
          </cell>
          <cell r="DM216">
            <v>2</v>
          </cell>
          <cell r="DN216">
            <v>0</v>
          </cell>
          <cell r="DP216">
            <v>-5</v>
          </cell>
          <cell r="DQ216"/>
          <cell r="DR216">
            <v>-9</v>
          </cell>
          <cell r="DS216">
            <v>-2</v>
          </cell>
          <cell r="DT216">
            <v>-1</v>
          </cell>
          <cell r="DU216">
            <v>-1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 t="str">
            <v xml:space="preserve">        /         /        .</v>
          </cell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 t="str">
            <v>P8</v>
          </cell>
          <cell r="DM217">
            <v>4</v>
          </cell>
          <cell r="DN217">
            <v>0</v>
          </cell>
          <cell r="DP217">
            <v>-5</v>
          </cell>
          <cell r="DQ217">
            <v>-4</v>
          </cell>
          <cell r="DR217">
            <v>-10</v>
          </cell>
          <cell r="DS217">
            <v>-3</v>
          </cell>
          <cell r="DT217">
            <v>-2</v>
          </cell>
          <cell r="DU217">
            <v>-2</v>
          </cell>
          <cell r="DW217">
            <v>-1</v>
          </cell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/>
          <cell r="EG217"/>
          <cell r="EH217"/>
          <cell r="EI217"/>
        </row>
        <row r="218">
          <cell r="B218"/>
          <cell r="C218"/>
          <cell r="E218"/>
          <cell r="F218" t="str">
            <v xml:space="preserve"> </v>
          </cell>
          <cell r="G218" t="str">
            <v xml:space="preserve"> </v>
          </cell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 t="str">
            <v>P13</v>
          </cell>
          <cell r="DM218">
            <v>2</v>
          </cell>
          <cell r="DN218">
            <v>0</v>
          </cell>
          <cell r="DP218">
            <v>-5</v>
          </cell>
          <cell r="DQ218"/>
          <cell r="DR218"/>
          <cell r="DS218"/>
          <cell r="DT218"/>
          <cell r="DU218">
            <v>-2</v>
          </cell>
          <cell r="DW218">
            <v>-1</v>
          </cell>
          <cell r="DX218"/>
          <cell r="DY218"/>
          <cell r="DZ218"/>
          <cell r="EA218"/>
          <cell r="EB218"/>
          <cell r="EC218" t="str">
            <v>ตัด</v>
          </cell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 t="str">
            <v xml:space="preserve"> </v>
          </cell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 t="str">
            <v>P10</v>
          </cell>
          <cell r="DM219">
            <v>3</v>
          </cell>
          <cell r="DN219">
            <v>0</v>
          </cell>
          <cell r="DP219">
            <v>-5</v>
          </cell>
          <cell r="DQ219">
            <v>-3</v>
          </cell>
          <cell r="DR219">
            <v>-9</v>
          </cell>
          <cell r="DS219">
            <v>-2</v>
          </cell>
          <cell r="DT219"/>
          <cell r="DU219">
            <v>-1</v>
          </cell>
          <cell r="DW219">
            <v>0</v>
          </cell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 t="str">
            <v xml:space="preserve"> </v>
          </cell>
          <cell r="AB220"/>
          <cell r="AC220"/>
          <cell r="AD220"/>
          <cell r="AG220"/>
          <cell r="AI220"/>
          <cell r="AJ220" t="str">
            <v>.</v>
          </cell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 t="str">
            <v>Lead time</v>
          </cell>
          <cell r="DN220"/>
          <cell r="DP220">
            <v>-5</v>
          </cell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 t="str">
            <v>P5.2</v>
          </cell>
          <cell r="DM221">
            <v>4</v>
          </cell>
          <cell r="DN221">
            <v>0</v>
          </cell>
          <cell r="DP221">
            <v>-15</v>
          </cell>
          <cell r="DQ221"/>
          <cell r="DR221">
            <v>-11</v>
          </cell>
          <cell r="DS221">
            <v>-4</v>
          </cell>
          <cell r="DT221">
            <v>-3</v>
          </cell>
          <cell r="DU221">
            <v>-3</v>
          </cell>
          <cell r="DW221">
            <v>-2</v>
          </cell>
          <cell r="DX221">
            <v>-1</v>
          </cell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 t="str">
            <v>P5.3</v>
          </cell>
          <cell r="DM222">
            <v>6</v>
          </cell>
          <cell r="DN222">
            <v>0</v>
          </cell>
          <cell r="DP222">
            <v>-15</v>
          </cell>
          <cell r="DQ222">
            <v>-6</v>
          </cell>
          <cell r="DR222">
            <v>-12</v>
          </cell>
          <cell r="DS222">
            <v>-5</v>
          </cell>
          <cell r="DT222">
            <v>-4</v>
          </cell>
          <cell r="DU222">
            <v>-3</v>
          </cell>
          <cell r="DW222">
            <v>-2</v>
          </cell>
          <cell r="DX222">
            <v>-1</v>
          </cell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 t="str">
            <v xml:space="preserve"> </v>
          </cell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รอตัด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พร้อมส่ง</v>
          </cell>
        </row>
        <row r="28">
          <cell r="DC28" t="str">
            <v>รอแบบ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พร้อมส่ง</v>
          </cell>
        </row>
        <row r="32">
          <cell r="DC32" t="str">
            <v>พร้อมส่ง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รอตัด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ผ้าขาว</v>
          </cell>
        </row>
        <row r="42">
          <cell r="DC42" t="str">
            <v>ผ้าขาว</v>
          </cell>
        </row>
        <row r="43">
          <cell r="DC43" t="str">
            <v>พร้อมส่ง</v>
          </cell>
        </row>
        <row r="44">
          <cell r="DC44" t="str">
            <v>พิมพ์ไม่ครบ</v>
          </cell>
        </row>
        <row r="45">
          <cell r="DC45" t="str">
            <v>ยังไม่ได้พิมพ์</v>
          </cell>
        </row>
        <row r="46">
          <cell r="DC46" t="str">
            <v>รอตัด</v>
          </cell>
        </row>
        <row r="47">
          <cell r="DC47" t="str">
            <v>รอตัด</v>
          </cell>
        </row>
        <row r="48">
          <cell r="DC48" t="str">
            <v>รอตัด</v>
          </cell>
        </row>
        <row r="49">
          <cell r="DC49" t="str">
            <v>รอตัด</v>
          </cell>
        </row>
        <row r="50">
          <cell r="DC50" t="str">
            <v>รอตัด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รอแบบ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รอตัด</v>
          </cell>
        </row>
        <row r="72">
          <cell r="DC72" t="str">
            <v>พร้อมส่ง</v>
          </cell>
        </row>
        <row r="73">
          <cell r="DC73" t="str">
            <v>รอตัด</v>
          </cell>
        </row>
        <row r="74">
          <cell r="DC74" t="str">
            <v>พร้อมส่ง</v>
          </cell>
        </row>
        <row r="75">
          <cell r="DC75" t="str">
            <v>ยังไม่ได้พิมพ์</v>
          </cell>
        </row>
        <row r="76">
          <cell r="DC76" t="str">
            <v>รอตัด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รอแบบ</v>
          </cell>
        </row>
        <row r="86">
          <cell r="DC86" t="str">
            <v>รอแบบ</v>
          </cell>
        </row>
        <row r="87">
          <cell r="DC87" t="str">
            <v>รอแบบ</v>
          </cell>
        </row>
        <row r="88">
          <cell r="DC88" t="str">
            <v>รอแบบ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พร้อมส่ง</v>
          </cell>
        </row>
        <row r="101">
          <cell r="DC101" t="str">
            <v>รอตัด</v>
          </cell>
        </row>
        <row r="102">
          <cell r="DC102" t="str">
            <v>พร้อมส่ง</v>
          </cell>
        </row>
        <row r="103">
          <cell r="DC103" t="str">
            <v>ยังไม่ได้พิมพ์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ยังไม่ได้พิมพ์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รอตัด</v>
          </cell>
        </row>
        <row r="112">
          <cell r="DC112" t="str">
            <v>พร้อมส่ง</v>
          </cell>
        </row>
        <row r="113">
          <cell r="DC113" t="str">
            <v>รอตัด</v>
          </cell>
        </row>
        <row r="114">
          <cell r="DC114" t="str">
            <v>รอตัด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รอแบบ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รอตัด</v>
          </cell>
        </row>
        <row r="125">
          <cell r="DC125" t="str">
            <v>พร้อมส่ง</v>
          </cell>
        </row>
        <row r="126">
          <cell r="DC126" t="str">
            <v>ยังไม่ได้พิมพ์</v>
          </cell>
        </row>
        <row r="127">
          <cell r="DC127" t="str">
            <v>รอแบบ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รอแบบ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ยังไม่ได้พิมพ์</v>
          </cell>
        </row>
        <row r="168">
          <cell r="DC168" t="str">
            <v>รอแบบ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ผ้าขาว</v>
          </cell>
        </row>
        <row r="174">
          <cell r="DC174" t="str">
            <v>พร้อมส่ง</v>
          </cell>
        </row>
        <row r="175">
          <cell r="DC175" t="str">
            <v>ผ้าขาว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ผ้าขาว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ผ้าขาว</v>
          </cell>
        </row>
        <row r="196">
          <cell r="DC196" t="str">
            <v>พร้อมส่ง</v>
          </cell>
        </row>
        <row r="197">
          <cell r="DC197" t="str">
            <v>ผ้าขาว</v>
          </cell>
        </row>
        <row r="198">
          <cell r="DC198" t="str">
            <v>ยังไม่ได้พิมพ์</v>
          </cell>
        </row>
        <row r="199">
          <cell r="DC199" t="str">
            <v>พิมพ์ไม่ครบ</v>
          </cell>
        </row>
        <row r="200">
          <cell r="DC200" t="str">
            <v>ยังไม่ได้พิมพ์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ยังไม่ได้พิมพ์</v>
          </cell>
        </row>
        <row r="205">
          <cell r="DC205" t="str">
            <v>ผ้าขาว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/>
        </row>
        <row r="209">
          <cell r="DC209"/>
        </row>
        <row r="210">
          <cell r="DC210"/>
        </row>
        <row r="211">
          <cell r="DC211" t="str">
            <v xml:space="preserve"> </v>
          </cell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4-9-68%2010.3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 r:id="rId2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0.650522222226" createdVersion="8" refreshedVersion="8" minRefreshableVersion="3" recordCount="145" xr:uid="{48ADC2D4-291B-4C0F-9F18-C0A9CFB68DA8}">
  <cacheSource type="worksheet">
    <worksheetSource ref="A5:AF150" sheet="10-9-68"/>
  </cacheSource>
  <cacheFields count="32">
    <cacheField name="วันรับออร์เดอร์/แบบ" numFmtId="187">
      <sharedItems containsDate="1" containsMixedTypes="1" minDate="1899-12-30T00:00:00" maxDate="2025-09-11T00:00:00"/>
    </cacheField>
    <cacheField name="เลขที่ SO" numFmtId="0">
      <sharedItems containsMixedTypes="1" containsNumber="1" containsInteger="1" minValue="0" maxValue="0" count="69">
        <s v="MK68-001041"/>
        <n v="0"/>
        <s v="MK68-001045"/>
        <s v="ประมาณการ"/>
        <s v="MK68-001068"/>
        <s v="MK68-001048"/>
        <s v="MK68-001049"/>
        <s v="MK68-001075"/>
        <s v="MK68-001076"/>
        <s v="MK68-001077"/>
        <s v="ใบรับคำสั่งซื้อ"/>
        <s v="MK68-001080"/>
        <s v="MK68-000680"/>
        <s v="MK68-000609"/>
        <s v="MK68-001069"/>
        <s v="MK68-001070"/>
        <s v="MK68-001071"/>
        <s v="MK68-001078"/>
        <s v="MK68-001079"/>
        <s v="MK68-000671"/>
        <s v="MK68-000961"/>
        <s v="MK68-001040"/>
        <s v="MK68-001029"/>
        <s v="MK68-001033"/>
        <s v="MK68-001034"/>
        <s v="MK68-001035"/>
        <s v="MK68-001024"/>
        <s v="MK68-001026"/>
        <s v="MK68-001007"/>
        <s v="MK68-001039"/>
        <s v="MK68-001027"/>
        <s v="MK68-000675"/>
        <s v="MK68-000983"/>
        <s v="MK68-000990"/>
        <s v="MK68-000801"/>
        <s v="MK68-000673"/>
        <s v="MK68-000693"/>
        <s v="MK68-000093"/>
        <s v="MK67-001532"/>
        <s v="MK67-001153"/>
        <s v="MK68-000694"/>
        <s v="MK68-000452"/>
        <s v="MK67-001236"/>
        <s v="MK67-001396"/>
        <s v="MK68-001010"/>
        <s v="MK68-001082"/>
        <s v="MK68-001081"/>
        <s v="MK68-001087"/>
        <s v="MK68-001073"/>
        <s v="MK68-000977"/>
        <s v="MK67-001643"/>
        <s v="MK67-001642"/>
        <s v="MK68-001036"/>
        <s v="MK68-001038"/>
        <s v="MK68-001037"/>
        <s v="MK68-000982"/>
        <s v="MK68-000978"/>
        <s v="MK68-000892"/>
        <s v="MK68-000893"/>
        <s v="MK68-000804"/>
        <s v="MK66-000701"/>
        <s v="MK67-001490"/>
        <s v="MK68-001030"/>
        <s v="MK68-001083"/>
        <s v="MK68-001074"/>
        <s v="MK68-001052"/>
        <s v="MK68-001066"/>
        <s v="MK68-001067"/>
        <s v="MK68-001032"/>
      </sharedItems>
    </cacheField>
    <cacheField name="ชื่อลูกค้า" numFmtId="0">
      <sharedItems containsMixedTypes="1" containsNumber="1" containsInteger="1" minValue="0" maxValue="0" count="29"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ยืนยงยิปซั่มปลาสเตอร์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เอสพีเอ็ม อาหารสัตว์"/>
        <s v="บจก.วีซีเอฟ"/>
        <s v="บจก.เอพีเอ็ม อะโกร"/>
        <s v="บจก.เอ.เจ.ฟาร์ม่าแล็บ"/>
        <s v="บจก.ไทยธรรมดี"/>
        <s v="บจก.ซันฟีด"/>
        <s v="บจก.ที.เอช.แพลเล็ท"/>
        <s v="บจก.หนองบัวฟีด"/>
        <s v="บจก.ทีเจที.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โรงสีธัญญกิจ(ราชบุรี)"/>
        <s v="บจก.น้ำตาลทิพย์สุโขทัย"/>
        <s v="คุณธนนท์ อุทัยไพศาลวงศ์"/>
        <s v="บจก.กบินทร์อินทรีย์"/>
        <s v="บจก.ทีพีเค แอ็บโซลูท สตาร์ช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8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09T00:00:00" maxDate="2025-10-16T00:00:00" count="19">
        <d v="2025-09-11T00:00:00"/>
        <m/>
        <d v="2025-09-25T00:00:00"/>
        <s v="รอแจ้ง"/>
        <d v="2025-09-12T00:00:00"/>
        <d v="2025-09-17T00:00:00"/>
        <d v="2025-09-15T00:00:00"/>
        <d v="2025-09-16T00:00:00"/>
        <d v="2025-09-18T00:00:00"/>
        <d v="2025-09-24T00:00:00"/>
        <d v="2025-09-26T00:00:00"/>
        <d v="2025-09-30T00:00:00"/>
        <d v="2025-09-20T00:00:00"/>
        <d v="2025-09-09T00:00:00"/>
        <d v="2025-09-19T00:00:00"/>
        <d v="2025-09-22T00:00:00"/>
        <d v="2025-09-23T00:00:00"/>
        <s v="รอส่ง"/>
        <d v="2025-10-15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42885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53544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1">
        <s v="WSWT1625800SM"/>
        <s v="WSWT1625800"/>
        <s v="WSWT1825800"/>
        <s v="WSWT1825800SM"/>
        <s v="WSWT1925800"/>
        <s v="WSWT1921720"/>
        <s v="WSWT19251000SM"/>
        <s v="WSWT2025800SM"/>
        <s v="WSWT2025850"/>
        <s v="WSWT2025800"/>
        <s v="WSWT2125650"/>
        <s v="WSWT2121670SM"/>
        <s v="WSWT2325650"/>
        <s v="WSWT2321750"/>
        <s v="WSWTSCL04232580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69407.45082000003"/>
    </cacheField>
    <cacheField name="Stock" numFmtId="3">
      <sharedItems containsSemiMixedTypes="0" containsString="0" containsNumber="1" minValue="0" maxValue="190395.31390000004"/>
    </cacheField>
    <cacheField name="ค้างทอ" numFmtId="3">
      <sharedItems containsSemiMixedTypes="0" containsString="0" containsNumber="1" minValue="0" maxValue="450548.45082000003"/>
    </cacheField>
    <cacheField name="Stock2" numFmtId="3">
      <sharedItems containsSemiMixedTypes="0" containsString="0" containsNumber="1" minValue="0" maxValue="110879.89000000001"/>
    </cacheField>
    <cacheField name="ค้างเคลือบ" numFmtId="3">
      <sharedItems containsSemiMixedTypes="0" containsString="0" containsNumber="1" minValue="0" maxValue="370249.0055000000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5.416364004632" createdVersion="8" refreshedVersion="8" minRefreshableVersion="3" recordCount="158" xr:uid="{56C56AED-8CFD-4551-B6D6-6D0F713067E8}">
  <cacheSource type="worksheet">
    <worksheetSource ref="A5:AF163" sheet="13-9-68"/>
  </cacheSource>
  <cacheFields count="32">
    <cacheField name="วันรับออร์เดอร์/แบบ" numFmtId="187">
      <sharedItems containsDate="1" containsMixedTypes="1" minDate="1899-12-30T00:00:00" maxDate="2025-09-14T00:00:00"/>
    </cacheField>
    <cacheField name="เลขที่ SO" numFmtId="0">
      <sharedItems containsMixedTypes="1" containsNumber="1" containsInteger="1" minValue="0" maxValue="0" count="88">
        <s v="MK68-001041"/>
        <n v="0"/>
        <s v="MK68-001045"/>
        <s v="ประมาณการ"/>
        <s v="MK68-001111"/>
        <s v="MK68-001049"/>
        <s v="MK68-001077"/>
        <s v="MK68-001075"/>
        <s v="MK68-001076"/>
        <s v="MK68-001099"/>
        <s v="MK68-001108"/>
        <s v="MK68-001109"/>
        <s v="MK68-001080"/>
        <s v="MK68-000680"/>
        <s v="MK68-001069"/>
        <s v="MK68-001070"/>
        <s v="MK68-001078"/>
        <s v="MK68-001079"/>
        <s v="MK68-000671"/>
        <s v="MK68-001071"/>
        <s v="MK68-001086"/>
        <s v="MK68-001040"/>
        <s v="MK68-001029"/>
        <s v="MK68-001033"/>
        <s v="MK68-001034"/>
        <s v="MK68-001035"/>
        <s v="MK68-001095"/>
        <s v="MK68-001094"/>
        <s v="MK68-001093"/>
        <s v="MK68-000609"/>
        <s v="MK68-000990"/>
        <s v="MK68-001105"/>
        <s v="MK68-001027"/>
        <s v="MK68-001106"/>
        <s v="MK68-001104"/>
        <s v="MK68-001092"/>
        <s v="MK68-001091"/>
        <s v="MK68-001024"/>
        <s v="MK68-001026"/>
        <s v="MK68-001007"/>
        <s v="MK68-001039"/>
        <s v="MK68-000675"/>
        <s v="MK68-000983"/>
        <s v="MK68-000801"/>
        <s v="MK68-000673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1010"/>
        <s v="MK68-001081"/>
        <s v="MK68-001110"/>
        <s v="MK68-000977"/>
        <s v="MK68-001090"/>
        <s v="MK68-001096"/>
        <s v="MK68-001097"/>
        <s v="MK68-000982"/>
        <s v="MK68-001112"/>
        <s v="MK67-001643"/>
        <s v="MK67-001642"/>
        <s v="MK68-001036"/>
        <s v="MK68-001038"/>
        <s v="MK68-001037"/>
        <s v="MK68-000978"/>
        <s v="MK68-001103"/>
        <s v="MK68-001102"/>
        <s v="MK68-001101"/>
        <s v="MK68-001100"/>
        <s v="MK68-000892"/>
        <s v="MK68-000893"/>
        <s v="MK68-000804"/>
        <s v="MK66-000701"/>
        <s v="MK68-001084"/>
        <s v="MK67-001490"/>
        <s v="MK68-001030"/>
        <s v="MK68-001083"/>
        <s v="MK68-001085"/>
        <s v="MK68-001052"/>
        <s v="MK68-001107"/>
        <s v="MK68-001066"/>
        <s v="MK68-001067"/>
        <s v="MK68-001032"/>
        <s v="MK68-001089"/>
      </sharedItems>
    </cacheField>
    <cacheField name="ชื่อลูกค้า" numFmtId="0">
      <sharedItems containsMixedTypes="1" containsNumber="1" containsInteger="1" minValue="0" maxValue="0" count="26"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วีซีเอฟ"/>
        <s v="บจก.เอ.เจ.ฟาร์ม่าแล็บ"/>
        <s v="บจก.เอสพีเอ็ม อาหารสัตว์"/>
        <s v="บจก.ไทยธรรมดี"/>
        <s v="บจก.ซันฟีด"/>
        <s v="บจก.เอพีเอ็ม อะโกร"/>
        <s v="บจก.หนองบัวฟีด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โรงสีธัญญกิจ(ราชบุรี)"/>
        <s v="บจก.น้ำตาลทิพย์สุโขทัย"/>
        <s v="คุณธนนท์ อุทัยไพศาลวงศ์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15T00:00:00" maxDate="2025-11-01T00:00:00" count="26">
        <d v="2025-09-15T00:00:00"/>
        <m/>
        <d v="2025-09-25T00:00:00"/>
        <s v="รอแจ้ง"/>
        <d v="2025-10-02T00:00:00"/>
        <d v="2025-09-17T00:00:00"/>
        <d v="2025-09-16T00:00:00"/>
        <d v="2025-09-18T00:00:00"/>
        <d v="2025-09-24T00:00:00"/>
        <d v="2025-09-20T00:00:00"/>
        <d v="2025-09-27T00:00:00"/>
        <d v="2025-10-31T00:00:00"/>
        <d v="2025-09-19T00:00:00"/>
        <d v="2025-09-22T00:00:00"/>
        <d v="2025-09-23T00:00:00"/>
        <d v="2025-09-26T00:00:00"/>
        <d v="2025-09-30T00:00:00"/>
        <d v="2025-10-30T00:00:00"/>
        <d v="2025-10-14T00:00:00"/>
        <d v="2025-10-28T00:00:00"/>
        <d v="2025-10-09T00:00:00"/>
        <d v="2025-10-17T00:00:00"/>
        <d v="2025-10-21T00:00:00"/>
        <s v="รอส่ง"/>
        <d v="2025-09-29T00:00:00"/>
        <d v="2025-10-15T00:00:00"/>
      </sharedItems>
    </cacheField>
    <cacheField name="จำนวนส่ง" numFmtId="188">
      <sharedItems containsSemiMixedTypes="0" containsString="0" containsNumber="1" containsInteger="1" minValue="0" maxValue="16000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600000"/>
    </cacheField>
    <cacheField name="พิมพ์แล้ว" numFmtId="41">
      <sharedItems containsSemiMixedTypes="0" containsString="0" containsNumber="1" containsInteger="1" minValue="0" maxValue="53544"/>
    </cacheField>
    <cacheField name="ค้างพิมพ์" numFmtId="41">
      <sharedItems containsSemiMixedTypes="0" containsString="0" containsNumber="1" minValue="0" maxValue="1680000"/>
    </cacheField>
    <cacheField name="ประเภท" numFmtId="0">
      <sharedItems count="19">
        <s v="WSWT1625800SM"/>
        <s v="WSWT1625800"/>
        <s v="WSWT1825800"/>
        <s v="WSWT1825800SM"/>
        <s v="WSWT1925800"/>
        <s v="WSWT1921720"/>
        <s v="WSWT19251000SM"/>
        <s v="WSWT2025800SM"/>
        <s v="WSWT2025850"/>
        <s v="WSWT2025800"/>
        <s v="WSWT2121670SM"/>
        <s v="WSWT2325650"/>
        <s v="WSWT2321750"/>
        <s v="WSWTSCL0223211125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10512.0000000002"/>
    </cacheField>
    <cacheField name="Stock" numFmtId="3">
      <sharedItems containsSemiMixedTypes="0" containsString="0" containsNumber="1" minValue="0" maxValue="188708.17000000004"/>
    </cacheField>
    <cacheField name="ค้างทอ" numFmtId="3">
      <sharedItems containsSemiMixedTypes="0" containsString="0" containsNumber="1" minValue="0" maxValue="1696584.0000000002"/>
    </cacheField>
    <cacheField name="Stock2" numFmtId="3">
      <sharedItems containsSemiMixedTypes="0" containsString="0" containsNumber="1" minValue="0" maxValue="144014.22390000001"/>
    </cacheField>
    <cacheField name="ค้างเคลือบ" numFmtId="3">
      <sharedItems containsSemiMixedTypes="0" containsString="0" containsNumber="1" minValue="0" maxValue="726398.09000000032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702.0499999999997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01T00:00:00"/>
    <x v="4"/>
    <x v="5"/>
    <s v="YUENYONG"/>
    <n v="18"/>
    <n v="26"/>
    <s v="ขาว"/>
    <s v="ใส"/>
    <n v="65"/>
    <s v="±"/>
    <n v="5"/>
    <s v="บิด"/>
    <n v="19"/>
    <n v="29"/>
    <n v="40"/>
    <n v="0"/>
    <n v="0"/>
    <n v="0"/>
    <s v="500กระสอบแบน"/>
    <x v="4"/>
    <n v="5000"/>
    <n v="5000"/>
    <n v="0"/>
    <n v="5400"/>
    <n v="0"/>
    <x v="3"/>
    <n v="0"/>
    <n v="0"/>
    <n v="0"/>
    <n v="0"/>
    <n v="0"/>
    <s v="ลบสีทั้งหมด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8-29T00:00:00"/>
    <x v="5"/>
    <x v="6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40000"/>
    <n v="42885"/>
    <n v="0"/>
    <n v="42806"/>
    <n v="0"/>
    <x v="4"/>
    <n v="0"/>
    <n v="0"/>
    <n v="0"/>
    <n v="0"/>
    <n v="0"/>
    <n v="0"/>
  </r>
  <r>
    <d v="2025-08-29T00:00:00"/>
    <x v="6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2344"/>
    <n v="47656"/>
    <n v="52901"/>
    <n v="0"/>
    <x v="4"/>
    <n v="0"/>
    <n v="0"/>
    <n v="0"/>
    <n v="0"/>
    <n v="0"/>
    <n v="0"/>
  </r>
  <r>
    <s v="ประมาณการ"/>
    <x v="3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4"/>
    <n v="35204.400000000001"/>
    <n v="11904"/>
    <n v="23300.400000000001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53706.114330000004"/>
    <n v="11904"/>
    <n v="41802.114330000004"/>
    <n v="0"/>
    <n v="0"/>
    <s v="ระบุในSD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20000"/>
    <n v="20000"/>
    <n v="0"/>
    <n v="0"/>
    <n v="0"/>
    <x v="5"/>
    <n v="0"/>
    <n v="0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20000"/>
    <n v="5000"/>
    <n v="15000"/>
    <n v="0"/>
    <n v="0"/>
    <x v="5"/>
    <n v="14039.85"/>
    <n v="14039.85"/>
    <n v="0"/>
    <n v="0"/>
    <n v="0"/>
    <n v="0"/>
  </r>
  <r>
    <d v="2025-09-05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10500"/>
    <n v="0"/>
    <x v="5"/>
    <n v="0"/>
    <n v="0"/>
    <n v="0"/>
    <n v="0"/>
    <n v="0"/>
    <s v="PDR250295"/>
  </r>
  <r>
    <d v="2025-09-05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250"/>
    <n v="0"/>
    <x v="5"/>
    <n v="0"/>
    <n v="0"/>
    <n v="0"/>
    <n v="0"/>
    <n v="0"/>
    <s v="PDR250296"/>
  </r>
  <r>
    <d v="2025-09-05T00:00:00"/>
    <x v="9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295"/>
  </r>
  <r>
    <d v="2025-09-05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400"/>
    <n v="0"/>
    <x v="5"/>
    <n v="0"/>
    <n v="0"/>
    <n v="0"/>
    <n v="0"/>
    <n v="0"/>
    <s v="PDR250296"/>
  </r>
  <r>
    <d v="2025-09-05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4679.9500000000007"/>
    <n v="0"/>
    <n v="0"/>
    <n v="0"/>
    <s v="PDR250296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0"/>
    <n v="20000"/>
    <n v="0"/>
    <n v="0"/>
    <x v="5"/>
    <n v="18719.800000000003"/>
    <n v="18719.800000000003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0"/>
    <n v="20000"/>
    <n v="0"/>
    <n v="0"/>
    <x v="5"/>
    <n v="18719.800000000003"/>
    <n v="0"/>
    <n v="18719.800000000003"/>
    <n v="0"/>
    <n v="0"/>
    <n v="0"/>
  </r>
  <r>
    <d v="2025-09-10T00:00:00"/>
    <x v="10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0"/>
    <n v="0"/>
    <n v="50000"/>
    <n v="0"/>
    <n v="52500"/>
    <x v="5"/>
    <n v="46799.500000000007"/>
    <n v="0"/>
    <n v="46799.500000000007"/>
    <n v="0"/>
    <n v="0"/>
    <n v="0"/>
  </r>
  <r>
    <s v="ประมาณการ"/>
    <x v="3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0"/>
    <n v="0"/>
    <n v="100000"/>
    <n v="0"/>
    <n v="105000"/>
    <x v="5"/>
    <n v="93599.000000000015"/>
    <n v="0"/>
    <n v="93599.00000000001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196557.90000000002"/>
    <n v="37439.600000000006"/>
    <n v="159118.30000000002"/>
    <n v="0"/>
    <n v="0"/>
    <s v="ระบุในSD"/>
  </r>
  <r>
    <d v="2025-09-05T00:00:00"/>
    <x v="11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1"/>
    <x v="9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1174"/>
    <n v="3866"/>
    <n v="0"/>
    <n v="4059.3"/>
    <x v="6"/>
    <n v="3834.5694199999998"/>
    <n v="3834.5694199999998"/>
    <n v="0"/>
    <n v="0"/>
    <n v="3834.5694199999998"/>
    <n v="0"/>
  </r>
  <r>
    <d v="2025-05-19T00:00:00"/>
    <x v="12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8833.594219999999"/>
    <n v="8833.594219999999"/>
    <n v="0"/>
    <n v="0"/>
    <n v="8833.594219999999"/>
    <s v="ระบุในSD"/>
  </r>
  <r>
    <d v="2025-05-05T00:00:00"/>
    <x v="13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4473"/>
    <n v="527"/>
    <n v="5200"/>
    <n v="0"/>
    <x v="7"/>
    <n v="0"/>
    <n v="0"/>
    <n v="0"/>
    <n v="0"/>
    <n v="0"/>
    <n v="0"/>
  </r>
  <r>
    <d v="2025-09-02T00:00:00"/>
    <x v="14"/>
    <x v="11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8000"/>
    <n v="8000"/>
    <n v="0"/>
    <n v="20753"/>
    <n v="0"/>
    <x v="7"/>
    <n v="0"/>
    <n v="0"/>
    <n v="0"/>
    <n v="0"/>
    <n v="0"/>
    <s v="ลบสี  4000"/>
  </r>
  <r>
    <d v="2025-09-02T00:00:00"/>
    <x v="15"/>
    <x v="11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10200"/>
    <n v="0"/>
    <x v="7"/>
    <n v="0"/>
    <n v="0"/>
    <n v="0"/>
    <n v="0"/>
    <n v="0"/>
    <n v="0"/>
  </r>
  <r>
    <d v="2025-09-02T00:00:00"/>
    <x v="16"/>
    <x v="11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500"/>
    <n v="400"/>
    <n v="20100"/>
    <n v="0"/>
    <n v="21105"/>
    <x v="7"/>
    <n v="21621.369000000002"/>
    <n v="21621.369000000002"/>
    <n v="0"/>
    <n v="0"/>
    <n v="21621.369000000002"/>
    <n v="0"/>
  </r>
  <r>
    <d v="2025-09-02T00:00:00"/>
    <x v="15"/>
    <x v="11"/>
    <s v="ไลด์ฟีด 4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5050"/>
    <n v="0"/>
    <x v="7"/>
    <n v="0"/>
    <n v="0"/>
    <n v="0"/>
    <n v="0"/>
    <n v="0"/>
    <n v="0"/>
  </r>
  <r>
    <d v="2025-09-02T00:00:00"/>
    <x v="15"/>
    <x v="11"/>
    <s v="SPEED PLUS 405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7"/>
    <n v="5378.4500000000007"/>
    <n v="5378.4500000000007"/>
    <n v="0"/>
    <n v="5378.4500000000007"/>
    <n v="0"/>
    <n v="0"/>
  </r>
  <r>
    <d v="2025-09-05T00:00:00"/>
    <x v="17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7"/>
    <n v="5280.6600000000008"/>
    <n v="5280.6600000000008"/>
    <n v="0"/>
    <n v="0"/>
    <n v="5280.6600000000008"/>
    <n v="0"/>
  </r>
  <r>
    <d v="2025-09-05T00:00:00"/>
    <x v="17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7"/>
    <n v="10477.5"/>
    <n v="10477.5"/>
    <n v="0"/>
    <n v="10477.5"/>
    <n v="0"/>
    <n v="0"/>
  </r>
  <r>
    <d v="2025-09-05T00:00:00"/>
    <x v="18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5-19T00:00:00"/>
    <x v="19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66"/>
    <n v="0"/>
    <n v="366"/>
    <n v="0"/>
    <n v="384.3"/>
    <x v="7"/>
    <n v="383.47650000000004"/>
    <n v="383.47650000000004"/>
    <n v="0"/>
    <n v="0"/>
    <n v="383.47650000000004"/>
    <n v="0"/>
  </r>
  <r>
    <d v="2025-09-05T00:00:00"/>
    <x v="18"/>
    <x v="9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7"/>
    <n v="5280.6600000000008"/>
    <n v="5280.6600000000008"/>
    <n v="0"/>
    <n v="0"/>
    <n v="5280.6600000000008"/>
    <n v="0"/>
  </r>
  <r>
    <d v="2025-09-02T00:00:00"/>
    <x v="16"/>
    <x v="11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18716"/>
    <n v="1284"/>
    <n v="20630"/>
    <n v="0"/>
    <x v="7"/>
    <n v="0"/>
    <n v="0"/>
    <n v="0"/>
    <n v="0"/>
    <n v="0"/>
    <n v="0"/>
  </r>
  <r>
    <d v="2025-08-04T00:00:00"/>
    <x v="20"/>
    <x v="12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00"/>
    <n v="0"/>
    <n v="4130"/>
    <n v="0"/>
    <x v="7"/>
    <n v="0"/>
    <n v="0"/>
    <n v="0"/>
    <n v="0"/>
    <n v="0"/>
    <s v="ห้ามเกิน-ขาดได้5%"/>
  </r>
  <r>
    <d v="2025-09-08T00:00:00"/>
    <x v="10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0"/>
    <n v="8000"/>
    <n v="0"/>
    <n v="8400"/>
    <x v="7"/>
    <n v="7934.96"/>
    <n v="7934.96"/>
    <n v="0"/>
    <n v="0"/>
    <n v="7934.96"/>
    <n v="0"/>
  </r>
  <r>
    <d v="2025-09-08T00:00:00"/>
    <x v="10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0"/>
    <n v="8000"/>
    <n v="0"/>
    <n v="8400"/>
    <x v="7"/>
    <n v="7934.96"/>
    <n v="7934.96"/>
    <n v="0"/>
    <n v="0"/>
    <n v="7934.96"/>
    <n v="0"/>
  </r>
  <r>
    <d v="2025-09-02T00:00:00"/>
    <x v="14"/>
    <x v="11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5000"/>
    <n v="5000"/>
    <n v="10294"/>
    <n v="0"/>
    <x v="7"/>
    <n v="0"/>
    <n v="0"/>
    <n v="0"/>
    <n v="0"/>
    <n v="0"/>
    <n v="0"/>
  </r>
  <r>
    <d v="2025-08-27T00:00:00"/>
    <x v="21"/>
    <x v="10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8000"/>
    <n v="0"/>
    <n v="8000"/>
    <n v="0"/>
    <n v="8400"/>
    <x v="7"/>
    <n v="8829.0399999999991"/>
    <n v="8829.0399999999991"/>
    <n v="0"/>
    <n v="0"/>
    <n v="8829.0399999999991"/>
    <n v="0"/>
  </r>
  <r>
    <d v="2025-08-23T00:00:00"/>
    <x v="22"/>
    <x v="10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227.07"/>
    <n v="3227.07"/>
    <n v="0"/>
    <n v="3227.07"/>
    <n v="0"/>
    <n v="0"/>
  </r>
  <r>
    <d v="2025-08-22T00:00:00"/>
    <x v="23"/>
    <x v="10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0"/>
    <n v="9450"/>
    <x v="7"/>
    <n v="9932.67"/>
    <n v="9932.67"/>
    <n v="0"/>
    <n v="9932.67"/>
    <n v="0"/>
    <n v="0"/>
  </r>
  <r>
    <d v="2025-08-22T00:00:00"/>
    <x v="24"/>
    <x v="10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4100"/>
    <n v="0"/>
    <x v="7"/>
    <n v="0"/>
    <n v="0"/>
    <n v="0"/>
    <n v="0"/>
    <n v="0"/>
    <n v="0"/>
  </r>
  <r>
    <d v="2025-08-22T00:00:00"/>
    <x v="25"/>
    <x v="10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9000"/>
    <n v="0"/>
    <n v="9000"/>
    <n v="9455"/>
    <n v="0"/>
    <x v="7"/>
    <n v="0"/>
    <n v="0"/>
    <n v="0"/>
    <n v="0"/>
    <n v="0"/>
    <n v="0"/>
  </r>
  <r>
    <s v="ประมาณการ"/>
    <x v="3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0"/>
    <n v="0"/>
    <n v="100000"/>
    <n v="0"/>
    <n v="105000"/>
    <x v="7"/>
    <n v="104775.00000000001"/>
    <n v="0"/>
    <n v="104775.00000000001"/>
    <n v="0"/>
    <n v="104775.00000000001"/>
    <n v="0"/>
  </r>
  <r>
    <s v="ประมาณการ"/>
    <x v="3"/>
    <x v="1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7"/>
    <n v="22072.6"/>
    <n v="0"/>
    <n v="22072.6"/>
    <n v="0"/>
    <n v="22072.6"/>
    <n v="0"/>
  </r>
  <r>
    <s v="ประมาณการ"/>
    <x v="3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1"/>
    <n v="20000"/>
    <n v="0"/>
    <n v="20000"/>
    <n v="0"/>
    <n v="21000"/>
    <x v="7"/>
    <n v="21513.800000000003"/>
    <n v="0"/>
    <n v="21513.800000000003"/>
    <n v="0"/>
    <n v="21513.800000000003"/>
    <n v="0"/>
  </r>
  <r>
    <d v="2025-08-23T00:00:00"/>
    <x v="26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40"/>
    <n v="0"/>
    <n v="640"/>
    <n v="6000"/>
    <n v="0"/>
    <x v="7"/>
    <n v="0"/>
    <n v="0"/>
    <n v="0"/>
    <n v="0"/>
    <n v="0"/>
    <n v="0"/>
  </r>
  <r>
    <d v="2025-08-23T00:00:00"/>
    <x v="27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840"/>
    <n v="80"/>
    <n v="1760"/>
    <n v="10650"/>
    <n v="0"/>
    <x v="7"/>
    <n v="0"/>
    <n v="0"/>
    <n v="0"/>
    <n v="0"/>
    <n v="0"/>
    <n v="0"/>
  </r>
  <r>
    <d v="2025-08-18T00:00:00"/>
    <x v="28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4"/>
    <n v="0"/>
    <n v="104"/>
    <n v="11230"/>
    <n v="0"/>
    <x v="7"/>
    <n v="0"/>
    <n v="0"/>
    <n v="0"/>
    <n v="0"/>
    <n v="0"/>
    <n v="0"/>
  </r>
  <r>
    <d v="2025-09-09T00:00:00"/>
    <x v="10"/>
    <x v="10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0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0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6000"/>
    <n v="0"/>
    <n v="6000"/>
    <n v="0"/>
    <n v="6300"/>
    <x v="7"/>
    <n v="6621.78"/>
    <n v="6621.78"/>
    <n v="0"/>
    <n v="0"/>
    <n v="6621.78"/>
    <n v="0"/>
  </r>
  <r>
    <d v="2025-09-09T00:00:00"/>
    <x v="10"/>
    <x v="12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9-09T00:00:00"/>
    <x v="10"/>
    <x v="12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478.5300000000007"/>
    <n v="3478.5300000000007"/>
    <n v="0"/>
    <n v="0"/>
    <n v="3478.5300000000007"/>
    <n v="0"/>
  </r>
  <r>
    <d v="2025-08-27T00:00:00"/>
    <x v="29"/>
    <x v="10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8-23T00:00:00"/>
    <x v="30"/>
    <x v="1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6000"/>
    <n v="0"/>
    <n v="6000"/>
    <n v="0"/>
    <n v="6300"/>
    <x v="7"/>
    <n v="6621.78"/>
    <n v="6621.78"/>
    <n v="0"/>
    <n v="0"/>
    <n v="6621.78"/>
    <n v="0"/>
  </r>
  <r>
    <d v="2025-05-19T00:00:00"/>
    <x v="31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7"/>
    <n v="251.46"/>
    <n v="251.46"/>
    <n v="0"/>
    <n v="0"/>
    <n v="251.46"/>
    <n v="0"/>
  </r>
  <r>
    <d v="2025-08-07T00:00:00"/>
    <x v="32"/>
    <x v="12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7"/>
    <n v="0"/>
    <n v="0"/>
    <n v="0"/>
    <n v="0"/>
    <n v="0"/>
    <n v="0"/>
  </r>
  <r>
    <d v="2025-08-08T00:00:00"/>
    <x v="33"/>
    <x v="10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7000"/>
    <n v="0"/>
    <n v="7000"/>
    <n v="0"/>
    <n v="7350"/>
    <x v="7"/>
    <n v="7725.41"/>
    <n v="7725.41"/>
    <n v="0"/>
    <n v="0"/>
    <n v="7725.4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7"/>
    <n v="110363"/>
    <n v="3268"/>
    <n v="107095"/>
    <n v="0"/>
    <n v="110363"/>
    <n v="0"/>
  </r>
  <r>
    <d v="2025-06-17T00:00:00"/>
    <x v="34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7"/>
    <n v="0"/>
    <n v="0"/>
    <n v="0"/>
    <n v="0"/>
    <n v="0"/>
    <n v="0"/>
  </r>
  <r>
    <d v="2025-05-19T00:00:00"/>
    <x v="35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7"/>
    <n v="0"/>
    <n v="0"/>
    <n v="0"/>
    <n v="0"/>
    <n v="0"/>
    <n v="0"/>
  </r>
  <r>
    <d v="2025-05-05T00:00:00"/>
    <x v="13"/>
    <x v="1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5-21T00:00:00"/>
    <x v="36"/>
    <x v="12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1-17T00:00:00"/>
    <x v="37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7"/>
    <n v="0"/>
    <n v="0"/>
    <n v="0"/>
    <n v="0"/>
    <n v="0"/>
    <n v="5987"/>
  </r>
  <r>
    <d v="2024-11-15T00:00:00"/>
    <x v="38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7"/>
    <n v="0"/>
    <n v="0"/>
    <n v="0"/>
    <n v="0"/>
    <n v="0"/>
    <n v="0"/>
  </r>
  <r>
    <d v="2024-08-19T00:00:00"/>
    <x v="39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7"/>
    <n v="0"/>
    <n v="0"/>
    <n v="0"/>
    <n v="0"/>
    <n v="0"/>
    <n v="0"/>
  </r>
  <r>
    <d v="2024-08-19T00:00:00"/>
    <x v="39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7"/>
    <n v="0"/>
    <n v="0"/>
    <n v="0"/>
    <n v="0"/>
    <n v="0"/>
    <n v="0"/>
  </r>
  <r>
    <d v="2025-05-22T00:00:00"/>
    <x v="40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2840"/>
    <n v="1160"/>
    <n v="8450"/>
    <n v="0"/>
    <x v="7"/>
    <n v="0"/>
    <n v="0"/>
    <n v="0"/>
    <n v="0"/>
    <n v="0"/>
    <s v="ห้ามขาด-ห้ามเกิน"/>
  </r>
  <r>
    <d v="2025-05-22T00:00:00"/>
    <x v="40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2654"/>
    <n v="1346"/>
    <n v="4000"/>
    <n v="0"/>
    <x v="7"/>
    <n v="0"/>
    <n v="0"/>
    <n v="0"/>
    <n v="0"/>
    <n v="0"/>
    <s v="ห้ามขาด-ห้ามเกิน"/>
  </r>
  <r>
    <d v="2025-03-25T00:00:00"/>
    <x v="41"/>
    <x v="1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67"/>
    <n v="133"/>
    <n v="4200"/>
    <n v="0"/>
    <x v="7"/>
    <n v="0"/>
    <n v="0"/>
    <n v="0"/>
    <n v="0"/>
    <n v="0"/>
    <n v="0"/>
  </r>
  <r>
    <d v="2025-03-04T00:00:00"/>
    <x v="10"/>
    <x v="1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7"/>
    <n v="0"/>
    <n v="0"/>
    <n v="0"/>
    <n v="0"/>
    <n v="0"/>
    <n v="0"/>
  </r>
  <r>
    <d v="2025-03-04T00:00:00"/>
    <x v="10"/>
    <x v="1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7"/>
    <n v="0"/>
    <n v="0"/>
    <n v="0"/>
    <n v="0"/>
    <n v="0"/>
    <n v="0"/>
  </r>
  <r>
    <d v="2024-09-06T00:00:00"/>
    <x v="42"/>
    <x v="1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3"/>
    <x v="1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399264.69550000015"/>
    <n v="132771.99550000002"/>
    <n v="266492.7"/>
    <n v="29015.690000000002"/>
    <n v="370249.00550000009"/>
    <s v="ระบุในSD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3157.00000000001"/>
    <n v="111448"/>
    <n v="1709.0000000000146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13157.00000000001"/>
    <n v="111448"/>
    <n v="1709.0000000000146"/>
    <n v="0"/>
    <n v="0"/>
    <s v="ระบุในSD"/>
  </r>
  <r>
    <d v="2025-08-18T00:00:00"/>
    <x v="4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19440"/>
    <n v="0"/>
    <n v="19440"/>
    <n v="20056"/>
    <n v="0"/>
    <x v="9"/>
    <n v="0"/>
    <n v="0"/>
    <n v="0"/>
    <n v="0"/>
    <n v="0"/>
    <s v="ห้ามขาด-ห้ามเกิน"/>
  </r>
  <r>
    <d v="2025-09-05T00:00:00"/>
    <x v="45"/>
    <x v="16"/>
    <s v="ใบมัน"/>
    <n v="20"/>
    <n v="34"/>
    <s v="ขาว"/>
    <n v="0"/>
    <n v="70"/>
    <s v="±"/>
    <n v="5"/>
    <s v="ไม่"/>
    <n v="21"/>
    <n v="37"/>
    <n v="40"/>
    <n v="0"/>
    <n v="0"/>
    <n v="0"/>
    <s v="500กระสอบแบน"/>
    <x v="4"/>
    <n v="5000"/>
    <n v="5000"/>
    <n v="0"/>
    <n v="5390"/>
    <n v="0"/>
    <x v="9"/>
    <n v="0"/>
    <n v="0"/>
    <n v="0"/>
    <n v="0"/>
    <n v="0"/>
    <s v="ห้ามขาด-เกินได้ 100"/>
  </r>
  <r>
    <d v="2025-09-05T00:00:00"/>
    <x v="46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16080"/>
    <n v="13920"/>
    <n v="31235"/>
    <n v="0"/>
    <x v="9"/>
    <n v="0"/>
    <n v="0"/>
    <n v="0"/>
    <n v="0"/>
    <n v="0"/>
    <s v="ห้ามขาด-ห้ามเกิน"/>
  </r>
  <r>
    <s v="ประมาณการ"/>
    <x v="3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9"/>
    <n v="303847.5"/>
    <n v="72336"/>
    <n v="231511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72336"/>
    <n v="231511.5"/>
    <n v="0"/>
    <n v="0"/>
    <s v="ระบุในSD"/>
  </r>
  <r>
    <d v="2025-09-08T00:00:00"/>
    <x v="47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10"/>
    <n v="5518.15"/>
    <n v="5518.1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5518.15"/>
    <n v="5518.15"/>
    <n v="0"/>
    <n v="0"/>
    <n v="0"/>
    <s v="ระบุในSD"/>
  </r>
  <r>
    <d v="2025-09-04T00:00:00"/>
    <x v="48"/>
    <x v="18"/>
    <s v="เอ็มเค 914"/>
    <n v="21"/>
    <n v="40"/>
    <s v="ขาว"/>
    <s v="ใส"/>
    <n v="108"/>
    <s v="±"/>
    <n v="5"/>
    <s v="ไม่"/>
    <s v="ไม่สวมถุงใน"/>
    <n v="0"/>
    <n v="0"/>
    <n v="0"/>
    <n v="0"/>
    <n v="0"/>
    <s v="500กระสอบ"/>
    <x v="0"/>
    <n v="4000"/>
    <n v="4000"/>
    <n v="0"/>
    <n v="4340"/>
    <n v="0"/>
    <x v="11"/>
    <n v="0"/>
    <n v="0"/>
    <n v="0"/>
    <n v="0"/>
    <n v="0"/>
    <s v="รออัดเบล"/>
  </r>
  <r>
    <d v="2025-08-07T00:00:00"/>
    <x v="49"/>
    <x v="12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11"/>
    <n v="3310.89"/>
    <n v="3310.89"/>
    <n v="0"/>
    <n v="3310.89"/>
    <n v="0"/>
    <n v="0"/>
  </r>
  <r>
    <s v="ประมาณการ"/>
    <x v="3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1"/>
    <n v="100000"/>
    <n v="0"/>
    <n v="100000"/>
    <n v="0"/>
    <n v="105000"/>
    <x v="11"/>
    <n v="107569.00000000001"/>
    <n v="107569.00000000001"/>
    <n v="0"/>
    <n v="107569.00000000001"/>
    <n v="0"/>
    <n v="0"/>
  </r>
  <r>
    <d v="2025-09-09T00:00:00"/>
    <x v="10"/>
    <x v="12"/>
    <s v="มาซู ฟีดบี0434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6"/>
    <n v="3000"/>
    <n v="0"/>
    <n v="3000"/>
    <n v="0"/>
    <n v="3150"/>
    <x v="11"/>
    <n v="3478.5300000000007"/>
    <n v="0"/>
    <n v="3478.5300000000007"/>
    <n v="0"/>
    <n v="3478.5300000000007"/>
    <n v="0"/>
  </r>
  <r>
    <d v="2025-09-09T00:00:00"/>
    <x v="10"/>
    <x v="17"/>
    <s v="นิค 001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9-09T00:00:00"/>
    <x v="10"/>
    <x v="17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0"/>
    <n v="10756.900000000001"/>
    <n v="0"/>
    <n v="10756.900000000001"/>
    <n v="0"/>
  </r>
  <r>
    <d v="2025-09-09T00:00:00"/>
    <x v="10"/>
    <x v="17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0"/>
    <n v="10756.900000000001"/>
    <n v="0"/>
    <n v="10756.900000000001"/>
    <n v="0"/>
  </r>
  <r>
    <d v="2024-12-05T00:00:00"/>
    <x v="50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0"/>
    <n v="17211.04"/>
    <n v="0"/>
  </r>
  <r>
    <d v="2024-12-05T00:00:00"/>
    <x v="51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0"/>
    <n v="9681.2100000000009"/>
    <n v="0"/>
  </r>
  <r>
    <d v="2025-08-27T00:00:00"/>
    <x v="52"/>
    <x v="12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8-27T00:00:00"/>
    <x v="53"/>
    <x v="12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2025-08-27T00:00:00"/>
    <x v="54"/>
    <x v="12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8-07T00:00:00"/>
    <x v="55"/>
    <x v="12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3"/>
    <n v="3000"/>
    <n v="0"/>
    <n v="3000"/>
    <n v="0"/>
    <n v="3150"/>
    <x v="11"/>
    <n v="3478.5300000000007"/>
    <n v="3478.5300000000007"/>
    <n v="0"/>
    <n v="0"/>
    <n v="3478.5300000000007"/>
    <n v="0"/>
  </r>
  <r>
    <d v="2025-08-07T00:00:00"/>
    <x v="56"/>
    <x v="12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0"/>
    <n v="5797.55"/>
    <n v="0"/>
  </r>
  <r>
    <s v="ประมาณการ"/>
    <x v="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0"/>
    <n v="10756.900000000001"/>
    <n v="0"/>
  </r>
  <r>
    <d v="2025-07-16T00:00:00"/>
    <x v="57"/>
    <x v="1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7-16T00:00:00"/>
    <x v="58"/>
    <x v="1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59"/>
    <x v="12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0"/>
    <n v="8310.3338999999996"/>
    <n v="0"/>
  </r>
  <r>
    <d v="2023-05-20T00:00:00"/>
    <x v="60"/>
    <x v="1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31522.99390000003"/>
    <n v="190395.31390000004"/>
    <n v="41127.680000000008"/>
    <n v="110879.89000000001"/>
    <n v="120643.10389999999"/>
    <s v="ระบุในSD"/>
  </r>
  <r>
    <s v="ประมาณการ"/>
    <x v="3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1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3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2"/>
    <n v="29756.100000000002"/>
    <n v="21017"/>
    <n v="8739.100000000002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50773.100000000006"/>
    <n v="8739.1000000000022"/>
    <n v="0"/>
    <n v="0"/>
    <s v="ระบุในSD"/>
  </r>
  <r>
    <d v="2025-09-09T00:00:00"/>
    <x v="10"/>
    <x v="19"/>
    <s v="ไม่พิมพ์"/>
    <n v="23"/>
    <n v="40"/>
    <s v="ขาว"/>
    <s v="ใส"/>
    <n v="125"/>
    <s v="±"/>
    <n v="5"/>
    <n v="0"/>
    <s v="ไม่สวมถุงใน"/>
    <n v="0"/>
    <n v="0"/>
    <n v="0"/>
    <n v="0"/>
    <n v="0"/>
    <s v="500กระสอบ"/>
    <x v="12"/>
    <n v="10000"/>
    <n v="0"/>
    <n v="10000"/>
    <n v="0"/>
    <n v="0"/>
    <x v="13"/>
    <n v="11595.1"/>
    <n v="0"/>
    <n v="11595.1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11595.1"/>
    <n v="0"/>
    <n v="11595.1"/>
    <n v="0"/>
    <n v="11595.1"/>
    <s v="ระบุในSD"/>
  </r>
  <r>
    <d v="2025-09-08T00:00:00"/>
    <x v="10"/>
    <x v="23"/>
    <s v="ไม่พิมพ์"/>
    <n v="23"/>
    <n v="35"/>
    <s v="ขาวแถบใส2&quot;"/>
    <n v="0"/>
    <n v="90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4"/>
    <n v="10198.1"/>
    <n v="0"/>
    <n v="10198.1"/>
    <n v="0"/>
    <n v="0"/>
    <n v="0"/>
  </r>
  <r>
    <d v="1899-12-30T00:00:00"/>
    <x v="1"/>
    <x v="1"/>
    <n v="0"/>
    <n v="23"/>
    <n v="34"/>
    <n v="0"/>
    <n v="0"/>
    <n v="90"/>
    <s v="±"/>
    <n v="5"/>
    <n v="0"/>
    <n v="0"/>
    <n v="0"/>
    <n v="0"/>
    <n v="0"/>
    <n v="0"/>
    <n v="0"/>
    <n v="0"/>
    <x v="1"/>
    <n v="0"/>
    <n v="0"/>
    <n v="0"/>
    <n v="0"/>
    <n v="0"/>
    <x v="14"/>
    <n v="10198.1"/>
    <n v="0"/>
    <n v="10198.1"/>
    <n v="0"/>
    <n v="0"/>
    <s v="ระบุในSD"/>
  </r>
  <r>
    <d v="2024-11-05T00:00:00"/>
    <x v="61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18859"/>
    <n v="87096.464999999997"/>
    <n v="0"/>
    <n v="0"/>
    <n v="0"/>
  </r>
  <r>
    <d v="2024-11-05T00:00:00"/>
    <x v="61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18859"/>
    <n v="450548.45082000003"/>
    <n v="0"/>
    <n v="0"/>
    <s v="ระบุในSD"/>
  </r>
  <r>
    <d v="2025-08-25T00:00:00"/>
    <x v="62"/>
    <x v="2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2"/>
    <n v="5000"/>
    <n v="5000"/>
    <n v="0"/>
    <n v="0"/>
    <n v="0"/>
    <x v="16"/>
    <n v="0"/>
    <n v="0"/>
    <n v="0"/>
    <n v="0"/>
    <n v="0"/>
    <n v="0"/>
  </r>
  <r>
    <d v="2025-09-06T00:00:00"/>
    <x v="63"/>
    <x v="26"/>
    <s v="หลอดไฟ 20กก.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2000"/>
    <n v="2749.8"/>
    <n v="0"/>
    <n v="0"/>
    <n v="0"/>
  </r>
  <r>
    <d v="2025-09-06T00:00:00"/>
    <x v="63"/>
    <x v="26"/>
    <s v="ไก่เหยียบศรกบินทร์ 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0"/>
    <n v="4749.8"/>
    <n v="0"/>
    <n v="0"/>
    <n v="0"/>
  </r>
  <r>
    <d v="2025-09-06T00:00:00"/>
    <x v="10"/>
    <x v="26"/>
    <s v="ไก่เหยียบศรีวรรณ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4"/>
    <n v="4000"/>
    <n v="0"/>
    <n v="4000"/>
    <n v="0"/>
    <n v="4200"/>
    <x v="16"/>
    <n v="4749.8"/>
    <n v="0"/>
    <n v="4749.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14249.400000000001"/>
    <n v="2000"/>
    <n v="12249.400000000001"/>
    <n v="0"/>
    <n v="0"/>
    <s v="ระบุในSD"/>
  </r>
  <r>
    <d v="2025-09-04T00:00:00"/>
    <x v="64"/>
    <x v="2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10000"/>
    <n v="0"/>
    <n v="10000"/>
    <n v="0"/>
    <n v="10500"/>
    <x v="17"/>
    <n v="12433.3"/>
    <n v="12433.3"/>
    <n v="0"/>
    <n v="0"/>
    <n v="12433.3"/>
    <s v="ห้ามใช้เชือกฟาง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12433.3"/>
    <s v="ระบุในSD"/>
  </r>
  <r>
    <d v="2025-09-09T00:00:00"/>
    <x v="10"/>
    <x v="17"/>
    <s v="ไม่พิมพ์"/>
    <n v="26"/>
    <n v="44"/>
    <s v="ขาว"/>
    <n v="0"/>
    <n v="113"/>
    <s v="±"/>
    <n v="5"/>
    <s v="ไม่"/>
    <n v="26"/>
    <n v="48"/>
    <n v="40"/>
    <n v="153.94653081599995"/>
    <n v="0"/>
    <n v="153.94653081599995"/>
    <s v="500กระสอบ"/>
    <x v="4"/>
    <n v="5000"/>
    <n v="0"/>
    <n v="5000"/>
    <n v="0"/>
    <n v="0"/>
    <x v="18"/>
    <n v="6356.35"/>
    <n v="6356.35"/>
    <n v="0"/>
    <n v="0"/>
    <n v="0"/>
    <n v="0"/>
  </r>
  <r>
    <s v="ประมาณการ"/>
    <x v="3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8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8789.650000000001"/>
    <n v="18789.650000000001"/>
    <n v="0"/>
    <n v="0"/>
    <n v="0"/>
    <s v="ระบุในSD"/>
  </r>
  <r>
    <d v="2025-08-29T00:00:00"/>
    <x v="65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5000"/>
    <n v="0"/>
    <n v="15000"/>
    <n v="0"/>
    <n v="0"/>
    <x v="19"/>
    <n v="18649.949999999997"/>
    <n v="6158"/>
    <n v="12491.949999999997"/>
    <n v="0"/>
    <n v="18649.949999999997"/>
    <n v="0"/>
  </r>
  <r>
    <d v="2025-09-01T00:00:00"/>
    <x v="66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5000"/>
    <n v="25000"/>
    <n v="9475"/>
    <n v="21551.25"/>
    <x v="19"/>
    <n v="26795.315662500001"/>
    <n v="0"/>
    <n v="26795.315662500001"/>
    <n v="0"/>
    <n v="26795.315662500001"/>
    <n v="0"/>
  </r>
  <r>
    <d v="2025-09-01T00:00:00"/>
    <x v="67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9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57878.565662499997"/>
    <n v="6158"/>
    <n v="51720.565662499997"/>
    <n v="0"/>
    <n v="57878.565662499997"/>
    <s v="ระบุในSD"/>
  </r>
  <r>
    <d v="2025-08-26T00:00:00"/>
    <x v="68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13000"/>
    <n v="13000"/>
    <n v="0"/>
    <n v="53544"/>
    <n v="0"/>
    <x v="20"/>
    <n v="0"/>
    <n v="0"/>
    <n v="0"/>
    <n v="0"/>
    <n v="0"/>
    <n v="0"/>
  </r>
  <r>
    <d v="2025-09-09T00:00:00"/>
    <x v="10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5"/>
    <n v="50000"/>
    <n v="0"/>
    <n v="50000"/>
    <n v="0"/>
    <n v="52500"/>
    <x v="20"/>
    <n v="59372.5"/>
    <n v="19620"/>
    <n v="39752.5"/>
    <n v="0"/>
    <n v="0"/>
    <n v="0"/>
  </r>
  <r>
    <s v="ประมาณการ"/>
    <x v="3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20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19620"/>
    <n v="46527.9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1900"/>
    <n v="69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1900"/>
    <n v="6901.1"/>
    <s v="ระบุในSD"/>
  </r>
  <r>
    <d v="2025-08-29T00:00:00"/>
    <x v="5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50000"/>
    <n v="0"/>
    <n v="52901"/>
    <n v="0"/>
    <x v="4"/>
    <n v="0"/>
    <n v="0"/>
    <n v="0"/>
    <n v="0"/>
    <n v="0"/>
    <n v="0"/>
  </r>
  <r>
    <s v="ประมาณการ"/>
    <x v="3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4"/>
    <n v="35204.400000000001"/>
    <n v="14424"/>
    <n v="20780.400000000001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76921.51433000001"/>
    <n v="14424"/>
    <n v="162497.51433000001"/>
    <n v="0"/>
    <n v="0"/>
    <s v="ระบุในSD"/>
  </r>
  <r>
    <d v="2025-09-05T00:00:00"/>
    <x v="6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5"/>
    <n v="0"/>
    <n v="0"/>
    <n v="0"/>
    <n v="0"/>
    <n v="0"/>
    <s v="PDR250295"/>
  </r>
  <r>
    <d v="2025-09-05T00:00:00"/>
    <x v="6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4500"/>
    <n v="500"/>
    <n v="5400"/>
    <n v="0"/>
    <x v="5"/>
    <n v="0"/>
    <n v="0"/>
    <n v="0"/>
    <n v="0"/>
    <n v="0"/>
    <s v="PDR250295"/>
  </r>
  <r>
    <d v="2025-09-05T00:00:00"/>
    <x v="6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500"/>
    <n v="0"/>
    <x v="5"/>
    <n v="0"/>
    <n v="0"/>
    <n v="0"/>
    <n v="0"/>
    <n v="0"/>
    <s v="PDR250295"/>
  </r>
  <r>
    <d v="2025-09-05T00:00:00"/>
    <x v="6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4787"/>
    <n v="213"/>
    <n v="5400"/>
    <n v="0"/>
    <x v="5"/>
    <n v="0"/>
    <n v="0"/>
    <n v="0"/>
    <n v="0"/>
    <n v="0"/>
    <s v="PDR250295"/>
  </r>
  <r>
    <d v="2025-09-05T00:00:00"/>
    <x v="6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6"/>
  </r>
  <r>
    <d v="2025-09-05T00:00:00"/>
    <x v="6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623"/>
    <n v="377"/>
    <n v="5023"/>
    <n v="0"/>
    <x v="5"/>
    <n v="0"/>
    <n v="0"/>
    <n v="0"/>
    <n v="0"/>
    <n v="0"/>
    <s v="PDR250295"/>
  </r>
  <r>
    <s v="ประมาณการ"/>
    <x v="3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5"/>
    <n v="0"/>
    <n v="0"/>
    <n v="0"/>
    <n v="0"/>
    <n v="0"/>
    <n v="0"/>
  </r>
  <r>
    <d v="2025-09-05T00:00:00"/>
    <x v="6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6"/>
  </r>
  <r>
    <d v="2025-09-05T00:00:00"/>
    <x v="6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5"/>
    <n v="0"/>
    <n v="0"/>
    <n v="0"/>
    <n v="0"/>
    <n v="0"/>
    <s v="PDR250296"/>
  </r>
  <r>
    <d v="2025-09-04T00:00:00"/>
    <x v="7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8719.800000000003"/>
    <n v="18719.800000000003"/>
    <n v="0"/>
    <n v="0"/>
    <n v="0"/>
    <n v="0"/>
  </r>
  <r>
    <d v="2025-09-04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8719.800000000003"/>
    <n v="0"/>
    <n v="18719.800000000003"/>
    <n v="0"/>
    <n v="0"/>
    <n v="0"/>
  </r>
  <r>
    <d v="2025-09-10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10000"/>
    <n v="0"/>
    <n v="10400"/>
    <n v="0"/>
    <x v="5"/>
    <n v="0"/>
    <n v="0"/>
    <n v="0"/>
    <n v="0"/>
    <n v="0"/>
    <s v="PDR250299"/>
  </r>
  <r>
    <d v="2025-09-10T00:00:00"/>
    <x v="9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8080"/>
    <n v="2016"/>
    <x v="5"/>
    <n v="1886.9558400000001"/>
    <n v="1886.9558400000001"/>
    <n v="0"/>
    <n v="0"/>
    <n v="0"/>
    <s v="PDR250299"/>
  </r>
  <r>
    <d v="2025-09-10T00:00:00"/>
    <x v="9"/>
    <x v="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99"/>
  </r>
  <r>
    <d v="2025-09-10T00:00:00"/>
    <x v="9"/>
    <x v="2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0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0T00:00:00"/>
    <x v="9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0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0T00:00:00"/>
    <x v="9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300"/>
  </r>
  <r>
    <d v="2025-09-12T00:00:00"/>
    <x v="10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301"/>
  </r>
  <r>
    <d v="2025-09-12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9359.9000000000015"/>
    <n v="0"/>
    <n v="0"/>
    <n v="0"/>
    <s v="PDR250301"/>
  </r>
  <r>
    <d v="2025-09-12T00:00:00"/>
    <x v="10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9359.9000000000015"/>
    <n v="0"/>
    <n v="0"/>
    <n v="0"/>
    <s v="PDR250301"/>
  </r>
  <r>
    <d v="2025-09-12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9359.9000000000015"/>
    <n v="760"/>
    <n v="8599.9000000000015"/>
    <n v="0"/>
    <n v="0"/>
    <s v="PDR250302"/>
  </r>
  <r>
    <d v="2025-09-12T00:00:00"/>
    <x v="10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4679.9500000000007"/>
    <n v="0"/>
    <n v="0"/>
    <n v="0"/>
    <s v="PDR250302"/>
  </r>
  <r>
    <d v="2025-09-12T00:00:00"/>
    <x v="10"/>
    <x v="2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s v="PDR250302"/>
  </r>
  <r>
    <d v="2025-09-12T00:00:00"/>
    <x v="11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03"/>
  </r>
  <r>
    <d v="2025-09-12T00:00:00"/>
    <x v="11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03"/>
  </r>
  <r>
    <d v="2025-09-12T00:00:00"/>
    <x v="11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03"/>
  </r>
  <r>
    <s v="ประมาณการ"/>
    <x v="3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79241.85584000009"/>
    <n v="54126.405840000007"/>
    <n v="425115.45000000007"/>
    <n v="0"/>
    <n v="0"/>
    <s v="ระบุในSD"/>
  </r>
  <r>
    <d v="2025-09-05T00:00:00"/>
    <x v="12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2"/>
    <x v="9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1174"/>
    <n v="3866"/>
    <n v="0"/>
    <n v="4059.3"/>
    <x v="6"/>
    <n v="3834.5694199999998"/>
    <n v="3834.5694199999998"/>
    <n v="0"/>
    <n v="0"/>
    <n v="3834.5694199999998"/>
    <n v="0"/>
  </r>
  <r>
    <d v="2025-05-19T00:00:00"/>
    <x v="13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8833.594219999999"/>
    <n v="8833.594219999999"/>
    <n v="0"/>
    <n v="0"/>
    <n v="8833.594219999999"/>
    <s v="ระบุในSD"/>
  </r>
  <r>
    <d v="2025-09-02T00:00:00"/>
    <x v="14"/>
    <x v="10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8000"/>
    <n v="8000"/>
    <n v="0"/>
    <n v="20753"/>
    <n v="0"/>
    <x v="7"/>
    <n v="0"/>
    <n v="0"/>
    <n v="0"/>
    <n v="0"/>
    <n v="0"/>
    <s v="ลบสี  4000"/>
  </r>
  <r>
    <d v="2025-09-02T00:00:00"/>
    <x v="15"/>
    <x v="10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4876"/>
    <n v="124"/>
    <n v="10200"/>
    <n v="0"/>
    <x v="7"/>
    <n v="0"/>
    <n v="0"/>
    <n v="0"/>
    <n v="0"/>
    <n v="0"/>
    <n v="0"/>
  </r>
  <r>
    <d v="2025-09-05T00:00:00"/>
    <x v="16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6100"/>
    <n v="0"/>
    <x v="7"/>
    <n v="0"/>
    <n v="0"/>
    <n v="0"/>
    <n v="0"/>
    <n v="0"/>
    <n v="0"/>
  </r>
  <r>
    <d v="2025-09-05T00:00:00"/>
    <x v="16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0000"/>
    <n v="10000"/>
    <n v="0"/>
    <n v="11200"/>
    <n v="0"/>
    <x v="7"/>
    <n v="0"/>
    <n v="0"/>
    <n v="0"/>
    <n v="0"/>
    <n v="0"/>
    <n v="0"/>
  </r>
  <r>
    <d v="2025-09-05T00:00:00"/>
    <x v="17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5950"/>
    <n v="0"/>
    <x v="7"/>
    <n v="0"/>
    <n v="0"/>
    <n v="0"/>
    <n v="0"/>
    <n v="0"/>
    <n v="0"/>
  </r>
  <r>
    <d v="2025-05-19T00:00:00"/>
    <x v="18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366"/>
    <n v="0"/>
    <n v="366"/>
    <n v="400"/>
    <n v="0"/>
    <x v="7"/>
    <n v="0"/>
    <n v="0"/>
    <n v="0"/>
    <n v="0"/>
    <n v="0"/>
    <n v="0"/>
  </r>
  <r>
    <d v="2025-09-05T00:00:00"/>
    <x v="17"/>
    <x v="9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7"/>
    <n v="5280.6600000000008"/>
    <n v="5280.6600000000008"/>
    <n v="0"/>
    <n v="5280.6600000000008"/>
    <n v="0"/>
    <n v="0"/>
  </r>
  <r>
    <d v="2025-09-02T00:00:00"/>
    <x v="19"/>
    <x v="10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20000"/>
    <n v="18716"/>
    <n v="1284"/>
    <n v="20630"/>
    <n v="0"/>
    <x v="7"/>
    <n v="0"/>
    <n v="0"/>
    <n v="0"/>
    <n v="0"/>
    <n v="0"/>
    <n v="0"/>
  </r>
  <r>
    <d v="2025-09-08T00:00:00"/>
    <x v="20"/>
    <x v="1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8000"/>
    <n v="0"/>
    <n v="8000"/>
    <n v="0"/>
    <n v="8400"/>
    <x v="7"/>
    <n v="7934.96"/>
    <n v="7934.96"/>
    <n v="0"/>
    <n v="0"/>
    <n v="7934.96"/>
    <n v="0"/>
  </r>
  <r>
    <d v="2025-09-08T00:00:00"/>
    <x v="20"/>
    <x v="1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8000"/>
    <n v="0"/>
    <n v="8000"/>
    <n v="0"/>
    <n v="8400"/>
    <x v="7"/>
    <n v="7934.96"/>
    <n v="7934.96"/>
    <n v="0"/>
    <n v="0"/>
    <n v="7934.96"/>
    <n v="0"/>
  </r>
  <r>
    <d v="2025-09-02T00:00:00"/>
    <x v="14"/>
    <x v="10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10000"/>
    <n v="9620"/>
    <n v="380"/>
    <n v="10294"/>
    <n v="0"/>
    <x v="7"/>
    <n v="0"/>
    <n v="0"/>
    <n v="0"/>
    <n v="0"/>
    <n v="0"/>
    <n v="0"/>
  </r>
  <r>
    <d v="2025-08-27T00:00:00"/>
    <x v="21"/>
    <x v="12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8000"/>
    <n v="0"/>
    <n v="8100"/>
    <n v="0"/>
    <x v="7"/>
    <n v="0"/>
    <n v="0"/>
    <n v="0"/>
    <n v="0"/>
    <n v="0"/>
    <n v="0"/>
  </r>
  <r>
    <d v="2025-08-23T00:00:00"/>
    <x v="22"/>
    <x v="12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0"/>
    <n v="3150"/>
    <x v="7"/>
    <n v="3227.07"/>
    <n v="3227.07"/>
    <n v="0"/>
    <n v="3227.07"/>
    <n v="0"/>
    <n v="0"/>
  </r>
  <r>
    <d v="2025-08-22T00:00:00"/>
    <x v="23"/>
    <x v="12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9000"/>
    <n v="8447"/>
    <n v="553"/>
    <n v="9150"/>
    <n v="0"/>
    <x v="7"/>
    <n v="0"/>
    <n v="0"/>
    <n v="0"/>
    <n v="0"/>
    <n v="0"/>
    <n v="0"/>
  </r>
  <r>
    <d v="2025-08-22T00:00:00"/>
    <x v="24"/>
    <x v="12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80"/>
    <n v="220"/>
    <n v="4100"/>
    <n v="0"/>
    <x v="7"/>
    <n v="0"/>
    <n v="0"/>
    <n v="0"/>
    <n v="0"/>
    <n v="0"/>
    <n v="0"/>
  </r>
  <r>
    <d v="2025-08-22T00:00:00"/>
    <x v="25"/>
    <x v="12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9000"/>
    <n v="8500"/>
    <n v="500"/>
    <n v="9455"/>
    <n v="0"/>
    <x v="7"/>
    <n v="0"/>
    <n v="0"/>
    <n v="0"/>
    <n v="0"/>
    <n v="0"/>
    <n v="0"/>
  </r>
  <r>
    <s v="ประมาณการ"/>
    <x v="3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00000"/>
    <n v="0"/>
    <n v="100000"/>
    <n v="0"/>
    <n v="105000"/>
    <x v="7"/>
    <n v="104775.00000000001"/>
    <n v="0"/>
    <n v="104775.00000000001"/>
    <n v="0"/>
    <n v="104775.00000000001"/>
    <n v="0"/>
  </r>
  <r>
    <s v="ประมาณการ"/>
    <x v="3"/>
    <x v="12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7"/>
    <n v="22072.6"/>
    <n v="0"/>
    <n v="22072.6"/>
    <n v="0"/>
    <n v="22072.6"/>
    <n v="0"/>
  </r>
  <r>
    <s v="ประมาณการ"/>
    <x v="3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3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450000"/>
    <n v="0"/>
    <n v="450000"/>
    <n v="0"/>
    <n v="472500"/>
    <x v="7"/>
    <n v="496633.5"/>
    <n v="126388"/>
    <n v="370245.5"/>
    <n v="0"/>
    <n v="496633.5"/>
    <n v="0"/>
  </r>
  <r>
    <d v="2025-09-09T00:00:00"/>
    <x v="26"/>
    <x v="12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3000"/>
    <n v="0"/>
    <n v="3000"/>
    <n v="0"/>
    <n v="3150"/>
    <x v="7"/>
    <n v="3310.89"/>
    <n v="3310.89"/>
    <n v="0"/>
    <n v="0"/>
    <n v="3310.89"/>
    <n v="0"/>
  </r>
  <r>
    <d v="2025-09-09T00:00:00"/>
    <x v="27"/>
    <x v="12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0"/>
    <n v="3000"/>
    <n v="0"/>
    <n v="3150"/>
    <x v="7"/>
    <n v="3310.89"/>
    <n v="3310.89"/>
    <n v="0"/>
    <n v="0"/>
    <n v="3310.89"/>
    <n v="0"/>
  </r>
  <r>
    <d v="2025-09-09T00:00:00"/>
    <x v="28"/>
    <x v="12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7"/>
    <n v="6621.78"/>
    <n v="6621.78"/>
    <n v="0"/>
    <n v="0"/>
    <n v="6621.78"/>
    <n v="0"/>
  </r>
  <r>
    <d v="2025-05-05T00:00:00"/>
    <x v="29"/>
    <x v="12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7"/>
    <n v="5518.15"/>
    <n v="0"/>
    <n v="5518.15"/>
    <n v="0"/>
    <n v="5518.15"/>
    <n v="0"/>
  </r>
  <r>
    <d v="2025-08-08T00:00:00"/>
    <x v="30"/>
    <x v="12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7000"/>
    <n v="0"/>
    <n v="7000"/>
    <n v="0"/>
    <n v="7350"/>
    <x v="7"/>
    <n v="7725.41"/>
    <n v="7725.41"/>
    <n v="0"/>
    <n v="0"/>
    <n v="7725.41"/>
    <n v="0"/>
  </r>
  <r>
    <d v="2025-09-11T00:00:00"/>
    <x v="31"/>
    <x v="15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8000"/>
    <n v="0"/>
    <n v="8000"/>
    <n v="0"/>
    <n v="8400"/>
    <x v="7"/>
    <n v="8829.0399999999991"/>
    <n v="0"/>
    <n v="8829.0399999999991"/>
    <n v="0"/>
    <n v="8829.0399999999991"/>
    <n v="0"/>
  </r>
  <r>
    <d v="2025-08-23T00:00:00"/>
    <x v="32"/>
    <x v="12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2"/>
    <n v="6000"/>
    <n v="0"/>
    <n v="6000"/>
    <n v="0"/>
    <n v="6300"/>
    <x v="7"/>
    <n v="6621.78"/>
    <n v="6621.78"/>
    <n v="0"/>
    <n v="0"/>
    <n v="6621.78"/>
    <n v="0"/>
  </r>
  <r>
    <d v="2025-09-11T00:00:00"/>
    <x v="33"/>
    <x v="15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310.89"/>
    <n v="0"/>
    <n v="3310.89"/>
    <n v="0"/>
    <n v="3310.89"/>
    <n v="0"/>
  </r>
  <r>
    <d v="2025-09-11T00:00:00"/>
    <x v="34"/>
    <x v="15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7"/>
    <n v="4414.5199999999995"/>
    <n v="0"/>
    <n v="4414.5199999999995"/>
    <n v="0"/>
    <n v="4414.5199999999995"/>
    <n v="0"/>
  </r>
  <r>
    <d v="2025-09-09T00:00:00"/>
    <x v="35"/>
    <x v="15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310.89"/>
    <n v="3310.89"/>
    <n v="0"/>
    <n v="0"/>
    <n v="3310.89"/>
    <n v="0"/>
  </r>
  <r>
    <d v="2025-09-09T00:00:00"/>
    <x v="36"/>
    <x v="15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478.5300000000007"/>
    <n v="3478.5300000000007"/>
    <n v="0"/>
    <n v="0"/>
    <n v="3478.5300000000007"/>
    <n v="0"/>
  </r>
  <r>
    <d v="2025-08-23T00:00:00"/>
    <x v="37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40"/>
    <n v="0"/>
    <n v="640"/>
    <n v="6000"/>
    <n v="0"/>
    <x v="7"/>
    <n v="0"/>
    <n v="0"/>
    <n v="0"/>
    <n v="0"/>
    <n v="0"/>
    <n v="0"/>
  </r>
  <r>
    <d v="2025-08-23T00:00:00"/>
    <x v="38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840"/>
    <n v="80"/>
    <n v="1760"/>
    <n v="10650"/>
    <n v="0"/>
    <x v="7"/>
    <n v="0"/>
    <n v="0"/>
    <n v="0"/>
    <n v="0"/>
    <n v="0"/>
    <n v="0"/>
  </r>
  <r>
    <d v="2025-08-18T00:00:00"/>
    <x v="39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4"/>
    <n v="0"/>
    <n v="104"/>
    <n v="11230"/>
    <n v="0"/>
    <x v="7"/>
    <n v="0"/>
    <n v="0"/>
    <n v="0"/>
    <n v="0"/>
    <n v="0"/>
    <n v="0"/>
  </r>
  <r>
    <d v="2025-08-27T00:00:00"/>
    <x v="40"/>
    <x v="1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7"/>
    <n v="3310.89"/>
    <n v="3310.89"/>
    <n v="0"/>
    <n v="0"/>
    <n v="3310.89"/>
    <n v="0"/>
  </r>
  <r>
    <d v="2025-05-19T00:00:00"/>
    <x v="41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7"/>
    <n v="251.46"/>
    <n v="251.46"/>
    <n v="0"/>
    <n v="0"/>
    <n v="251.46"/>
    <n v="0"/>
  </r>
  <r>
    <d v="2025-08-07T00:00:00"/>
    <x v="42"/>
    <x v="15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7"/>
    <n v="0"/>
    <n v="0"/>
    <n v="0"/>
    <n v="0"/>
    <n v="0"/>
    <n v="0"/>
  </r>
  <r>
    <d v="2025-06-17T00:00:00"/>
    <x v="43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7"/>
    <n v="0"/>
    <n v="0"/>
    <n v="0"/>
    <n v="0"/>
    <n v="0"/>
    <n v="0"/>
  </r>
  <r>
    <d v="2025-05-19T00:00:00"/>
    <x v="44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7"/>
    <n v="0"/>
    <n v="0"/>
    <n v="0"/>
    <n v="0"/>
    <n v="0"/>
    <n v="0"/>
  </r>
  <r>
    <d v="2025-05-21T00:00:00"/>
    <x v="45"/>
    <x v="15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7"/>
    <n v="5518.15"/>
    <n v="0"/>
    <n v="5518.15"/>
    <n v="0"/>
    <n v="5518.15"/>
    <n v="0"/>
  </r>
  <r>
    <d v="2025-01-17T00:00:00"/>
    <x v="46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7"/>
    <n v="0"/>
    <n v="0"/>
    <n v="0"/>
    <n v="0"/>
    <n v="0"/>
    <n v="5987"/>
  </r>
  <r>
    <d v="2024-11-15T00:00:00"/>
    <x v="47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7"/>
    <n v="0"/>
    <n v="0"/>
    <n v="0"/>
    <n v="0"/>
    <n v="0"/>
    <n v="0"/>
  </r>
  <r>
    <d v="2024-08-19T00:00:00"/>
    <x v="48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7"/>
    <n v="0"/>
    <n v="0"/>
    <n v="0"/>
    <n v="0"/>
    <n v="0"/>
    <n v="0"/>
  </r>
  <r>
    <d v="2024-08-19T00:00:00"/>
    <x v="48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7"/>
    <n v="0"/>
    <n v="0"/>
    <n v="0"/>
    <n v="0"/>
    <n v="0"/>
    <n v="0"/>
  </r>
  <r>
    <d v="2025-05-22T00:00:00"/>
    <x v="49"/>
    <x v="1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3"/>
    <n v="4000"/>
    <n v="2840"/>
    <n v="1160"/>
    <n v="8450"/>
    <n v="0"/>
    <x v="7"/>
    <n v="0"/>
    <n v="0"/>
    <n v="0"/>
    <n v="0"/>
    <n v="0"/>
    <s v="ห้ามขาด-ห้ามเกิน"/>
  </r>
  <r>
    <d v="2025-05-22T00:00:00"/>
    <x v="49"/>
    <x v="1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3"/>
    <n v="4000"/>
    <n v="2654"/>
    <n v="1346"/>
    <n v="4000"/>
    <n v="0"/>
    <x v="7"/>
    <n v="0"/>
    <n v="0"/>
    <n v="0"/>
    <n v="0"/>
    <n v="0"/>
    <s v="ห้ามขาด-ห้ามเกิน"/>
  </r>
  <r>
    <d v="2025-03-25T00:00:00"/>
    <x v="50"/>
    <x v="15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4000"/>
    <n v="3867"/>
    <n v="133"/>
    <n v="4200"/>
    <n v="0"/>
    <x v="7"/>
    <n v="0"/>
    <n v="0"/>
    <n v="0"/>
    <n v="0"/>
    <n v="0"/>
    <n v="0"/>
  </r>
  <r>
    <d v="2025-03-04T00:00:00"/>
    <x v="51"/>
    <x v="15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3"/>
    <n v="4000"/>
    <n v="4010"/>
    <n v="0"/>
    <n v="4470"/>
    <n v="0"/>
    <x v="7"/>
    <n v="0"/>
    <n v="0"/>
    <n v="0"/>
    <n v="0"/>
    <n v="0"/>
    <n v="0"/>
  </r>
  <r>
    <d v="2025-03-04T00:00:00"/>
    <x v="51"/>
    <x v="15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3"/>
    <n v="3000"/>
    <n v="3065"/>
    <n v="0"/>
    <n v="3300"/>
    <n v="0"/>
    <x v="7"/>
    <n v="0"/>
    <n v="0"/>
    <n v="0"/>
    <n v="0"/>
    <n v="0"/>
    <n v="0"/>
  </r>
  <r>
    <d v="2024-09-06T00:00:00"/>
    <x v="52"/>
    <x v="15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53"/>
    <x v="15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734905.8200000003"/>
    <n v="188708.17000000004"/>
    <n v="546197.65000000014"/>
    <n v="8507.7300000000014"/>
    <n v="726398.09000000032"/>
    <s v="ระบุในSD"/>
  </r>
  <r>
    <s v="ประมาณการ"/>
    <x v="3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600000"/>
    <n v="0"/>
    <n v="1600000"/>
    <n v="0"/>
    <n v="1680000"/>
    <x v="8"/>
    <n v="1810512.0000000002"/>
    <n v="113928"/>
    <n v="1696584.0000000002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10512.0000000002"/>
    <n v="113928"/>
    <n v="1696584.0000000002"/>
    <n v="0"/>
    <n v="0"/>
    <s v="ระบุในSD"/>
  </r>
  <r>
    <d v="2025-08-18T00:00:00"/>
    <x v="54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9"/>
    <n v="0"/>
    <n v="0"/>
    <n v="0"/>
    <n v="0"/>
    <n v="0"/>
    <s v="ห้ามขาด-ห้ามเกิน"/>
  </r>
  <r>
    <d v="2025-09-05T00:00:00"/>
    <x v="55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9840"/>
    <n v="11040"/>
    <n v="0"/>
    <n v="31235"/>
    <n v="0"/>
    <x v="9"/>
    <n v="0"/>
    <n v="0"/>
    <n v="0"/>
    <n v="0"/>
    <n v="0"/>
    <s v="ห้ามขาด-ห้ามเกิน"/>
  </r>
  <r>
    <d v="2025-09-12T00:00:00"/>
    <x v="56"/>
    <x v="2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9"/>
    <n v="4679.9500000000007"/>
    <n v="4679.9500000000007"/>
    <n v="0"/>
    <n v="0"/>
    <n v="0"/>
    <n v="0"/>
  </r>
  <r>
    <s v="ประมาณการ"/>
    <x v="3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9"/>
    <n v="303847.5"/>
    <n v="87546"/>
    <n v="216301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8527.45"/>
    <n v="92225.95"/>
    <n v="216301.5"/>
    <n v="0"/>
    <n v="0"/>
    <s v="ระบุในSD"/>
  </r>
  <r>
    <d v="2025-08-07T00:00:00"/>
    <x v="57"/>
    <x v="15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0"/>
    <n v="0"/>
    <n v="0"/>
    <n v="0"/>
    <n v="0"/>
    <n v="0"/>
    <n v="0"/>
  </r>
  <r>
    <d v="2025-09-09T00:00:00"/>
    <x v="58"/>
    <x v="15"/>
    <s v="มาซู ฟีดบ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0"/>
    <n v="3000"/>
    <n v="3000"/>
    <n v="0"/>
    <n v="3100"/>
    <n v="0"/>
    <x v="10"/>
    <n v="0"/>
    <n v="0"/>
    <n v="0"/>
    <n v="0"/>
    <n v="0"/>
    <n v="0"/>
  </r>
  <r>
    <d v="2025-09-09T00:00:00"/>
    <x v="59"/>
    <x v="16"/>
    <s v="นิค 001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0"/>
    <n v="5000"/>
    <n v="5000"/>
    <n v="0"/>
    <n v="5400"/>
    <n v="0"/>
    <x v="10"/>
    <n v="0"/>
    <n v="0"/>
    <n v="0"/>
    <n v="0"/>
    <n v="0"/>
    <n v="0"/>
  </r>
  <r>
    <d v="2025-09-09T00:00:00"/>
    <x v="59"/>
    <x v="16"/>
    <s v="นิค 102B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0"/>
    <n v="5000"/>
    <n v="5000"/>
    <n v="0"/>
    <n v="5400"/>
    <n v="0"/>
    <x v="10"/>
    <n v="0"/>
    <n v="0"/>
    <n v="0"/>
    <n v="0"/>
    <n v="0"/>
    <n v="0"/>
  </r>
  <r>
    <d v="2025-09-09T00:00:00"/>
    <x v="59"/>
    <x v="16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10"/>
    <n v="5378.4500000000007"/>
    <n v="5378.4500000000007"/>
    <n v="0"/>
    <n v="5378.4500000000007"/>
    <n v="0"/>
    <n v="0"/>
  </r>
  <r>
    <d v="2025-09-09T00:00:00"/>
    <x v="60"/>
    <x v="16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3"/>
    <n v="10000"/>
    <n v="0"/>
    <n v="10000"/>
    <n v="0"/>
    <n v="10500"/>
    <x v="10"/>
    <n v="10756.900000000001"/>
    <n v="10756.900000000001"/>
    <n v="0"/>
    <n v="10756.900000000001"/>
    <n v="0"/>
    <n v="0"/>
  </r>
  <r>
    <d v="2025-09-09T00:00:00"/>
    <x v="60"/>
    <x v="16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3"/>
    <n v="10000"/>
    <n v="0"/>
    <n v="10000"/>
    <n v="0"/>
    <n v="10500"/>
    <x v="10"/>
    <n v="10756.900000000001"/>
    <n v="10756.900000000001"/>
    <n v="0"/>
    <n v="10756.900000000001"/>
    <n v="0"/>
    <n v="0"/>
  </r>
  <r>
    <d v="2025-08-07T00:00:00"/>
    <x v="61"/>
    <x v="15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1"/>
    <n v="3000"/>
    <n v="0"/>
    <n v="3000"/>
    <n v="0"/>
    <n v="3150"/>
    <x v="10"/>
    <n v="3478.5300000000007"/>
    <n v="3478.5300000000007"/>
    <n v="0"/>
    <n v="3478.5300000000007"/>
    <n v="0"/>
    <n v="0"/>
  </r>
  <r>
    <d v="2025-09-13T00:00:00"/>
    <x v="62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10000"/>
    <n v="0"/>
    <n v="10000"/>
    <n v="0"/>
    <n v="10500"/>
    <x v="10"/>
    <n v="10756.900000000001"/>
    <n v="10756.900000000001"/>
    <n v="0"/>
    <n v="10756.900000000001"/>
    <n v="0"/>
    <n v="0"/>
  </r>
  <r>
    <s v="ประมาณการ"/>
    <x v="3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100000"/>
    <n v="0"/>
    <n v="100000"/>
    <n v="0"/>
    <n v="105000"/>
    <x v="10"/>
    <n v="107569.00000000001"/>
    <n v="36000"/>
    <n v="71569.000000000015"/>
    <n v="36000"/>
    <n v="71569.000000000015"/>
    <n v="0"/>
  </r>
  <r>
    <d v="2024-12-05T00:00:00"/>
    <x v="63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0"/>
    <n v="17211.04"/>
    <n v="17211.04"/>
    <n v="0"/>
    <n v="17211.04"/>
    <n v="0"/>
    <n v="0"/>
  </r>
  <r>
    <d v="2024-12-05T00:00:00"/>
    <x v="64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0"/>
    <n v="9681.2100000000009"/>
    <n v="9681.2100000000009"/>
    <n v="0"/>
    <n v="9681.2100000000009"/>
    <n v="0"/>
    <n v="0"/>
  </r>
  <r>
    <d v="2025-08-27T00:00:00"/>
    <x v="65"/>
    <x v="15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3310.89"/>
    <n v="0"/>
    <n v="0"/>
  </r>
  <r>
    <d v="2025-08-27T00:00:00"/>
    <x v="66"/>
    <x v="15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0"/>
    <n v="5518.15"/>
    <n v="5518.15"/>
    <n v="0"/>
    <n v="5518.15"/>
    <n v="0"/>
    <n v="0"/>
  </r>
  <r>
    <d v="2025-08-27T00:00:00"/>
    <x v="67"/>
    <x v="15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3310.89"/>
    <n v="0"/>
    <n v="0"/>
  </r>
  <r>
    <d v="2025-08-07T00:00:00"/>
    <x v="68"/>
    <x v="15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0"/>
    <n v="5797.55"/>
    <n v="5797.55"/>
    <n v="0"/>
    <n v="5797.55"/>
    <n v="0"/>
    <n v="0"/>
  </r>
  <r>
    <d v="2025-09-11T00:00:00"/>
    <x v="69"/>
    <x v="15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3310.89"/>
    <n v="0"/>
    <n v="0"/>
  </r>
  <r>
    <d v="2025-09-11T00:00:00"/>
    <x v="70"/>
    <x v="15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0"/>
    <n v="3478.5300000000007"/>
    <n v="3478.5300000000007"/>
    <n v="0"/>
    <n v="3478.5300000000007"/>
    <n v="0"/>
    <n v="0"/>
  </r>
  <r>
    <d v="2025-09-11T00:00:00"/>
    <x v="71"/>
    <x v="15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0"/>
    <n v="3478.5300000000007"/>
    <n v="3478.5300000000007"/>
    <n v="0"/>
    <n v="3478.5300000000007"/>
    <n v="0"/>
    <n v="0"/>
  </r>
  <r>
    <d v="2025-09-11T00:00:00"/>
    <x v="72"/>
    <x v="15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0"/>
    <n v="3478.5300000000007"/>
    <n v="3478.5300000000007"/>
    <n v="0"/>
    <n v="3478.5300000000007"/>
    <n v="0"/>
    <n v="0"/>
  </r>
  <r>
    <s v="ประมาณการ"/>
    <x v="3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0"/>
    <n v="10756.900000000001"/>
    <n v="0"/>
    <n v="10756.900000000001"/>
    <n v="0"/>
    <n v="10756.900000000001"/>
    <n v="0"/>
  </r>
  <r>
    <d v="2025-07-16T00:00:00"/>
    <x v="73"/>
    <x v="12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7-16T00:00:00"/>
    <x v="74"/>
    <x v="12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0"/>
    <n v="3310.89"/>
    <n v="3310.89"/>
    <n v="0"/>
    <n v="0"/>
    <n v="3310.89"/>
    <n v="0"/>
  </r>
  <r>
    <d v="2025-06-18T00:00:00"/>
    <x v="75"/>
    <x v="15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0"/>
    <n v="8310.3338999999996"/>
    <n v="8310.3338999999996"/>
    <n v="0"/>
    <n v="8310.3338999999996"/>
    <n v="0"/>
    <n v="0"/>
  </r>
  <r>
    <d v="2023-05-20T00:00:00"/>
    <x v="76"/>
    <x v="12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0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0"/>
    <n v="238480.05390000006"/>
    <n v="156154.15390000003"/>
    <n v="82325.900000000023"/>
    <n v="144014.22390000001"/>
    <n v="94465.830000000016"/>
    <s v="ระบุในSD"/>
  </r>
  <r>
    <s v="ประมาณการ"/>
    <x v="3"/>
    <x v="19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6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3"/>
    <x v="20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6"/>
    <n v="30000"/>
    <n v="0"/>
    <n v="30000"/>
    <n v="0"/>
    <n v="31500"/>
    <x v="11"/>
    <n v="29756.100000000002"/>
    <n v="28617"/>
    <n v="1139.100000000002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59512.200000000004"/>
    <n v="58373.100000000006"/>
    <n v="1139.1000000000022"/>
    <n v="0"/>
    <n v="0"/>
    <s v="ระบุในSD"/>
  </r>
  <r>
    <d v="2025-09-13T00:00:00"/>
    <x v="51"/>
    <x v="1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"/>
    <x v="12"/>
    <n v="10000"/>
    <n v="0"/>
    <n v="10000"/>
    <n v="0"/>
    <n v="0"/>
    <x v="12"/>
    <n v="11595.1"/>
    <n v="0"/>
    <n v="11595.1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11595.1"/>
    <n v="0"/>
    <n v="11595.1"/>
    <n v="0"/>
    <n v="11595.1"/>
    <s v="ระบุในSD"/>
  </r>
  <r>
    <d v="2025-09-08T00:00:00"/>
    <x v="77"/>
    <x v="21"/>
    <s v="ไม่พิมพ์"/>
    <n v="23"/>
    <n v="35"/>
    <s v="ขาวแถบใส2&quot;"/>
    <n v="0"/>
    <n v="90"/>
    <s v="±"/>
    <n v="5"/>
    <s v="ไม่"/>
    <s v="ไม่สวมถุงใน"/>
    <n v="0"/>
    <n v="0"/>
    <n v="0"/>
    <n v="0"/>
    <n v="0"/>
    <s v="500กระสอบ"/>
    <x v="13"/>
    <n v="10000"/>
    <n v="0"/>
    <n v="10000"/>
    <n v="0"/>
    <n v="0"/>
    <x v="13"/>
    <n v="10198.1"/>
    <n v="6920"/>
    <n v="3278.1000000000004"/>
    <n v="0"/>
    <n v="0"/>
    <s v="ตัดหมดผ้า"/>
  </r>
  <r>
    <d v="1899-12-30T00:00:00"/>
    <x v="1"/>
    <x v="1"/>
    <n v="0"/>
    <n v="23"/>
    <n v="34"/>
    <n v="0"/>
    <n v="0"/>
    <n v="90"/>
    <s v="±"/>
    <n v="5"/>
    <n v="0"/>
    <n v="0"/>
    <n v="0"/>
    <n v="0"/>
    <n v="0"/>
    <n v="0"/>
    <n v="0"/>
    <n v="0"/>
    <x v="1"/>
    <n v="0"/>
    <n v="0"/>
    <n v="0"/>
    <n v="0"/>
    <n v="0"/>
    <x v="13"/>
    <n v="10198.1"/>
    <n v="6920"/>
    <n v="3278.1000000000004"/>
    <n v="0"/>
    <n v="0"/>
    <s v="ระบุในSD"/>
  </r>
  <r>
    <d v="2024-11-05T00:00:00"/>
    <x v="78"/>
    <x v="22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4"/>
    <n v="105955.465"/>
    <n v="20359"/>
    <n v="85596.464999999997"/>
    <n v="0"/>
    <n v="0"/>
    <n v="0"/>
  </r>
  <r>
    <d v="2024-11-05T00:00:00"/>
    <x v="78"/>
    <x v="22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4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4"/>
    <n v="469407.45082000003"/>
    <n v="20359"/>
    <n v="449048.45082000003"/>
    <n v="0"/>
    <n v="0"/>
    <s v="ระบุในSD"/>
  </r>
  <r>
    <d v="2025-08-25T00:00:00"/>
    <x v="79"/>
    <x v="2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9"/>
    <n v="5000"/>
    <n v="5000"/>
    <n v="0"/>
    <n v="0"/>
    <n v="0"/>
    <x v="15"/>
    <n v="0"/>
    <n v="0"/>
    <n v="0"/>
    <n v="0"/>
    <n v="0"/>
    <n v="0"/>
  </r>
  <r>
    <d v="2025-09-06T00:00:00"/>
    <x v="80"/>
    <x v="24"/>
    <s v="หลอดไฟ 20กก.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2"/>
    <n v="4000"/>
    <n v="0"/>
    <n v="4000"/>
    <n v="0"/>
    <n v="4200"/>
    <x v="15"/>
    <n v="4749.8"/>
    <n v="4749.8"/>
    <n v="0"/>
    <n v="0"/>
    <n v="0"/>
    <n v="0"/>
  </r>
  <r>
    <d v="2025-09-06T00:00:00"/>
    <x v="80"/>
    <x v="24"/>
    <s v="ไก่เหยียบศรกบินทร์ 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2"/>
    <n v="4000"/>
    <n v="0"/>
    <n v="4000"/>
    <n v="0"/>
    <n v="4200"/>
    <x v="15"/>
    <n v="4749.8"/>
    <n v="4749.8"/>
    <n v="0"/>
    <n v="0"/>
    <n v="0"/>
    <n v="0"/>
  </r>
  <r>
    <d v="2025-09-06T00:00:00"/>
    <x v="81"/>
    <x v="24"/>
    <s v="ไก่เหยียบศรีวรรณ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2"/>
    <n v="4000"/>
    <n v="0"/>
    <n v="4000"/>
    <n v="0"/>
    <n v="4200"/>
    <x v="15"/>
    <n v="4749.8"/>
    <n v="2570"/>
    <n v="2179.8000000000002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5"/>
    <n v="14249.400000000001"/>
    <n v="12069.6"/>
    <n v="2179.8000000000002"/>
    <n v="0"/>
    <n v="0"/>
    <s v="ระบุในSD"/>
  </r>
  <r>
    <s v="ประมาณการ"/>
    <x v="3"/>
    <x v="1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6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6"/>
    <n v="12433.3"/>
    <n v="12433.3"/>
    <n v="0"/>
    <n v="0"/>
    <n v="0"/>
    <s v="ระบุในSD"/>
  </r>
  <r>
    <d v="2025-08-29T00:00:00"/>
    <x v="82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5000"/>
    <n v="6300"/>
    <n v="8700"/>
    <n v="0"/>
    <n v="0"/>
    <x v="17"/>
    <n v="10816.971"/>
    <n v="10816.971"/>
    <n v="0"/>
    <n v="0"/>
    <n v="10816.971"/>
    <n v="0"/>
  </r>
  <r>
    <d v="2025-09-11T00:00:00"/>
    <x v="83"/>
    <x v="18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500"/>
    <n v="9500"/>
    <n v="0"/>
    <n v="9975"/>
    <x v="17"/>
    <n v="11811.635"/>
    <n v="3500"/>
    <n v="8311.6350000000002"/>
    <n v="0"/>
    <n v="11811.635"/>
    <n v="0"/>
  </r>
  <r>
    <d v="2025-09-01T00:00:00"/>
    <x v="84"/>
    <x v="1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30000"/>
    <n v="3600"/>
    <n v="26400"/>
    <n v="9475"/>
    <n v="21551.25"/>
    <x v="17"/>
    <n v="26795.315662500001"/>
    <n v="0"/>
    <n v="26795.315662500001"/>
    <n v="0"/>
    <n v="26795.315662500001"/>
    <n v="0"/>
  </r>
  <r>
    <d v="2025-09-01T00:00:00"/>
    <x v="85"/>
    <x v="1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10000"/>
    <n v="0"/>
    <n v="10000"/>
    <n v="0"/>
    <n v="10500"/>
    <x v="17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7"/>
    <n v="61857.2216625"/>
    <n v="14316.971"/>
    <n v="47540.250662499995"/>
    <n v="0"/>
    <n v="61857.2216625"/>
    <s v="ระบุในSD"/>
  </r>
  <r>
    <d v="2025-08-26T00:00:00"/>
    <x v="86"/>
    <x v="25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13000"/>
    <n v="13000"/>
    <n v="0"/>
    <n v="53544"/>
    <n v="0"/>
    <x v="18"/>
    <n v="0"/>
    <n v="0"/>
    <n v="0"/>
    <n v="0"/>
    <n v="0"/>
    <n v="0"/>
  </r>
  <r>
    <d v="2025-09-09T00:00:00"/>
    <x v="87"/>
    <x v="25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3"/>
    <n v="50000"/>
    <n v="1703"/>
    <n v="48297"/>
    <n v="0"/>
    <n v="50711.85"/>
    <x v="18"/>
    <n v="57350.272649999999"/>
    <n v="30110"/>
    <n v="27240.272649999999"/>
    <n v="0"/>
    <n v="0"/>
    <n v="0"/>
  </r>
  <r>
    <s v="ประมาณการ"/>
    <x v="3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8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8"/>
    <n v="64125.722649999996"/>
    <n v="30110"/>
    <n v="34015.722649999996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63279-6359-417F-84DF-155322C4E8C8}" name="PivotTable2" cacheId="1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9">
        <item h="1" x="1"/>
        <item x="76"/>
        <item x="3"/>
        <item x="48"/>
        <item x="52"/>
        <item x="53"/>
        <item x="51"/>
        <item x="78"/>
        <item x="47"/>
        <item x="64"/>
        <item x="63"/>
        <item x="46"/>
        <item x="50"/>
        <item x="13"/>
        <item x="43"/>
        <item x="18"/>
        <item x="29"/>
        <item x="49"/>
        <item x="41"/>
        <item x="44"/>
        <item x="45"/>
        <item x="75"/>
        <item x="42"/>
        <item x="30"/>
        <item x="61"/>
        <item x="57"/>
        <item x="68"/>
        <item x="73"/>
        <item x="74"/>
        <item x="39"/>
        <item x="54"/>
        <item x="2"/>
        <item x="5"/>
        <item x="37"/>
        <item x="38"/>
        <item x="22"/>
        <item x="23"/>
        <item x="24"/>
        <item x="25"/>
        <item x="40"/>
        <item x="21"/>
        <item x="32"/>
        <item x="65"/>
        <item x="66"/>
        <item x="67"/>
        <item x="79"/>
        <item x="86"/>
        <item x="82"/>
        <item x="84"/>
        <item x="85"/>
        <item x="7"/>
        <item x="8"/>
        <item x="6"/>
        <item x="12"/>
        <item x="16"/>
        <item x="17"/>
        <item x="19"/>
        <item x="14"/>
        <item x="15"/>
        <item x="55"/>
        <item x="80"/>
        <item x="9"/>
        <item x="10"/>
        <item x="20"/>
        <item x="26"/>
        <item x="27"/>
        <item x="28"/>
        <item x="31"/>
        <item x="33"/>
        <item x="34"/>
        <item x="35"/>
        <item x="36"/>
        <item x="58"/>
        <item x="59"/>
        <item x="60"/>
        <item x="69"/>
        <item x="70"/>
        <item x="71"/>
        <item x="72"/>
        <item x="77"/>
        <item x="81"/>
        <item x="83"/>
        <item x="87"/>
        <item x="0"/>
        <item x="4"/>
        <item x="11"/>
        <item x="56"/>
        <item x="62"/>
        <item t="default"/>
      </items>
    </pivotField>
    <pivotField axis="axisPage" compact="0" outline="0" subtotalTop="0" showAll="0">
      <items count="27">
        <item x="1"/>
        <item x="2"/>
        <item x="18"/>
        <item x="13"/>
        <item x="22"/>
        <item x="6"/>
        <item x="9"/>
        <item x="15"/>
        <item x="12"/>
        <item x="17"/>
        <item x="24"/>
        <item x="25"/>
        <item x="19"/>
        <item x="20"/>
        <item x="3"/>
        <item x="4"/>
        <item x="8"/>
        <item x="7"/>
        <item x="14"/>
        <item x="11"/>
        <item x="23"/>
        <item x="10"/>
        <item x="16"/>
        <item x="21"/>
        <item x="0"/>
        <item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23"/>
        <item x="0"/>
        <item x="6"/>
        <item x="5"/>
        <item x="7"/>
        <item x="12"/>
        <item x="9"/>
        <item x="13"/>
        <item x="14"/>
        <item x="8"/>
        <item x="2"/>
        <item x="15"/>
        <item x="10"/>
        <item x="24"/>
        <item x="16"/>
        <item h="1" x="4"/>
        <item h="1" x="20"/>
        <item h="1" x="18"/>
        <item h="1" x="25"/>
        <item h="1" x="21"/>
        <item h="1" x="22"/>
        <item h="1" x="19"/>
        <item h="1" x="17"/>
        <item h="1" x="1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h="1" x="1"/>
        <item h="1" x="0"/>
        <item x="2"/>
        <item h="1" x="3"/>
        <item x="5"/>
        <item x="6"/>
        <item x="4"/>
        <item x="9"/>
        <item x="7"/>
        <item h="1" x="8"/>
        <item x="10"/>
        <item x="14"/>
        <item x="12"/>
        <item x="11"/>
        <item x="15"/>
        <item x="16"/>
        <item x="17"/>
        <item x="18"/>
        <item h="1"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outline="0" fieldPosition="0">
        <references count="1">
          <reference field="4294967294" count="1" selected="0">
            <x v="3"/>
          </reference>
        </references>
      </pivotArea>
    </format>
    <format dxfId="71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4"/>
          </reference>
        </references>
      </pivotArea>
    </format>
    <format dxfId="70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7"/>
            <x v="8"/>
            <x v="10"/>
            <x v="13"/>
            <x v="14"/>
          </reference>
        </references>
      </pivotArea>
    </format>
    <format dxfId="69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7"/>
            <x v="8"/>
            <x v="10"/>
            <x v="13"/>
            <x v="14"/>
            <x v="16"/>
          </reference>
        </references>
      </pivotArea>
    </format>
    <format dxfId="68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7">
      <pivotArea outline="0" fieldPosition="0">
        <references count="2">
          <reference field="4294967294" count="1" selected="0">
            <x v="5"/>
          </reference>
          <reference field="25" count="4" selected="0">
            <x v="7"/>
            <x v="8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115EE-F595-405E-8B87-2B77D3DE579C}" name="PivotTable2" cacheId="1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9">
        <item h="1" x="1"/>
        <item x="76"/>
        <item h="1" x="3"/>
        <item x="48"/>
        <item x="52"/>
        <item x="53"/>
        <item x="51"/>
        <item x="78"/>
        <item x="47"/>
        <item x="64"/>
        <item x="63"/>
        <item x="46"/>
        <item x="50"/>
        <item x="13"/>
        <item x="18"/>
        <item x="41"/>
        <item x="49"/>
        <item x="43"/>
        <item x="29"/>
        <item x="44"/>
        <item x="45"/>
        <item x="75"/>
        <item x="73"/>
        <item x="74"/>
        <item x="30"/>
        <item x="42"/>
        <item x="61"/>
        <item x="57"/>
        <item x="68"/>
        <item x="39"/>
        <item x="54"/>
        <item x="37"/>
        <item x="38"/>
        <item x="22"/>
        <item x="32"/>
        <item x="79"/>
        <item x="86"/>
        <item x="2"/>
        <item x="5"/>
        <item x="23"/>
        <item x="24"/>
        <item x="25"/>
        <item x="40"/>
        <item x="21"/>
        <item x="65"/>
        <item x="66"/>
        <item x="67"/>
        <item x="82"/>
        <item x="84"/>
        <item x="85"/>
        <item x="7"/>
        <item x="8"/>
        <item x="6"/>
        <item x="12"/>
        <item x="16"/>
        <item x="17"/>
        <item x="19"/>
        <item x="14"/>
        <item x="15"/>
        <item x="55"/>
        <item x="80"/>
        <item x="9"/>
        <item x="10"/>
        <item x="20"/>
        <item x="26"/>
        <item x="27"/>
        <item x="28"/>
        <item x="31"/>
        <item x="33"/>
        <item x="34"/>
        <item x="35"/>
        <item x="36"/>
        <item x="58"/>
        <item x="59"/>
        <item x="60"/>
        <item x="69"/>
        <item x="70"/>
        <item x="71"/>
        <item x="72"/>
        <item x="77"/>
        <item x="81"/>
        <item x="83"/>
        <item x="87"/>
        <item x="0"/>
        <item x="4"/>
        <item x="11"/>
        <item x="56"/>
        <item x="62"/>
        <item t="default"/>
      </items>
    </pivotField>
    <pivotField axis="axisPage" compact="0" outline="0" subtotalTop="0" showAll="0">
      <items count="27">
        <item x="1"/>
        <item x="2"/>
        <item x="18"/>
        <item x="13"/>
        <item x="22"/>
        <item x="6"/>
        <item x="9"/>
        <item x="15"/>
        <item x="12"/>
        <item x="17"/>
        <item x="24"/>
        <item x="25"/>
        <item x="19"/>
        <item x="20"/>
        <item x="3"/>
        <item x="4"/>
        <item x="8"/>
        <item x="7"/>
        <item x="11"/>
        <item x="14"/>
        <item x="23"/>
        <item x="10"/>
        <item x="16"/>
        <item x="21"/>
        <item x="0"/>
        <item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23"/>
        <item x="0"/>
        <item x="6"/>
        <item x="5"/>
        <item x="7"/>
        <item x="12"/>
        <item x="9"/>
        <item x="13"/>
        <item x="14"/>
        <item x="8"/>
        <item x="2"/>
        <item x="15"/>
        <item x="10"/>
        <item x="24"/>
        <item x="16"/>
        <item h="1" x="4"/>
        <item h="1" x="20"/>
        <item h="1" x="18"/>
        <item h="1" x="25"/>
        <item h="1" x="21"/>
        <item h="1" x="22"/>
        <item h="1" x="19"/>
        <item h="1" x="17"/>
        <item h="1" x="1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1"/>
        <item x="0"/>
        <item x="2"/>
        <item x="3"/>
        <item x="5"/>
        <item x="6"/>
        <item x="4"/>
        <item x="9"/>
        <item x="7"/>
        <item x="8"/>
        <item x="10"/>
        <item x="14"/>
        <item x="12"/>
        <item x="11"/>
        <item x="15"/>
        <item x="16"/>
        <item x="17"/>
        <item x="18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4">
    <i>
      <x/>
    </i>
    <i>
      <x v="1"/>
    </i>
    <i>
      <x v="4"/>
    </i>
    <i>
      <x v="5"/>
    </i>
    <i>
      <x v="6"/>
    </i>
    <i>
      <x v="7"/>
    </i>
    <i>
      <x v="8"/>
    </i>
    <i>
      <x v="10"/>
    </i>
    <i>
      <x v="12"/>
    </i>
    <i>
      <x v="14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dataOnly="0" outline="0" fieldPosition="0">
        <references count="1">
          <reference field="25" count="0" defaultSubtotal="1"/>
        </references>
      </pivotArea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dataOnly="0" outline="0" fieldPosition="0">
        <references count="1">
          <reference field="25" count="0" defaultSubtotal="1"/>
        </references>
      </pivotArea>
    </format>
    <format dxfId="61">
      <pivotArea outline="0" fieldPosition="0">
        <references count="2">
          <reference field="4294967294" count="1" selected="0">
            <x v="3"/>
          </reference>
          <reference field="25" count="1" selected="0">
            <x v="14"/>
          </reference>
        </references>
      </pivotArea>
    </format>
    <format dxfId="60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7"/>
            <x v="8"/>
            <x v="10"/>
            <x v="11"/>
            <x v="13"/>
          </reference>
        </references>
      </pivotArea>
    </format>
    <format dxfId="59">
      <pivotArea outline="0" fieldPosition="0">
        <references count="2">
          <reference field="4294967294" count="1" selected="0">
            <x v="2"/>
          </reference>
          <reference field="25" count="5" selected="0">
            <x v="12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B1617-9325-4660-B288-8993E9C88C0D}" name="PivotTable2" cacheId="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0">
        <item h="1" x="1"/>
        <item x="60"/>
        <item h="1" x="3"/>
        <item x="39"/>
        <item x="42"/>
        <item x="43"/>
        <item x="10"/>
        <item x="61"/>
        <item x="38"/>
        <item x="51"/>
        <item x="50"/>
        <item x="37"/>
        <item x="41"/>
        <item x="12"/>
        <item x="19"/>
        <item x="31"/>
        <item x="40"/>
        <item x="34"/>
        <item x="13"/>
        <item x="35"/>
        <item x="36"/>
        <item x="59"/>
        <item x="57"/>
        <item x="58"/>
        <item x="32"/>
        <item x="33"/>
        <item x="20"/>
        <item x="55"/>
        <item x="49"/>
        <item x="56"/>
        <item h="1" x="28"/>
        <item h="1" x="44"/>
        <item h="1" x="0"/>
        <item h="1" x="2"/>
        <item h="1" x="6"/>
        <item h="1" x="5"/>
        <item h="1" x="26"/>
        <item h="1" x="27"/>
        <item h="1" x="22"/>
        <item h="1" x="23"/>
        <item h="1" x="24"/>
        <item h="1" x="25"/>
        <item h="1" x="29"/>
        <item h="1" x="21"/>
        <item h="1" x="30"/>
        <item h="1" x="52"/>
        <item h="1" x="53"/>
        <item h="1" x="54"/>
        <item h="1" x="62"/>
        <item h="1" x="65"/>
        <item h="1" x="68"/>
        <item h="1" x="4"/>
        <item h="1" x="66"/>
        <item h="1" x="67"/>
        <item h="1" x="7"/>
        <item h="1" x="8"/>
        <item h="1" x="9"/>
        <item h="1" x="11"/>
        <item h="1" x="17"/>
        <item h="1" x="18"/>
        <item h="1" x="16"/>
        <item h="1" x="14"/>
        <item h="1" x="15"/>
        <item h="1" x="45"/>
        <item h="1" x="46"/>
        <item h="1" x="48"/>
        <item h="1" x="63"/>
        <item h="1" x="64"/>
        <item h="1" x="47"/>
        <item t="default"/>
      </items>
    </pivotField>
    <pivotField axis="axisRow" compact="0" outline="0" subtotalTop="0" showAll="0">
      <items count="30">
        <item x="1"/>
        <item x="2"/>
        <item x="20"/>
        <item x="14"/>
        <item x="24"/>
        <item x="6"/>
        <item x="9"/>
        <item x="12"/>
        <item x="10"/>
        <item x="19"/>
        <item x="26"/>
        <item x="28"/>
        <item x="21"/>
        <item x="0"/>
        <item x="22"/>
        <item x="3"/>
        <item x="4"/>
        <item x="8"/>
        <item x="7"/>
        <item x="13"/>
        <item x="15"/>
        <item x="25"/>
        <item x="5"/>
        <item x="11"/>
        <item x="16"/>
        <item x="18"/>
        <item x="27"/>
        <item x="17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7"/>
        <item x="13"/>
        <item h="1" x="0"/>
        <item h="1" x="4"/>
        <item x="6"/>
        <item h="1" x="7"/>
        <item h="1" x="5"/>
        <item h="1" x="8"/>
        <item x="14"/>
        <item h="1" x="12"/>
        <item x="15"/>
        <item h="1" x="16"/>
        <item h="1" x="9"/>
        <item x="2"/>
        <item x="10"/>
        <item h="1"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1"/>
        <item x="0"/>
        <item x="2"/>
        <item x="3"/>
        <item x="5"/>
        <item x="6"/>
        <item x="4"/>
        <item x="9"/>
        <item x="7"/>
        <item x="8"/>
        <item x="11"/>
        <item x="10"/>
        <item x="15"/>
        <item x="13"/>
        <item x="12"/>
        <item x="16"/>
        <item x="17"/>
        <item x="18"/>
        <item x="19"/>
        <item x="20"/>
        <item x="14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6">
    <i>
      <x v="4"/>
      <x v="1"/>
    </i>
    <i t="default">
      <x v="4"/>
    </i>
    <i>
      <x v="8"/>
      <x v="7"/>
    </i>
    <i r="1">
      <x v="8"/>
    </i>
    <i r="1">
      <x v="19"/>
    </i>
    <i t="default">
      <x v="8"/>
    </i>
    <i>
      <x v="10"/>
      <x v="7"/>
    </i>
    <i r="1">
      <x v="27"/>
    </i>
    <i t="default">
      <x v="10"/>
    </i>
    <i>
      <x v="15"/>
      <x v="10"/>
    </i>
    <i t="default">
      <x v="15"/>
    </i>
    <i>
      <x v="19"/>
      <x v="11"/>
    </i>
    <i t="default">
      <x v="19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outline="0" fieldPosition="0">
        <references count="1">
          <reference field="25" count="0" defaultSubtotal="1"/>
        </references>
      </pivotArea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212A5-FFD9-46B6-9036-4EF76B12795B}" name="PivotTable2" cacheId="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0">
        <item h="1" x="1"/>
        <item h="1" x="60"/>
        <item x="3"/>
        <item h="1" x="39"/>
        <item h="1" x="42"/>
        <item h="1" x="43"/>
        <item h="1" x="10"/>
        <item h="1" x="61"/>
        <item h="1" x="38"/>
        <item h="1" x="51"/>
        <item h="1" x="50"/>
        <item h="1" x="37"/>
        <item h="1" x="41"/>
        <item h="1" x="12"/>
        <item h="1" x="19"/>
        <item h="1" x="31"/>
        <item h="1" x="40"/>
        <item h="1" x="34"/>
        <item h="1" x="13"/>
        <item h="1" x="35"/>
        <item h="1" x="36"/>
        <item h="1" x="59"/>
        <item h="1" x="32"/>
        <item h="1" x="33"/>
        <item h="1" x="20"/>
        <item h="1" x="55"/>
        <item h="1" x="49"/>
        <item h="1" x="56"/>
        <item h="1" x="57"/>
        <item h="1" x="58"/>
        <item h="1" x="28"/>
        <item h="1" x="44"/>
        <item h="1" x="0"/>
        <item h="1" x="2"/>
        <item h="1" x="6"/>
        <item h="1" x="5"/>
        <item h="1" x="26"/>
        <item h="1" x="27"/>
        <item h="1" x="22"/>
        <item h="1" x="23"/>
        <item h="1" x="24"/>
        <item h="1" x="25"/>
        <item h="1" x="29"/>
        <item h="1" x="21"/>
        <item h="1" x="30"/>
        <item h="1" x="52"/>
        <item h="1" x="53"/>
        <item h="1" x="54"/>
        <item h="1" x="62"/>
        <item h="1" x="68"/>
        <item h="1" x="65"/>
        <item h="1" x="4"/>
        <item h="1" x="66"/>
        <item h="1" x="67"/>
        <item h="1" x="7"/>
        <item h="1" x="8"/>
        <item h="1" x="9"/>
        <item h="1" x="11"/>
        <item h="1" x="17"/>
        <item h="1" x="18"/>
        <item h="1" x="16"/>
        <item h="1" x="14"/>
        <item h="1" x="15"/>
        <item h="1" x="45"/>
        <item h="1" x="46"/>
        <item h="1" x="48"/>
        <item h="1" x="63"/>
        <item h="1" x="64"/>
        <item h="1" x="47"/>
        <item t="default"/>
      </items>
    </pivotField>
    <pivotField axis="axisRow" compact="0" outline="0" subtotalTop="0" showAll="0">
      <items count="30">
        <item x="1"/>
        <item x="2"/>
        <item x="20"/>
        <item x="14"/>
        <item x="24"/>
        <item x="6"/>
        <item x="9"/>
        <item x="12"/>
        <item x="10"/>
        <item x="19"/>
        <item x="26"/>
        <item x="28"/>
        <item x="21"/>
        <item x="0"/>
        <item x="22"/>
        <item x="3"/>
        <item x="4"/>
        <item x="8"/>
        <item x="7"/>
        <item x="13"/>
        <item x="15"/>
        <item x="25"/>
        <item x="5"/>
        <item x="11"/>
        <item x="16"/>
        <item x="18"/>
        <item x="27"/>
        <item x="17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17"/>
        <item x="13"/>
        <item h="1" x="0"/>
        <item h="1" x="4"/>
        <item x="6"/>
        <item h="1" x="7"/>
        <item x="5"/>
        <item h="1" x="8"/>
        <item x="14"/>
        <item h="1" x="12"/>
        <item x="15"/>
        <item h="1" x="16"/>
        <item h="1" x="9"/>
        <item x="2"/>
        <item x="10"/>
        <item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1"/>
        <item x="0"/>
        <item x="2"/>
        <item x="3"/>
        <item x="5"/>
        <item x="6"/>
        <item x="4"/>
        <item x="9"/>
        <item x="7"/>
        <item x="8"/>
        <item x="11"/>
        <item x="10"/>
        <item x="15"/>
        <item x="13"/>
        <item x="12"/>
        <item x="16"/>
        <item x="17"/>
        <item x="18"/>
        <item x="19"/>
        <item x="20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9">
    <i>
      <x v="4"/>
      <x v="1"/>
    </i>
    <i t="default">
      <x v="4"/>
    </i>
    <i>
      <x v="6"/>
      <x v="17"/>
    </i>
    <i r="1">
      <x v="18"/>
    </i>
    <i t="default">
      <x v="6"/>
    </i>
    <i>
      <x v="8"/>
      <x v="3"/>
    </i>
    <i r="1">
      <x v="6"/>
    </i>
    <i r="1">
      <x v="8"/>
    </i>
    <i t="default">
      <x v="8"/>
    </i>
    <i>
      <x v="10"/>
      <x v="9"/>
    </i>
    <i t="default">
      <x v="10"/>
    </i>
    <i>
      <x v="14"/>
      <x v="12"/>
    </i>
    <i r="1">
      <x v="14"/>
    </i>
    <i t="default">
      <x v="14"/>
    </i>
    <i>
      <x v="17"/>
      <x v="2"/>
    </i>
    <i t="default">
      <x v="17"/>
    </i>
    <i>
      <x v="19"/>
      <x v="2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5" count="0" defaultSubtotal="1"/>
        </references>
      </pivotArea>
    </format>
    <format dxfId="49">
      <pivotArea dataOnly="0" outline="0" fieldPosition="0">
        <references count="1">
          <reference field="25" count="0" defaultSubtotal="1"/>
        </references>
      </pivotArea>
    </format>
    <format dxfId="48">
      <pivotArea dataOnly="0" outline="0" fieldPosition="0">
        <references count="1">
          <reference field="2" count="1">
            <x v="12"/>
          </reference>
        </references>
      </pivotArea>
    </format>
    <format dxfId="47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8"/>
          </reference>
        </references>
      </pivotArea>
    </format>
    <format dxfId="46">
      <pivotArea dataOnly="0" labelOnly="1" outline="0" fieldPosition="0">
        <references count="1">
          <reference field="25" count="1">
            <x v="18"/>
          </reference>
        </references>
      </pivotArea>
    </format>
    <format dxfId="45">
      <pivotArea dataOnly="0" labelOnly="1" outline="0" fieldPosition="0">
        <references count="2">
          <reference field="2" count="1">
            <x v="2"/>
          </reference>
          <reference field="25" count="1" selected="0">
            <x v="18"/>
          </reference>
        </references>
      </pivotArea>
    </format>
    <format dxfId="44">
      <pivotArea dataOnly="0" labelOnly="1" outline="0" fieldPosition="0">
        <references count="1">
          <reference field="25" count="1">
            <x v="15"/>
          </reference>
        </references>
      </pivotArea>
    </format>
    <format dxfId="43">
      <pivotArea outline="0" fieldPosition="0">
        <references count="2">
          <reference field="2" count="1" selected="0">
            <x v="12"/>
          </reference>
          <reference field="25" count="1" selected="0">
            <x v="14"/>
          </reference>
        </references>
      </pivotArea>
    </format>
    <format dxfId="42">
      <pivotArea dataOnly="0" labelOnly="1" outline="0" fieldPosition="0">
        <references count="1">
          <reference field="25" count="1">
            <x v="14"/>
          </reference>
        </references>
      </pivotArea>
    </format>
    <format dxfId="41">
      <pivotArea dataOnly="0" labelOnly="1" outline="0" fieldPosition="0">
        <references count="2">
          <reference field="2" count="1">
            <x v="12"/>
          </reference>
          <reference field="25" count="1" selected="0">
            <x v="14"/>
          </reference>
        </references>
      </pivotArea>
    </format>
    <format dxfId="40">
      <pivotArea dataOnly="0" labelOnly="1" outline="0" fieldPosition="0">
        <references count="1">
          <reference field="25" count="1">
            <x v="10"/>
          </reference>
        </references>
      </pivotArea>
    </format>
    <format dxfId="39">
      <pivotArea dataOnly="0" labelOnly="1" outline="0" fieldPosition="0">
        <references count="1">
          <reference field="25" count="1">
            <x v="8"/>
          </reference>
        </references>
      </pivotArea>
    </format>
    <format dxfId="38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8"/>
          </reference>
        </references>
      </pivotArea>
    </format>
    <format dxfId="37">
      <pivotArea dataOnly="0" labelOnly="1" outline="0" fieldPosition="0">
        <references count="1">
          <reference field="25" count="1">
            <x v="6"/>
          </reference>
        </references>
      </pivotArea>
    </format>
    <format dxfId="36">
      <pivotArea dataOnly="0" labelOnly="1" outline="0" fieldPosition="0">
        <references count="1">
          <reference field="25" count="1">
            <x v="4"/>
          </reference>
        </references>
      </pivotArea>
    </format>
    <format dxfId="35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E61B7-D6E4-4A59-A7B1-1F66649A579F}" name="PivotTable2" cacheId="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0">
        <item h="1" x="1"/>
        <item x="60"/>
        <item h="1" x="3"/>
        <item x="39"/>
        <item x="42"/>
        <item x="43"/>
        <item x="10"/>
        <item x="61"/>
        <item x="38"/>
        <item x="51"/>
        <item x="50"/>
        <item x="37"/>
        <item x="41"/>
        <item x="12"/>
        <item x="19"/>
        <item x="35"/>
        <item x="31"/>
        <item x="40"/>
        <item x="13"/>
        <item x="36"/>
        <item x="34"/>
        <item x="59"/>
        <item x="57"/>
        <item x="58"/>
        <item x="20"/>
        <item x="33"/>
        <item x="32"/>
        <item x="55"/>
        <item x="49"/>
        <item x="56"/>
        <item x="28"/>
        <item x="44"/>
        <item x="26"/>
        <item x="27"/>
        <item x="22"/>
        <item x="30"/>
        <item h="1" x="0"/>
        <item h="1" x="2"/>
        <item h="1" x="4"/>
        <item h="1" x="5"/>
        <item h="1" x="6"/>
        <item h="1" x="7"/>
        <item h="1" x="8"/>
        <item h="1" x="9"/>
        <item h="1" x="11"/>
        <item h="1" x="17"/>
        <item h="1" x="18"/>
        <item h="1" x="21"/>
        <item h="1" x="16"/>
        <item h="1" x="14"/>
        <item h="1" x="15"/>
        <item h="1" x="23"/>
        <item h="1" x="24"/>
        <item h="1" x="25"/>
        <item h="1" x="29"/>
        <item h="1" x="45"/>
        <item h="1" x="46"/>
        <item h="1" x="48"/>
        <item h="1" x="52"/>
        <item h="1" x="53"/>
        <item h="1" x="54"/>
        <item h="1" x="62"/>
        <item h="1" x="63"/>
        <item h="1" x="64"/>
        <item h="1" x="65"/>
        <item h="1" x="66"/>
        <item h="1" x="67"/>
        <item h="1" x="68"/>
        <item h="1" x="47"/>
        <item t="default"/>
      </items>
    </pivotField>
    <pivotField axis="axisPage" compact="0" outline="0" subtotalTop="0" showAll="0">
      <items count="30">
        <item x="1"/>
        <item x="2"/>
        <item x="20"/>
        <item x="14"/>
        <item x="24"/>
        <item x="6"/>
        <item x="9"/>
        <item x="12"/>
        <item x="10"/>
        <item x="19"/>
        <item x="26"/>
        <item x="28"/>
        <item x="21"/>
        <item x="0"/>
        <item x="22"/>
        <item x="3"/>
        <item x="4"/>
        <item x="8"/>
        <item x="13"/>
        <item x="7"/>
        <item x="11"/>
        <item x="15"/>
        <item x="25"/>
        <item x="5"/>
        <item x="16"/>
        <item x="18"/>
        <item x="27"/>
        <item x="17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x="3"/>
        <item h="1" x="17"/>
        <item h="1" x="13"/>
        <item h="1" x="0"/>
        <item h="1" x="4"/>
        <item h="1" x="6"/>
        <item h="1" x="7"/>
        <item h="1" x="5"/>
        <item h="1" x="8"/>
        <item h="1" x="14"/>
        <item h="1" x="12"/>
        <item h="1" x="15"/>
        <item h="1" x="16"/>
        <item h="1" x="9"/>
        <item h="1" x="2"/>
        <item h="1" x="10"/>
        <item h="1" x="11"/>
        <item h="1" x="1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1"/>
        <item x="0"/>
        <item x="2"/>
        <item x="3"/>
        <item x="5"/>
        <item x="6"/>
        <item x="4"/>
        <item x="9"/>
        <item x="7"/>
        <item x="8"/>
        <item x="11"/>
        <item x="10"/>
        <item x="15"/>
        <item x="13"/>
        <item x="12"/>
        <item x="16"/>
        <item x="17"/>
        <item x="18"/>
        <item x="19"/>
        <item x="20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5">
    <i>
      <x v="5"/>
    </i>
    <i>
      <x v="8"/>
    </i>
    <i>
      <x v="10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outline="0" fieldPosition="0">
        <references count="2">
          <reference field="4294967294" count="1" selected="0">
            <x v="3"/>
          </reference>
          <reference field="25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E246A-2352-4BE2-9CF2-F44D523B89F8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h="1"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24"/>
        <item x="34"/>
        <item x="66"/>
        <item x="0"/>
        <item x="3"/>
        <item x="4"/>
        <item x="7"/>
        <item x="8"/>
        <item x="9"/>
        <item x="5"/>
        <item x="6"/>
        <item x="13"/>
        <item x="14"/>
        <item x="15"/>
        <item x="16"/>
        <item x="20"/>
        <item x="21"/>
        <item x="22"/>
        <item x="32"/>
        <item x="27"/>
        <item x="33"/>
        <item x="37"/>
        <item x="48"/>
        <item x="50"/>
        <item x="49"/>
        <item x="51"/>
        <item x="52"/>
        <item x="57"/>
        <item x="58"/>
        <item x="59"/>
        <item x="61"/>
        <item x="62"/>
        <item x="63"/>
        <item x="64"/>
        <item x="65"/>
        <item x="71"/>
        <item x="76"/>
        <item x="78"/>
        <item x="79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5"/>
        <item x="17"/>
        <item x="21"/>
        <item x="22"/>
        <item x="2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2"/>
      <x v="1"/>
    </i>
    <i t="default">
      <x v="2"/>
    </i>
    <i>
      <x v="4"/>
      <x v="23"/>
    </i>
    <i t="default">
      <x v="4"/>
    </i>
    <i>
      <x v="6"/>
      <x v="5"/>
    </i>
    <i r="1">
      <x v="7"/>
    </i>
    <i t="default">
      <x v="6"/>
    </i>
    <i>
      <x v="7"/>
      <x v="7"/>
    </i>
    <i r="1">
      <x v="8"/>
    </i>
    <i r="1">
      <x v="21"/>
    </i>
    <i t="default">
      <x v="7"/>
    </i>
    <i>
      <x v="9"/>
      <x v="25"/>
    </i>
    <i r="1">
      <x v="26"/>
    </i>
    <i t="default">
      <x v="9"/>
    </i>
    <i>
      <x v="11"/>
      <x v="28"/>
    </i>
    <i t="default">
      <x v="11"/>
    </i>
    <i>
      <x v="14"/>
      <x v="27"/>
    </i>
    <i t="default">
      <x v="14"/>
    </i>
    <i>
      <x v="16"/>
      <x v="29"/>
    </i>
    <i t="default">
      <x v="16"/>
    </i>
    <i>
      <x v="18"/>
      <x v="12"/>
    </i>
    <i t="default"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  <format dxfId="1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3" zoomScale="80" zoomScaleNormal="80" workbookViewId="0">
      <selection activeCell="K571" sqref="K57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45913</v>
      </c>
      <c r="E3" s="79" t="s">
        <v>52</v>
      </c>
      <c r="F3" s="79"/>
      <c r="G3" s="80">
        <v>10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7" t="s">
        <v>46</v>
      </c>
      <c r="AA4" s="78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รอตัด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45896</v>
      </c>
      <c r="B8" s="14" t="str">
        <f>[2]หน้าผ้า!B17</f>
        <v>MK68-001041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5.7749685790719987</v>
      </c>
      <c r="Q8" s="10">
        <f>[2]หน้าผ้า!AC17</f>
        <v>0</v>
      </c>
      <c r="R8" s="10">
        <f>[2]หน้าผ้า!AD17</f>
        <v>5.7749685790719987</v>
      </c>
      <c r="S8" s="9" t="str">
        <f>[2]หน้าผ้า!Z17</f>
        <v>500กระสอบ</v>
      </c>
      <c r="T8" s="12">
        <f>[2]หน้าผ้า!X17</f>
        <v>45915</v>
      </c>
      <c r="U8" s="11">
        <f>[2]หน้าผ้า!AA17</f>
        <v>5000</v>
      </c>
      <c r="V8" s="10">
        <f>[2]หน้าผ้า!AJ17</f>
        <v>4560</v>
      </c>
      <c r="W8" s="10">
        <f>[2]หน้าผ้า!AL17</f>
        <v>440</v>
      </c>
      <c r="X8" s="10">
        <f>[2]หน้าผ้า!AM17</f>
        <v>5800</v>
      </c>
      <c r="Y8" s="10">
        <f>[2]หน้าผ้า!AN17</f>
        <v>0</v>
      </c>
      <c r="Z8" s="9" t="str">
        <f>[2]หน้าผ้า!AO17</f>
        <v>WSWT1625800SM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>
        <f>[2]หน้าผ้า!AI17</f>
        <v>0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>
        <f>[2]หน้าผ้า!DN17</f>
        <v>45915</v>
      </c>
      <c r="AK8" s="3">
        <f>[2]หน้าผ้า!DQ17</f>
        <v>45911</v>
      </c>
      <c r="AL8" s="3">
        <f>[2]หน้าผ้า!DR17</f>
        <v>45905</v>
      </c>
      <c r="AM8" s="3">
        <f>[2]หน้าผ้า!DS17</f>
        <v>45912</v>
      </c>
      <c r="AN8" s="3">
        <f>[2]หน้าผ้า!DT17</f>
        <v>45913</v>
      </c>
      <c r="AO8" s="3">
        <f>[2]หน้าผ้า!DU17</f>
        <v>45913</v>
      </c>
      <c r="AP8" s="3">
        <f>[2]หน้าผ้า!DP17</f>
        <v>45910</v>
      </c>
      <c r="AQ8" s="3">
        <f>[2]หน้าผ้า!DW17</f>
        <v>45914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 t="str">
        <f>[2]หน้าผ้า!AG17</f>
        <v>รอลูกค้า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45897</v>
      </c>
      <c r="B10" s="14" t="str">
        <f>[2]หน้าผ้า!B19</f>
        <v>MK68-001045</v>
      </c>
      <c r="C10" s="9" t="str">
        <f>[2]หน้าผ้า!E19</f>
        <v>บจก.เคอรี่ฟลาวมิลล์</v>
      </c>
      <c r="D10" s="13" t="str">
        <f>[2]หน้าผ้า!F19</f>
        <v>น้องเอินโดนัท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>
        <f>[2]หน้าผ้า!X19</f>
        <v>45925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5400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45925</v>
      </c>
      <c r="AK10" s="3">
        <f>[2]หน้าผ้า!DQ19</f>
        <v>0</v>
      </c>
      <c r="AL10" s="3">
        <f>[2]หน้าผ้า!DR19</f>
        <v>45916</v>
      </c>
      <c r="AM10" s="3">
        <f>[2]หน้าผ้า!DS19</f>
        <v>45923</v>
      </c>
      <c r="AN10" s="3">
        <f>[2]หน้าผ้า!DT19</f>
        <v>45924</v>
      </c>
      <c r="AO10" s="3">
        <f>[2]หน้าผ้า!DU19</f>
        <v>45924</v>
      </c>
      <c r="AP10" s="3">
        <f>[2]หน้าผ้า!DP19</f>
        <v>45920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0</v>
      </c>
      <c r="AB11" s="8">
        <f>[2]หน้าผ้า!AR20</f>
        <v>0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 t="str">
        <f>[2]หน้าผ้า!X23</f>
        <v>รอแจ้ง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2599</v>
      </c>
      <c r="AC14" s="8">
        <f>[2]หน้าผ้า!AS23</f>
        <v>10602.65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P9</v>
      </c>
      <c r="AI14" s="1">
        <f>[2]หน้าผ้า!DM23</f>
        <v>3</v>
      </c>
      <c r="AJ14" s="3" t="str">
        <f>[2]หน้าผ้า!DN23</f>
        <v>รอแจ้ง</v>
      </c>
      <c r="AK14" s="3">
        <f>[2]หน้าผ้า!DQ23</f>
        <v>0</v>
      </c>
      <c r="AL14" s="3" t="e">
        <f>[2]หน้าผ้า!DR23</f>
        <v>#VALUE!</v>
      </c>
      <c r="AM14" s="3" t="e">
        <f>[2]หน้าผ้า!DS23</f>
        <v>#VALUE!</v>
      </c>
      <c r="AN14" s="3" t="e">
        <f>[2]หน้าผ้า!DT23</f>
        <v>#VALUE!</v>
      </c>
      <c r="AO14" s="3" t="e">
        <f>[2]หน้าผ้า!DU23</f>
        <v>#VALUE!</v>
      </c>
      <c r="AP14" s="3" t="e">
        <f>[2]หน้าผ้า!DP23</f>
        <v>#VALUE!</v>
      </c>
      <c r="AQ14" s="3" t="e">
        <f>[2]หน้าผ้า!DW23</f>
        <v>#VALUE!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729.46232000000009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2599</v>
      </c>
      <c r="AC15" s="8">
        <f>[2]หน้าผ้า!AS24</f>
        <v>10602.65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45912</v>
      </c>
      <c r="B16" s="14" t="str">
        <f>[2]หน้าผ้า!B25</f>
        <v>MK68-001111</v>
      </c>
      <c r="C16" s="9" t="str">
        <f>[2]หน้าผ้า!E25</f>
        <v>บจก.ซิเบลโก้(บางเลน)</v>
      </c>
      <c r="D16" s="13" t="str">
        <f>[2]หน้าผ้า!F25</f>
        <v>PORTARYTE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 t="str">
        <f>[2]หน้าผ้า!T25</f>
        <v>ไม่สวมถุงใน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500กระสอบแบน</v>
      </c>
      <c r="T16" s="12">
        <f>[2]หน้าผ้า!X25</f>
        <v>45932</v>
      </c>
      <c r="U16" s="11">
        <f>[2]หน้าผ้า!AA25</f>
        <v>10000</v>
      </c>
      <c r="V16" s="10">
        <f>[2]หน้าผ้า!AJ25</f>
        <v>0</v>
      </c>
      <c r="W16" s="10">
        <f>[2]หน้าผ้า!AL25</f>
        <v>10000</v>
      </c>
      <c r="X16" s="10">
        <f>[2]หน้าผ้า!AM25</f>
        <v>0</v>
      </c>
      <c r="Y16" s="10">
        <f>[2]หน้าผ้า!AN25</f>
        <v>10500</v>
      </c>
      <c r="Z16" s="9" t="str">
        <f>[2]หน้าผ้า!AO25</f>
        <v>WSWT1825800SM</v>
      </c>
      <c r="AA16" s="8">
        <f>[2]หน้าผ้า!AQ25</f>
        <v>8801.1</v>
      </c>
      <c r="AB16" s="8">
        <f>[2]หน้าผ้า!AR25</f>
        <v>8801.1</v>
      </c>
      <c r="AC16" s="8">
        <f>[2]หน้าผ้า!AS25</f>
        <v>0</v>
      </c>
      <c r="AD16" s="8">
        <f>[2]หน้าผ้า!AT25</f>
        <v>1900</v>
      </c>
      <c r="AE16" s="8">
        <f>[2]หน้าผ้า!AU25</f>
        <v>6901.1</v>
      </c>
      <c r="AF16" s="8" t="str">
        <f>[2]หน้าผ้า!AI25</f>
        <v>ห้ามเกิน-ขาดได้5%</v>
      </c>
      <c r="AG16" s="1" t="str">
        <f>[3]หน้าผ้า!DC28</f>
        <v>รอแบบ</v>
      </c>
      <c r="AH16" s="1" t="str">
        <f>[2]หน้าผ้า!DL25</f>
        <v>P6</v>
      </c>
      <c r="AI16" s="1">
        <f>[2]หน้าผ้า!DM25</f>
        <v>4</v>
      </c>
      <c r="AJ16" s="3">
        <f>[2]หน้าผ้า!DN25</f>
        <v>45932</v>
      </c>
      <c r="AK16" s="3">
        <f>[2]หน้าผ้า!DQ25</f>
        <v>45928</v>
      </c>
      <c r="AL16" s="3">
        <f>[2]หน้าผ้า!DR25</f>
        <v>45921</v>
      </c>
      <c r="AM16" s="3">
        <f>[2]หน้าผ้า!DS25</f>
        <v>45929</v>
      </c>
      <c r="AN16" s="3">
        <f>[2]หน้าผ้า!DT25</f>
        <v>45930</v>
      </c>
      <c r="AO16" s="3">
        <f>[2]หน้าผ้า!DU25</f>
        <v>45931</v>
      </c>
      <c r="AP16" s="3">
        <f>[2]หน้าผ้า!DP25</f>
        <v>45927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>
        <f>[2]หน้าผ้า!E26</f>
        <v>0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8801.1</v>
      </c>
      <c r="AB17" s="8">
        <f>[2]หน้าผ้า!AR26</f>
        <v>8801.1</v>
      </c>
      <c r="AC17" s="8">
        <f>[2]หน้าผ้า!AS26</f>
        <v>0</v>
      </c>
      <c r="AD17" s="8">
        <f>[2]หน้าผ้า!AT26</f>
        <v>1900</v>
      </c>
      <c r="AE17" s="8">
        <f>[2]หน้าผ้า!AU26</f>
        <v>6901.1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WRWT180800/WRWT25800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45898</v>
      </c>
      <c r="B18" s="14" t="str">
        <f>[2]หน้าผ้า!B27</f>
        <v>MK68-001049</v>
      </c>
      <c r="C18" s="9" t="str">
        <f>[2]หน้าผ้า!E27</f>
        <v>บจก.เพรซิเดนท์ฟลาวมิลล์</v>
      </c>
      <c r="D18" s="13" t="str">
        <f>[2]หน้าผ้า!F27</f>
        <v>ผึ้งเหลือง</v>
      </c>
      <c r="E18" s="9">
        <f>[2]หน้าผ้า!G27</f>
        <v>19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60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45917</v>
      </c>
      <c r="U18" s="11">
        <f>[2]หน้าผ้า!AA27</f>
        <v>50000</v>
      </c>
      <c r="V18" s="10">
        <f>[2]หน้าผ้า!AJ27</f>
        <v>50000</v>
      </c>
      <c r="W18" s="10">
        <f>[2]หน้าผ้า!AL27</f>
        <v>0</v>
      </c>
      <c r="X18" s="10">
        <f>[2]หน้าผ้า!AM27</f>
        <v>52901</v>
      </c>
      <c r="Y18" s="10">
        <f>[2]หน้าผ้า!AN27</f>
        <v>0</v>
      </c>
      <c r="Z18" s="9" t="str">
        <f>[2]หน้าผ้า!AO27</f>
        <v>WSWT1925800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P7</v>
      </c>
      <c r="AI18" s="1">
        <f>[2]หน้าผ้า!DM27</f>
        <v>2</v>
      </c>
      <c r="AJ18" s="3">
        <f>[2]หน้าผ้า!DN27</f>
        <v>45917</v>
      </c>
      <c r="AK18" s="3">
        <f>[2]หน้าผ้า!DQ27</f>
        <v>0</v>
      </c>
      <c r="AL18" s="3">
        <f>[2]หน้าผ้า!DR27</f>
        <v>45908</v>
      </c>
      <c r="AM18" s="3">
        <f>[2]หน้าผ้า!DS27</f>
        <v>45915</v>
      </c>
      <c r="AN18" s="3">
        <f>[2]หน้าผ้า!DT27</f>
        <v>45916</v>
      </c>
      <c r="AO18" s="3">
        <f>[2]หน้าผ้า!DU27</f>
        <v>45916</v>
      </c>
      <c r="AP18" s="3">
        <f>[2]หน้าผ้า!DP27</f>
        <v>45912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 t="str">
        <f>[2]หน้าผ้า!AG27</f>
        <v>ลบสีจำนวนมาก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 t="str">
        <f>[2]หน้าผ้า!C28</f>
        <v>ประมาณการ</v>
      </c>
      <c r="B19" s="14" t="str">
        <f>[2]หน้าผ้า!B28</f>
        <v>ประมาณการ</v>
      </c>
      <c r="C19" s="9" t="str">
        <f>[2]หน้าผ้า!E28</f>
        <v>บจก.เอ็กเซลเล้นท์</v>
      </c>
      <c r="D19" s="13" t="str">
        <f>[2]หน้าผ้า!F28</f>
        <v>รอแบบ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45925</v>
      </c>
      <c r="U19" s="11">
        <f>[2]หน้าผ้า!AA28</f>
        <v>40000</v>
      </c>
      <c r="V19" s="10">
        <f>[2]หน้าผ้า!AJ28</f>
        <v>0</v>
      </c>
      <c r="W19" s="10">
        <f>[2]หน้าผ้า!AL28</f>
        <v>40000</v>
      </c>
      <c r="X19" s="10">
        <f>[2]หน้าผ้า!AM28</f>
        <v>0</v>
      </c>
      <c r="Y19" s="10">
        <f>[2]หน้าผ้า!AN28</f>
        <v>42000</v>
      </c>
      <c r="Z19" s="9" t="str">
        <f>[2]หน้าผ้า!AO28</f>
        <v>WSWT1925800</v>
      </c>
      <c r="AA19" s="8">
        <f>[2]หน้าผ้า!AQ28</f>
        <v>35204.400000000001</v>
      </c>
      <c r="AB19" s="8">
        <f>[2]หน้าผ้า!AR28</f>
        <v>14424</v>
      </c>
      <c r="AC19" s="8">
        <f>[2]หน้าผ้า!AS28</f>
        <v>20780.400000000001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45925</v>
      </c>
      <c r="AK19" s="3">
        <f>[2]หน้าผ้า!DQ28</f>
        <v>0</v>
      </c>
      <c r="AL19" s="3">
        <f>[2]หน้าผ้า!DR28</f>
        <v>45916</v>
      </c>
      <c r="AM19" s="3">
        <f>[2]หน้าผ้า!DS28</f>
        <v>45923</v>
      </c>
      <c r="AN19" s="3">
        <f>[2]หน้าผ้า!DT28</f>
        <v>45924</v>
      </c>
      <c r="AO19" s="3">
        <f>[2]หน้าผ้า!DU28</f>
        <v>45924</v>
      </c>
      <c r="AP19" s="3">
        <f>[2]หน้าผ้า!DP28</f>
        <v>45920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1509.1188266666668</v>
      </c>
    </row>
    <row r="20" spans="1:56" ht="27.75" customHeight="1" x14ac:dyDescent="0.45">
      <c r="A20" s="3" t="str">
        <f>[2]หน้าผ้า!C29</f>
        <v>ประมาณการ</v>
      </c>
      <c r="B20" s="14" t="str">
        <f>[2]หน้าผ้า!B29</f>
        <v>ประมาณการ</v>
      </c>
      <c r="C20" s="9" t="str">
        <f>[2]หน้าผ้า!E29</f>
        <v>บจก.ไลม์มาสเตอร์</v>
      </c>
      <c r="D20" s="13" t="str">
        <f>[2]หน้าผ้า!F29</f>
        <v>LMC 25 kg</v>
      </c>
      <c r="E20" s="9">
        <f>[2]หน้าผ้า!G29</f>
        <v>19</v>
      </c>
      <c r="F20" s="9">
        <f>[2]หน้าผ้า!H29</f>
        <v>32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>
        <f>[2]หน้าผ้า!T29</f>
        <v>20</v>
      </c>
      <c r="N20" s="9">
        <f>[2]หน้าผ้า!U29</f>
        <v>35</v>
      </c>
      <c r="O20" s="9">
        <f>[2]หน้าผ้า!V29</f>
        <v>40</v>
      </c>
      <c r="P20" s="10">
        <f>[2]หน้าผ้า!AB29</f>
        <v>341.36903080895991</v>
      </c>
      <c r="Q20" s="10">
        <f>[2]หน้าผ้า!AC29</f>
        <v>0</v>
      </c>
      <c r="R20" s="10">
        <f>[2]หน้าผ้า!AD29</f>
        <v>341.36903080895991</v>
      </c>
      <c r="S20" s="9" t="str">
        <f>[2]หน้าผ้า!Z29</f>
        <v>500กระสอบแบน</v>
      </c>
      <c r="T20" s="12">
        <f>[2]หน้าผ้า!X29</f>
        <v>45925</v>
      </c>
      <c r="U20" s="11">
        <f>[2]หน้าผ้า!AA29</f>
        <v>20000</v>
      </c>
      <c r="V20" s="10">
        <f>[2]หน้าผ้า!AJ29</f>
        <v>233</v>
      </c>
      <c r="W20" s="10">
        <f>[2]หน้าผ้า!AL29</f>
        <v>19767</v>
      </c>
      <c r="X20" s="10">
        <f>[2]หน้าผ้า!AM29</f>
        <v>0</v>
      </c>
      <c r="Y20" s="10">
        <f>[2]หน้าผ้า!AN29</f>
        <v>20755.350000000002</v>
      </c>
      <c r="Z20" s="9" t="str">
        <f>[2]หน้าผ้า!AO29</f>
        <v>WSWT1925800</v>
      </c>
      <c r="AA20" s="8">
        <f>[2]หน้าผ้า!AQ29</f>
        <v>18501.714330000003</v>
      </c>
      <c r="AB20" s="8">
        <f>[2]หน้าผ้า!AR29</f>
        <v>0</v>
      </c>
      <c r="AC20" s="8">
        <f>[2]หน้าผ้า!AS29</f>
        <v>18501.714330000003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พร้อมส่ง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45925</v>
      </c>
      <c r="AK20" s="3">
        <f>[2]หน้าผ้า!DQ29</f>
        <v>0</v>
      </c>
      <c r="AL20" s="3">
        <f>[2]หน้าผ้า!DR29</f>
        <v>45915</v>
      </c>
      <c r="AM20" s="3">
        <f>[2]หน้าผ้า!DS29</f>
        <v>45922</v>
      </c>
      <c r="AN20" s="3">
        <f>[2]หน้าผ้า!DT29</f>
        <v>45923</v>
      </c>
      <c r="AO20" s="3">
        <f>[2]หน้าผ้า!DU29</f>
        <v>45923</v>
      </c>
      <c r="AP20" s="3">
        <f>[2]หน้าผ้า!DP29</f>
        <v>45920</v>
      </c>
      <c r="AQ20" s="3">
        <f>[2]หน้าผ้า!DW29</f>
        <v>45924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1343.6356095653334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ผึ้งเหลือง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 t="str">
        <f>[2]หน้าผ้า!X30</f>
        <v>รอแจ้ง</v>
      </c>
      <c r="U21" s="11">
        <f>[2]หน้าผ้า!AA30</f>
        <v>140000</v>
      </c>
      <c r="V21" s="10">
        <f>[2]หน้าผ้า!AJ30</f>
        <v>0</v>
      </c>
      <c r="W21" s="10">
        <f>[2]หน้าผ้า!AL30</f>
        <v>140000</v>
      </c>
      <c r="X21" s="10">
        <f>[2]หน้าผ้า!AM30</f>
        <v>0</v>
      </c>
      <c r="Y21" s="10">
        <f>[2]หน้าผ้า!AN30</f>
        <v>147000</v>
      </c>
      <c r="Z21" s="9" t="str">
        <f>[2]หน้าผ้า!AO30</f>
        <v>WSWT1925800</v>
      </c>
      <c r="AA21" s="8">
        <f>[2]หน้าผ้า!AQ30</f>
        <v>123215.4</v>
      </c>
      <c r="AB21" s="8">
        <f>[2]หน้าผ้า!AR30</f>
        <v>0</v>
      </c>
      <c r="AC21" s="8">
        <f>[2]หน้าผ้า!AS30</f>
        <v>123215.4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P7</v>
      </c>
      <c r="AI21" s="1">
        <f>[2]หน้าผ้า!DM30</f>
        <v>2</v>
      </c>
      <c r="AJ21" s="3" t="str">
        <f>[2]หน้าผ้า!DN30</f>
        <v>รอแจ้ง</v>
      </c>
      <c r="AK21" s="3">
        <f>[2]หน้าผ้า!DQ30</f>
        <v>0</v>
      </c>
      <c r="AL21" s="3" t="e">
        <f>[2]หน้าผ้า!DR30</f>
        <v>#VALUE!</v>
      </c>
      <c r="AM21" s="3" t="e">
        <f>[2]หน้าผ้า!DS30</f>
        <v>#VALUE!</v>
      </c>
      <c r="AN21" s="3" t="e">
        <f>[2]หน้าผ้า!DT30</f>
        <v>#VALUE!</v>
      </c>
      <c r="AO21" s="3" t="e">
        <f>[2]หน้าผ้า!DU30</f>
        <v>#VALUE!</v>
      </c>
      <c r="AP21" s="3" t="e">
        <f>[2]หน้าผ้า!DP30</f>
        <v>#VALUE!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8948.1761600000009</v>
      </c>
    </row>
    <row r="22" spans="1:56" ht="27.75" customHeight="1" x14ac:dyDescent="0.45">
      <c r="A22" s="3">
        <f>[2]หน้าผ้า!C31</f>
        <v>0</v>
      </c>
      <c r="B22" s="14">
        <f>[2]หน้าผ้า!B31</f>
        <v>0</v>
      </c>
      <c r="C22" s="9">
        <f>[2]หน้าผ้า!E31</f>
        <v>0</v>
      </c>
      <c r="D22" s="13">
        <f>[2]หน้าผ้า!F31</f>
        <v>0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WSWT1925800</v>
      </c>
      <c r="AA22" s="8">
        <f>[2]หน้าผ้า!AQ31</f>
        <v>176921.51433000001</v>
      </c>
      <c r="AB22" s="8">
        <f>[2]หน้าผ้า!AR31</f>
        <v>14424</v>
      </c>
      <c r="AC22" s="8">
        <f>[2]หน้าผ้า!AS31</f>
        <v>162497.51433000001</v>
      </c>
      <c r="AD22" s="8">
        <f>[2]หน้าผ้า!AT31</f>
        <v>0</v>
      </c>
      <c r="AE22" s="8">
        <f>[2]หน้าผ้า!AU31</f>
        <v>0</v>
      </c>
      <c r="AF22" s="8" t="str">
        <f>[2]หน้าผ้า!AI31</f>
        <v>ระบุในSD</v>
      </c>
      <c r="AG22" s="1" t="str">
        <f>[3]หน้าผ้า!DC34</f>
        <v>พร้อมส่ง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45905</v>
      </c>
      <c r="B23" s="14" t="str">
        <f>[2]หน้าผ้า!B32</f>
        <v>MK68-001077</v>
      </c>
      <c r="C23" s="9" t="str">
        <f>[2]หน้าผ้า!E32</f>
        <v>บจก.เคอรี่ฟลาวมิลล์</v>
      </c>
      <c r="D23" s="13" t="str">
        <f>[2]หน้าผ้า!F32</f>
        <v>ปลาโลมาเทา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67</v>
      </c>
      <c r="J23" s="9" t="str">
        <f>[2]หน้าผ้า!M32</f>
        <v>+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ห่ออัดเบลแบน500</v>
      </c>
      <c r="T23" s="12">
        <f>[2]หน้าผ้า!X32</f>
        <v>45916</v>
      </c>
      <c r="U23" s="11">
        <f>[2]หน้าผ้า!AA32</f>
        <v>5000</v>
      </c>
      <c r="V23" s="10">
        <f>[2]หน้าผ้า!AJ32</f>
        <v>5000</v>
      </c>
      <c r="W23" s="10">
        <f>[2]หน้าผ้า!AL32</f>
        <v>0</v>
      </c>
      <c r="X23" s="10">
        <f>[2]หน้าผ้า!AM32</f>
        <v>5400</v>
      </c>
      <c r="Y23" s="10">
        <f>[2]หน้าผ้า!AN32</f>
        <v>0</v>
      </c>
      <c r="Z23" s="9" t="str">
        <f>[2]หน้าผ้า!AO32</f>
        <v>WSWT1921720</v>
      </c>
      <c r="AA23" s="8">
        <f>[2]หน้าผ้า!AQ32</f>
        <v>0</v>
      </c>
      <c r="AB23" s="8">
        <f>[2]หน้าผ้า!AR32</f>
        <v>0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 t="str">
        <f>[2]หน้าผ้า!AI32</f>
        <v>PDR250295</v>
      </c>
      <c r="AG23" s="1" t="str">
        <f>[3]หน้าผ้า!DC35</f>
        <v>พร้อมส่ง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45916</v>
      </c>
      <c r="AK23" s="3">
        <f>[2]หน้าผ้า!DQ32</f>
        <v>0</v>
      </c>
      <c r="AL23" s="3">
        <f>[2]หน้าผ้า!DR32</f>
        <v>45907</v>
      </c>
      <c r="AM23" s="3">
        <f>[2]หน้าผ้า!DS32</f>
        <v>45914</v>
      </c>
      <c r="AN23" s="3">
        <f>[2]หน้าผ้า!DT32</f>
        <v>45915</v>
      </c>
      <c r="AO23" s="3">
        <f>[2]หน้าผ้า!DU32</f>
        <v>45915</v>
      </c>
      <c r="AP23" s="3">
        <f>[2]หน้าผ้า!DP32</f>
        <v>45911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WRWT21720/WRWT25800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45905</v>
      </c>
      <c r="B24" s="14" t="str">
        <f>[2]หน้าผ้า!B33</f>
        <v>MK68-001077</v>
      </c>
      <c r="C24" s="9" t="str">
        <f>[2]หน้าผ้า!E33</f>
        <v>บจก.เคอรี่ฟลาวมิลล์</v>
      </c>
      <c r="D24" s="13" t="str">
        <f>[2]หน้าผ้า!F33</f>
        <v>ถุงเงิน</v>
      </c>
      <c r="E24" s="9">
        <f>[2]หน้าผ้า!G33</f>
        <v>19</v>
      </c>
      <c r="F24" s="9">
        <f>[2]หน้าผ้า!H33</f>
        <v>32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67</v>
      </c>
      <c r="J24" s="9" t="str">
        <f>[2]หน้าผ้า!M33</f>
        <v>+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ห่ออัดเบลแบน500</v>
      </c>
      <c r="T24" s="12">
        <f>[2]หน้าผ้า!X33</f>
        <v>45916</v>
      </c>
      <c r="U24" s="11">
        <f>[2]หน้าผ้า!AA33</f>
        <v>5000</v>
      </c>
      <c r="V24" s="10">
        <f>[2]หน้าผ้า!AJ33</f>
        <v>4500</v>
      </c>
      <c r="W24" s="10">
        <f>[2]หน้าผ้า!AL33</f>
        <v>500</v>
      </c>
      <c r="X24" s="10">
        <f>[2]หน้าผ้า!AM33</f>
        <v>5400</v>
      </c>
      <c r="Y24" s="10">
        <f>[2]หน้าผ้า!AN33</f>
        <v>0</v>
      </c>
      <c r="Z24" s="9" t="str">
        <f>[2]หน้าผ้า!AO33</f>
        <v>WSWT1921720</v>
      </c>
      <c r="AA24" s="8">
        <f>[2]หน้าผ้า!AQ33</f>
        <v>0</v>
      </c>
      <c r="AB24" s="8">
        <f>[2]หน้าผ้า!AR33</f>
        <v>0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PDR250295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45916</v>
      </c>
      <c r="AK24" s="3">
        <f>[2]หน้าผ้า!DQ33</f>
        <v>0</v>
      </c>
      <c r="AL24" s="3">
        <f>[2]หน้าผ้า!DR33</f>
        <v>45907</v>
      </c>
      <c r="AM24" s="3">
        <f>[2]หน้าผ้า!DS33</f>
        <v>45914</v>
      </c>
      <c r="AN24" s="3">
        <f>[2]หน้าผ้า!DT33</f>
        <v>45915</v>
      </c>
      <c r="AO24" s="3">
        <f>[2]หน้าผ้า!DU33</f>
        <v>45915</v>
      </c>
      <c r="AP24" s="3">
        <f>[2]หน้าผ้า!DP33</f>
        <v>45911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WRWT21720/WRWT25800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45905</v>
      </c>
      <c r="B25" s="14" t="str">
        <f>[2]หน้าผ้า!B34</f>
        <v>MK68-001077</v>
      </c>
      <c r="C25" s="9" t="str">
        <f>[2]หน้าผ้า!E34</f>
        <v>บจก.เคอรี่ฟลาวมิลล์</v>
      </c>
      <c r="D25" s="13" t="str">
        <f>[2]หน้าผ้า!F34</f>
        <v>กุ้งแดง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45916</v>
      </c>
      <c r="U25" s="11">
        <f>[2]หน้าผ้า!AA34</f>
        <v>10000</v>
      </c>
      <c r="V25" s="10">
        <f>[2]หน้าผ้า!AJ34</f>
        <v>10000</v>
      </c>
      <c r="W25" s="10">
        <f>[2]หน้าผ้า!AL34</f>
        <v>0</v>
      </c>
      <c r="X25" s="10">
        <f>[2]หน้าผ้า!AM34</f>
        <v>10500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PDR250295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45916</v>
      </c>
      <c r="AK25" s="3">
        <f>[2]หน้าผ้า!DQ34</f>
        <v>0</v>
      </c>
      <c r="AL25" s="3">
        <f>[2]หน้าผ้า!DR34</f>
        <v>45907</v>
      </c>
      <c r="AM25" s="3">
        <f>[2]หน้าผ้า!DS34</f>
        <v>45914</v>
      </c>
      <c r="AN25" s="3">
        <f>[2]หน้าผ้า!DT34</f>
        <v>45915</v>
      </c>
      <c r="AO25" s="3">
        <f>[2]หน้าผ้า!DU34</f>
        <v>45915</v>
      </c>
      <c r="AP25" s="3">
        <f>[2]หน้าผ้า!DP34</f>
        <v>45911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45905</v>
      </c>
      <c r="B26" s="14" t="str">
        <f>[2]หน้าผ้า!B35</f>
        <v>MK68-001077</v>
      </c>
      <c r="C26" s="9" t="str">
        <f>[2]หน้าผ้า!E35</f>
        <v>บจก.เคอรี่ฟลาวมิลล์</v>
      </c>
      <c r="D26" s="13" t="str">
        <f>[2]หน้าผ้า!F35</f>
        <v>PBKF2-01-03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45916</v>
      </c>
      <c r="U26" s="11">
        <f>[2]หน้าผ้า!AA35</f>
        <v>5000</v>
      </c>
      <c r="V26" s="10">
        <f>[2]หน้าผ้า!AJ35</f>
        <v>4787</v>
      </c>
      <c r="W26" s="10">
        <f>[2]หน้าผ้า!AL35</f>
        <v>213</v>
      </c>
      <c r="X26" s="10">
        <f>[2]หน้าผ้า!AM35</f>
        <v>5400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PDR250295</v>
      </c>
      <c r="AG26" s="1" t="str">
        <f>[3]หน้าผ้า!DC38</f>
        <v>รอตัด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45916</v>
      </c>
      <c r="AK26" s="3">
        <f>[2]หน้าผ้า!DQ35</f>
        <v>0</v>
      </c>
      <c r="AL26" s="3">
        <f>[2]หน้าผ้า!DR35</f>
        <v>45907</v>
      </c>
      <c r="AM26" s="3">
        <f>[2]หน้าผ้า!DS35</f>
        <v>45914</v>
      </c>
      <c r="AN26" s="3">
        <f>[2]หน้าผ้า!DT35</f>
        <v>45915</v>
      </c>
      <c r="AO26" s="3">
        <f>[2]หน้าผ้า!DU35</f>
        <v>45915</v>
      </c>
      <c r="AP26" s="3">
        <f>[2]หน้าผ้า!DP35</f>
        <v>45911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45905</v>
      </c>
      <c r="B27" s="14" t="str">
        <f>[2]หน้าผ้า!B36</f>
        <v>MK68-001077</v>
      </c>
      <c r="C27" s="9" t="str">
        <f>[2]หน้าผ้า!E36</f>
        <v>บจก.เคอรี่ฟลาวมิลล์</v>
      </c>
      <c r="D27" s="13" t="str">
        <f>[2]หน้าผ้า!F36</f>
        <v>บะหมี่เตี๊ยว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45918</v>
      </c>
      <c r="U27" s="11">
        <f>[2]หน้าผ้า!AA36</f>
        <v>5000</v>
      </c>
      <c r="V27" s="10">
        <f>[2]หน้าผ้า!AJ36</f>
        <v>5000</v>
      </c>
      <c r="W27" s="10">
        <f>[2]หน้าผ้า!AL36</f>
        <v>0</v>
      </c>
      <c r="X27" s="10">
        <f>[2]หน้าผ้า!AM36</f>
        <v>5250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PDR250296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45918</v>
      </c>
      <c r="AK27" s="3">
        <f>[2]หน้าผ้า!DQ36</f>
        <v>0</v>
      </c>
      <c r="AL27" s="3">
        <f>[2]หน้าผ้า!DR36</f>
        <v>45909</v>
      </c>
      <c r="AM27" s="3">
        <f>[2]หน้าผ้า!DS36</f>
        <v>45916</v>
      </c>
      <c r="AN27" s="3">
        <f>[2]หน้าผ้า!DT36</f>
        <v>45917</v>
      </c>
      <c r="AO27" s="3">
        <f>[2]หน้าผ้า!DU36</f>
        <v>45917</v>
      </c>
      <c r="AP27" s="3">
        <f>[2]หน้าผ้า!DP36</f>
        <v>45913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45905</v>
      </c>
      <c r="B28" s="14" t="str">
        <f>[2]หน้าผ้า!B37</f>
        <v>MK68-001077</v>
      </c>
      <c r="C28" s="9" t="str">
        <f>[2]หน้าผ้า!E37</f>
        <v>บจก.เคอรี่ฟลาวมิลล์</v>
      </c>
      <c r="D28" s="13" t="str">
        <f>[2]หน้าผ้า!F37</f>
        <v>แต้มแดง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45918</v>
      </c>
      <c r="U28" s="11">
        <f>[2]หน้าผ้า!AA37</f>
        <v>5000</v>
      </c>
      <c r="V28" s="10">
        <f>[2]หน้าผ้า!AJ37</f>
        <v>4623</v>
      </c>
      <c r="W28" s="10">
        <f>[2]หน้าผ้า!AL37</f>
        <v>377</v>
      </c>
      <c r="X28" s="10">
        <f>[2]หน้าผ้า!AM37</f>
        <v>5023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PDR250295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45918</v>
      </c>
      <c r="AK28" s="3">
        <f>[2]หน้าผ้า!DQ37</f>
        <v>0</v>
      </c>
      <c r="AL28" s="3">
        <f>[2]หน้าผ้า!DR37</f>
        <v>45909</v>
      </c>
      <c r="AM28" s="3">
        <f>[2]หน้าผ้า!DS37</f>
        <v>45916</v>
      </c>
      <c r="AN28" s="3">
        <f>[2]หน้าผ้า!DT37</f>
        <v>45917</v>
      </c>
      <c r="AO28" s="3">
        <f>[2]หน้าผ้า!DU37</f>
        <v>45917</v>
      </c>
      <c r="AP28" s="3">
        <f>[2]หน้าผ้า!DP37</f>
        <v>45913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 t="str">
        <f>[2]หน้าผ้า!C38</f>
        <v>ประมาณการ</v>
      </c>
      <c r="B29" s="14" t="str">
        <f>[2]หน้าผ้า!B38</f>
        <v>ประมาณการ</v>
      </c>
      <c r="C29" s="9" t="str">
        <f>[2]หน้าผ้า!E38</f>
        <v>บจก.เคอรี่ฟลาวมิลล์</v>
      </c>
      <c r="D29" s="13" t="str">
        <f>[2]หน้าผ้า!F38</f>
        <v>แต้มแดง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 t="str">
        <f>[2]หน้าผ้า!X38</f>
        <v>รอแจ้ง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ผ้าขาว</v>
      </c>
      <c r="AH29" s="1" t="str">
        <f>[2]หน้าผ้า!DL38</f>
        <v>P7</v>
      </c>
      <c r="AI29" s="1">
        <f>[2]หน้าผ้า!DM38</f>
        <v>2</v>
      </c>
      <c r="AJ29" s="3" t="str">
        <f>[2]หน้าผ้า!DN38</f>
        <v>รอแจ้ง</v>
      </c>
      <c r="AK29" s="3">
        <f>[2]หน้าผ้า!DQ38</f>
        <v>0</v>
      </c>
      <c r="AL29" s="3" t="e">
        <f>[2]หน้าผ้า!DR38</f>
        <v>#VALUE!</v>
      </c>
      <c r="AM29" s="3" t="e">
        <f>[2]หน้าผ้า!DS38</f>
        <v>#VALUE!</v>
      </c>
      <c r="AN29" s="3" t="e">
        <f>[2]หน้าผ้า!DT38</f>
        <v>#VALUE!</v>
      </c>
      <c r="AO29" s="3" t="e">
        <f>[2]หน้าผ้า!DU38</f>
        <v>#VALUE!</v>
      </c>
      <c r="AP29" s="3" t="e">
        <f>[2]หน้าผ้า!DP38</f>
        <v>#VALUE!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45905</v>
      </c>
      <c r="B30" s="14" t="str">
        <f>[2]หน้าผ้า!B39</f>
        <v>MK68-001077</v>
      </c>
      <c r="C30" s="9" t="str">
        <f>[2]หน้าผ้า!E39</f>
        <v>บจก.เคอรี่ฟลาวมิลล์</v>
      </c>
      <c r="D30" s="13" t="str">
        <f>[2]หน้าผ้า!F39</f>
        <v>ถุงเขียว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45918</v>
      </c>
      <c r="U30" s="11">
        <f>[2]หน้าผ้า!AA39</f>
        <v>10000</v>
      </c>
      <c r="V30" s="10">
        <f>[2]หน้าผ้า!AJ39</f>
        <v>10000</v>
      </c>
      <c r="W30" s="10">
        <f>[2]หน้าผ้า!AL39</f>
        <v>0</v>
      </c>
      <c r="X30" s="10">
        <f>[2]หน้าผ้า!AM39</f>
        <v>10400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PDR250296</v>
      </c>
      <c r="AG30" s="1" t="str">
        <f>[3]หน้าผ้า!DC42</f>
        <v>ผ้าขาว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45918</v>
      </c>
      <c r="AK30" s="3">
        <f>[2]หน้าผ้า!DQ39</f>
        <v>0</v>
      </c>
      <c r="AL30" s="3">
        <f>[2]หน้าผ้า!DR39</f>
        <v>45909</v>
      </c>
      <c r="AM30" s="3">
        <f>[2]หน้าผ้า!DS39</f>
        <v>45916</v>
      </c>
      <c r="AN30" s="3">
        <f>[2]หน้าผ้า!DT39</f>
        <v>45917</v>
      </c>
      <c r="AO30" s="3">
        <f>[2]หน้าผ้า!DU39</f>
        <v>45917</v>
      </c>
      <c r="AP30" s="3">
        <f>[2]หน้าผ้า!DP39</f>
        <v>45913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45905</v>
      </c>
      <c r="B31" s="14" t="str">
        <f>[2]หน้าผ้า!B40</f>
        <v>MK68-001077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ดอกไม้เขียว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45918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PDR250296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45918</v>
      </c>
      <c r="AK31" s="3">
        <f>[2]หน้าผ้า!DQ40</f>
        <v>0</v>
      </c>
      <c r="AL31" s="3">
        <f>[2]หน้าผ้า!DR40</f>
        <v>45909</v>
      </c>
      <c r="AM31" s="3">
        <f>[2]หน้าผ้า!DS40</f>
        <v>45916</v>
      </c>
      <c r="AN31" s="3">
        <f>[2]หน้าผ้า!DT40</f>
        <v>45917</v>
      </c>
      <c r="AO31" s="3">
        <f>[2]หน้าผ้า!DU40</f>
        <v>45917</v>
      </c>
      <c r="AP31" s="3">
        <f>[2]หน้าผ้า!DP40</f>
        <v>45913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 t="str">
        <f>[2]หน้าผ้า!AG40</f>
        <v>ลบสีจำนวนมาก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45904</v>
      </c>
      <c r="B32" s="14" t="str">
        <f>[2]หน้าผ้า!B41</f>
        <v>MK68-001075</v>
      </c>
      <c r="C32" s="9" t="str">
        <f>[2]หน้าผ้า!E41</f>
        <v>บจก.เคอรี่ฟลาวมิลล์</v>
      </c>
      <c r="D32" s="13" t="str">
        <f>[2]หน้าผ้า!F41</f>
        <v>ไม่พิมพ์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ไม่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ห่ออัดเบลแบน501</v>
      </c>
      <c r="T32" s="12">
        <f>[2]หน้าผ้า!X41</f>
        <v>45924</v>
      </c>
      <c r="U32" s="11">
        <f>[2]หน้าผ้า!AA41</f>
        <v>20000</v>
      </c>
      <c r="V32" s="10">
        <f>[2]หน้าผ้า!AJ41</f>
        <v>0</v>
      </c>
      <c r="W32" s="10">
        <f>[2]หน้าผ้า!AL41</f>
        <v>20000</v>
      </c>
      <c r="X32" s="10">
        <f>[2]หน้าผ้า!AM41</f>
        <v>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18719.800000000003</v>
      </c>
      <c r="AB32" s="8">
        <f>[2]หน้าผ้า!AR41</f>
        <v>18719.800000000003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พิมพ์ไม่ครบ</v>
      </c>
      <c r="AH32" s="1" t="str">
        <f>[2]หน้าผ้า!DL41</f>
        <v>P3</v>
      </c>
      <c r="AI32" s="1">
        <f>[2]หน้าผ้า!DM41</f>
        <v>1</v>
      </c>
      <c r="AJ32" s="3">
        <f>[2]หน้าผ้า!DN41</f>
        <v>45924</v>
      </c>
      <c r="AK32" s="3">
        <f>[2]หน้าผ้า!DQ41</f>
        <v>0</v>
      </c>
      <c r="AL32" s="3">
        <f>[2]หน้าผ้า!DR41</f>
        <v>0</v>
      </c>
      <c r="AM32" s="3">
        <f>[2]หน้าผ้า!DS41</f>
        <v>0</v>
      </c>
      <c r="AN32" s="3">
        <f>[2]หน้าผ้า!DT41</f>
        <v>0</v>
      </c>
      <c r="AO32" s="3">
        <f>[2]หน้าผ้า!DU41</f>
        <v>45923</v>
      </c>
      <c r="AP32" s="3">
        <f>[2]หน้าผ้า!DP41</f>
        <v>45919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ตัด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45904</v>
      </c>
      <c r="B33" s="14" t="str">
        <f>[2]หน้าผ้า!B42</f>
        <v>MK68-001076</v>
      </c>
      <c r="C33" s="9" t="str">
        <f>[2]หน้าผ้า!E42</f>
        <v>บจก.เคอรี่ฟลาวมิลล์</v>
      </c>
      <c r="D33" s="13" t="str">
        <f>[2]หน้าผ้า!F42</f>
        <v>ไม่พิมพ์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45924</v>
      </c>
      <c r="U33" s="11">
        <f>[2]หน้าผ้า!AA42</f>
        <v>20000</v>
      </c>
      <c r="V33" s="10">
        <f>[2]หน้าผ้า!AJ42</f>
        <v>0</v>
      </c>
      <c r="W33" s="10">
        <f>[2]หน้าผ้า!AL42</f>
        <v>20000</v>
      </c>
      <c r="X33" s="10">
        <f>[2]หน้าผ้า!AM42</f>
        <v>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18719.800000000003</v>
      </c>
      <c r="AB33" s="8">
        <f>[2]หน้าผ้า!AR42</f>
        <v>0</v>
      </c>
      <c r="AC33" s="8">
        <f>[2]หน้าผ้า!AS42</f>
        <v>18719.800000000003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P3</v>
      </c>
      <c r="AI33" s="1">
        <f>[2]หน้าผ้า!DM42</f>
        <v>1</v>
      </c>
      <c r="AJ33" s="3">
        <f>[2]หน้าผ้า!DN42</f>
        <v>45924</v>
      </c>
      <c r="AK33" s="3">
        <f>[2]หน้าผ้า!DQ42</f>
        <v>0</v>
      </c>
      <c r="AL33" s="3">
        <f>[2]หน้าผ้า!DR42</f>
        <v>0</v>
      </c>
      <c r="AM33" s="3">
        <f>[2]หน้าผ้า!DS42</f>
        <v>0</v>
      </c>
      <c r="AN33" s="3">
        <f>[2]หน้าผ้า!DT42</f>
        <v>0</v>
      </c>
      <c r="AO33" s="3">
        <f>[2]หน้าผ้า!DU42</f>
        <v>45923</v>
      </c>
      <c r="AP33" s="3">
        <f>[2]หน้าผ้า!DP42</f>
        <v>45919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ตัด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1410.0585351111113</v>
      </c>
    </row>
    <row r="34" spans="1:56" ht="27.75" customHeight="1" x14ac:dyDescent="0.45">
      <c r="A34" s="3">
        <f>[2]หน้าผ้า!C43</f>
        <v>45910</v>
      </c>
      <c r="B34" s="14" t="str">
        <f>[2]หน้าผ้า!B43</f>
        <v>MK68-001099</v>
      </c>
      <c r="C34" s="9" t="str">
        <f>[2]หน้าผ้า!E43</f>
        <v>บจก.เคอรี่ฟลาวมิลล์</v>
      </c>
      <c r="D34" s="13" t="str">
        <f>[2]หน้าผ้า!F43</f>
        <v>ถุงเขียว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45920</v>
      </c>
      <c r="U34" s="11">
        <f>[2]หน้าผ้า!AA43</f>
        <v>10000</v>
      </c>
      <c r="V34" s="10">
        <f>[2]หน้าผ้า!AJ43</f>
        <v>10000</v>
      </c>
      <c r="W34" s="10">
        <f>[2]หน้าผ้า!AL43</f>
        <v>0</v>
      </c>
      <c r="X34" s="10">
        <f>[2]หน้าผ้า!AM43</f>
        <v>10400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PDR250299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45920</v>
      </c>
      <c r="AK34" s="3">
        <f>[2]หน้าผ้า!DQ43</f>
        <v>0</v>
      </c>
      <c r="AL34" s="3">
        <f>[2]หน้าผ้า!DR43</f>
        <v>45911</v>
      </c>
      <c r="AM34" s="3">
        <f>[2]หน้าผ้า!DS43</f>
        <v>45918</v>
      </c>
      <c r="AN34" s="3">
        <f>[2]หน้าผ้า!DT43</f>
        <v>45919</v>
      </c>
      <c r="AO34" s="3">
        <f>[2]หน้าผ้า!DU43</f>
        <v>45919</v>
      </c>
      <c r="AP34" s="3">
        <f>[2]หน้าผ้า!DP43</f>
        <v>45915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45910</v>
      </c>
      <c r="B35" s="14" t="str">
        <f>[2]หน้าผ้า!B44</f>
        <v>MK68-001099</v>
      </c>
      <c r="C35" s="9" t="str">
        <f>[2]หน้าผ้า!E44</f>
        <v>บจก.เคอรี่ฟลาวมิลล์</v>
      </c>
      <c r="D35" s="13" t="str">
        <f>[2]หน้าผ้า!F44</f>
        <v>ถุงทองแซนวิช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45920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8080</v>
      </c>
      <c r="Y35" s="10">
        <f>[2]หน้าผ้า!AN44</f>
        <v>2016</v>
      </c>
      <c r="Z35" s="9" t="str">
        <f>[2]หน้าผ้า!AO44</f>
        <v>WSWT1921720</v>
      </c>
      <c r="AA35" s="8">
        <f>[2]หน้าผ้า!AQ44</f>
        <v>1886.9558400000001</v>
      </c>
      <c r="AB35" s="8">
        <f>[2]หน้าผ้า!AR44</f>
        <v>1886.9558400000001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PDR250299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45920</v>
      </c>
      <c r="AK35" s="3">
        <f>[2]หน้าผ้า!DQ44</f>
        <v>0</v>
      </c>
      <c r="AL35" s="3">
        <f>[2]หน้าผ้า!DR44</f>
        <v>45911</v>
      </c>
      <c r="AM35" s="3">
        <f>[2]หน้าผ้า!DS44</f>
        <v>45918</v>
      </c>
      <c r="AN35" s="3">
        <f>[2]หน้าผ้า!DT44</f>
        <v>45919</v>
      </c>
      <c r="AO35" s="3">
        <f>[2]หน้าผ้า!DU44</f>
        <v>45919</v>
      </c>
      <c r="AP35" s="3">
        <f>[2]หน้าผ้า!DP44</f>
        <v>45915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45910</v>
      </c>
      <c r="B36" s="14" t="str">
        <f>[2]หน้าผ้า!B45</f>
        <v>MK68-001099</v>
      </c>
      <c r="C36" s="9" t="str">
        <f>[2]หน้าผ้า!E45</f>
        <v>บจก.เคอรี่ฟลาวมิลล์</v>
      </c>
      <c r="D36" s="13" t="str">
        <f>[2]หน้าผ้า!F45</f>
        <v>BS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45920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4679.9500000000007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PDR250299</v>
      </c>
      <c r="AG36" s="1" t="str">
        <f>[3]หน้าผ้า!DC48</f>
        <v>รอตัด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45920</v>
      </c>
      <c r="AK36" s="3">
        <f>[2]หน้าผ้า!DQ45</f>
        <v>0</v>
      </c>
      <c r="AL36" s="3">
        <f>[2]หน้าผ้า!DR45</f>
        <v>45911</v>
      </c>
      <c r="AM36" s="3">
        <f>[2]หน้าผ้า!DS45</f>
        <v>45918</v>
      </c>
      <c r="AN36" s="3">
        <f>[2]หน้าผ้า!DT45</f>
        <v>45919</v>
      </c>
      <c r="AO36" s="3">
        <f>[2]หน้าผ้า!DU45</f>
        <v>45919</v>
      </c>
      <c r="AP36" s="3">
        <f>[2]หน้าผ้า!DP45</f>
        <v>45915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45910</v>
      </c>
      <c r="B37" s="14" t="str">
        <f>[2]หน้าผ้า!B46</f>
        <v>MK68-001099</v>
      </c>
      <c r="C37" s="9" t="str">
        <f>[2]หน้าผ้า!E46</f>
        <v>บจก.เคอรี่ฟลาวมิลล์</v>
      </c>
      <c r="D37" s="13" t="str">
        <f>[2]หน้าผ้า!F46</f>
        <v>ชามแดง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45925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PDR250300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45925</v>
      </c>
      <c r="AK37" s="3">
        <f>[2]หน้าผ้า!DQ46</f>
        <v>0</v>
      </c>
      <c r="AL37" s="3">
        <f>[2]หน้าผ้า!DR46</f>
        <v>45916</v>
      </c>
      <c r="AM37" s="3">
        <f>[2]หน้าผ้า!DS46</f>
        <v>45923</v>
      </c>
      <c r="AN37" s="3">
        <f>[2]หน้าผ้า!DT46</f>
        <v>45924</v>
      </c>
      <c r="AO37" s="3">
        <f>[2]หน้าผ้า!DU46</f>
        <v>45924</v>
      </c>
      <c r="AP37" s="3">
        <f>[2]หน้าผ้า!DP46</f>
        <v>45920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45910</v>
      </c>
      <c r="B38" s="14" t="str">
        <f>[2]หน้าผ้า!B47</f>
        <v>MK68-001099</v>
      </c>
      <c r="C38" s="9" t="str">
        <f>[2]หน้าผ้า!E47</f>
        <v>บจก.เคอรี่ฟลาวมิลล์</v>
      </c>
      <c r="D38" s="13" t="str">
        <f>[2]หน้าผ้า!F47</f>
        <v>บะหมี่เตี๊ยว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45925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PDR250300</v>
      </c>
      <c r="AG38" s="1" t="str">
        <f>[3]หน้าผ้า!DC50</f>
        <v>รอตัด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45925</v>
      </c>
      <c r="AK38" s="3">
        <f>[2]หน้าผ้า!DQ47</f>
        <v>0</v>
      </c>
      <c r="AL38" s="3">
        <f>[2]หน้าผ้า!DR47</f>
        <v>45916</v>
      </c>
      <c r="AM38" s="3">
        <f>[2]หน้าผ้า!DS47</f>
        <v>45923</v>
      </c>
      <c r="AN38" s="3">
        <f>[2]หน้าผ้า!DT47</f>
        <v>45924</v>
      </c>
      <c r="AO38" s="3">
        <f>[2]หน้าผ้า!DU47</f>
        <v>45924</v>
      </c>
      <c r="AP38" s="3">
        <f>[2]หน้าผ้า!DP47</f>
        <v>45920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45910</v>
      </c>
      <c r="B39" s="14" t="str">
        <f>[2]หน้าผ้า!B48</f>
        <v>MK68-001099</v>
      </c>
      <c r="C39" s="9" t="str">
        <f>[2]หน้าผ้า!E48</f>
        <v>บจก.เคอรี่ฟลาวมิลล์</v>
      </c>
      <c r="D39" s="13" t="str">
        <f>[2]หน้าผ้า!F48</f>
        <v>HARD FLOUR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45925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5400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PDR250300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45925</v>
      </c>
      <c r="AK39" s="3">
        <f>[2]หน้าผ้า!DQ48</f>
        <v>0</v>
      </c>
      <c r="AL39" s="3">
        <f>[2]หน้าผ้า!DR48</f>
        <v>45916</v>
      </c>
      <c r="AM39" s="3">
        <f>[2]หน้าผ้า!DS48</f>
        <v>45923</v>
      </c>
      <c r="AN39" s="3">
        <f>[2]หน้าผ้า!DT48</f>
        <v>45924</v>
      </c>
      <c r="AO39" s="3">
        <f>[2]หน้าผ้า!DU48</f>
        <v>45924</v>
      </c>
      <c r="AP39" s="3">
        <f>[2]หน้าผ้า!DP48</f>
        <v>45920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45910</v>
      </c>
      <c r="B40" s="14" t="str">
        <f>[2]หน้าผ้า!B49</f>
        <v>MK68-001099</v>
      </c>
      <c r="C40" s="9" t="str">
        <f>[2]หน้าผ้า!E49</f>
        <v>บจก.เคอรี่ฟลาวมิลล์</v>
      </c>
      <c r="D40" s="13" t="str">
        <f>[2]หน้าผ้า!F49</f>
        <v>FW-Y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45925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5400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PDR250300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45925</v>
      </c>
      <c r="AK40" s="3">
        <f>[2]หน้าผ้า!DQ49</f>
        <v>0</v>
      </c>
      <c r="AL40" s="3">
        <f>[2]หน้าผ้า!DR49</f>
        <v>45916</v>
      </c>
      <c r="AM40" s="3">
        <f>[2]หน้าผ้า!DS49</f>
        <v>45923</v>
      </c>
      <c r="AN40" s="3">
        <f>[2]หน้าผ้า!DT49</f>
        <v>45924</v>
      </c>
      <c r="AO40" s="3">
        <f>[2]หน้าผ้า!DU49</f>
        <v>45924</v>
      </c>
      <c r="AP40" s="3">
        <f>[2]หน้าผ้า!DP49</f>
        <v>45920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45910</v>
      </c>
      <c r="B41" s="14" t="str">
        <f>[2]หน้าผ้า!B50</f>
        <v>MK68-001099</v>
      </c>
      <c r="C41" s="9" t="str">
        <f>[2]หน้าผ้า!E50</f>
        <v>บจก.เคอรี่ฟลาวมิลล์</v>
      </c>
      <c r="D41" s="13">
        <f>[2]หน้าผ้า!F50</f>
        <v>997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45925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5400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PDR250300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45925</v>
      </c>
      <c r="AK41" s="3">
        <f>[2]หน้าผ้า!DQ50</f>
        <v>0</v>
      </c>
      <c r="AL41" s="3">
        <f>[2]หน้าผ้า!DR50</f>
        <v>45916</v>
      </c>
      <c r="AM41" s="3">
        <f>[2]หน้าผ้า!DS50</f>
        <v>45923</v>
      </c>
      <c r="AN41" s="3">
        <f>[2]หน้าผ้า!DT50</f>
        <v>45924</v>
      </c>
      <c r="AO41" s="3">
        <f>[2]หน้าผ้า!DU50</f>
        <v>45924</v>
      </c>
      <c r="AP41" s="3">
        <f>[2]หน้าผ้า!DP50</f>
        <v>45920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45912</v>
      </c>
      <c r="B42" s="14" t="str">
        <f>[2]หน้าผ้า!B51</f>
        <v>MK68-001108</v>
      </c>
      <c r="C42" s="9" t="str">
        <f>[2]หน้าผ้า!E51</f>
        <v>บจก.เคอรี่ฟลาวมิลล์</v>
      </c>
      <c r="D42" s="13" t="str">
        <f>[2]หน้าผ้า!F51</f>
        <v>NHR-1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45920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PDR250301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45920</v>
      </c>
      <c r="AK42" s="3">
        <f>[2]หน้าผ้า!DQ51</f>
        <v>0</v>
      </c>
      <c r="AL42" s="3">
        <f>[2]หน้าผ้า!DR51</f>
        <v>45911</v>
      </c>
      <c r="AM42" s="3">
        <f>[2]หน้าผ้า!DS51</f>
        <v>45918</v>
      </c>
      <c r="AN42" s="3">
        <f>[2]หน้าผ้า!DT51</f>
        <v>45919</v>
      </c>
      <c r="AO42" s="3">
        <f>[2]หน้าผ้า!DU51</f>
        <v>45919</v>
      </c>
      <c r="AP42" s="3">
        <f>[2]หน้าผ้า!DP51</f>
        <v>45915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45912</v>
      </c>
      <c r="B43" s="14" t="str">
        <f>[2]หน้าผ้า!B52</f>
        <v>MK68-001108</v>
      </c>
      <c r="C43" s="9" t="str">
        <f>[2]หน้าผ้า!E52</f>
        <v>บจก.เคอรี่ฟลาวมิลล์</v>
      </c>
      <c r="D43" s="13" t="str">
        <f>[2]หน้าผ้า!F52</f>
        <v>กุ้งแดง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45920</v>
      </c>
      <c r="U43" s="11">
        <f>[2]หน้าผ้า!AA52</f>
        <v>10000</v>
      </c>
      <c r="V43" s="10">
        <f>[2]หน้าผ้า!AJ52</f>
        <v>0</v>
      </c>
      <c r="W43" s="10">
        <f>[2]หน้าผ้า!AL52</f>
        <v>10000</v>
      </c>
      <c r="X43" s="10">
        <f>[2]หน้าผ้า!AM52</f>
        <v>0</v>
      </c>
      <c r="Y43" s="10">
        <f>[2]หน้าผ้า!AN52</f>
        <v>10500</v>
      </c>
      <c r="Z43" s="9" t="str">
        <f>[2]หน้าผ้า!AO52</f>
        <v>WSWT1921720</v>
      </c>
      <c r="AA43" s="8">
        <f>[2]หน้าผ้า!AQ52</f>
        <v>9359.9000000000015</v>
      </c>
      <c r="AB43" s="8">
        <f>[2]หน้าผ้า!AR52</f>
        <v>9359.9000000000015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PDR250301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45920</v>
      </c>
      <c r="AK43" s="3">
        <f>[2]หน้าผ้า!DQ52</f>
        <v>0</v>
      </c>
      <c r="AL43" s="3">
        <f>[2]หน้าผ้า!DR52</f>
        <v>45911</v>
      </c>
      <c r="AM43" s="3">
        <f>[2]หน้าผ้า!DS52</f>
        <v>45918</v>
      </c>
      <c r="AN43" s="3">
        <f>[2]หน้าผ้า!DT52</f>
        <v>45919</v>
      </c>
      <c r="AO43" s="3">
        <f>[2]หน้าผ้า!DU52</f>
        <v>45919</v>
      </c>
      <c r="AP43" s="3">
        <f>[2]หน้าผ้า!DP52</f>
        <v>45915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45912</v>
      </c>
      <c r="B44" s="14" t="str">
        <f>[2]หน้าผ้า!B53</f>
        <v>MK68-001108</v>
      </c>
      <c r="C44" s="9" t="str">
        <f>[2]หน้าผ้า!E53</f>
        <v>บจก.เคอรี่ฟลาวมิลล์</v>
      </c>
      <c r="D44" s="13" t="str">
        <f>[2]หน้าผ้า!F53</f>
        <v>ดอกไม้เขียว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45920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0</v>
      </c>
      <c r="Y44" s="10">
        <f>[2]หน้าผ้า!AN53</f>
        <v>10500</v>
      </c>
      <c r="Z44" s="9" t="str">
        <f>[2]หน้าผ้า!AO53</f>
        <v>WSWT1921720</v>
      </c>
      <c r="AA44" s="8">
        <f>[2]หน้าผ้า!AQ53</f>
        <v>9359.9000000000015</v>
      </c>
      <c r="AB44" s="8">
        <f>[2]หน้าผ้า!AR53</f>
        <v>9359.9000000000015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PDR250301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45920</v>
      </c>
      <c r="AK44" s="3">
        <f>[2]หน้าผ้า!DQ53</f>
        <v>0</v>
      </c>
      <c r="AL44" s="3">
        <f>[2]หน้าผ้า!DR53</f>
        <v>45911</v>
      </c>
      <c r="AM44" s="3">
        <f>[2]หน้าผ้า!DS53</f>
        <v>45918</v>
      </c>
      <c r="AN44" s="3">
        <f>[2]หน้าผ้า!DT53</f>
        <v>45919</v>
      </c>
      <c r="AO44" s="3">
        <f>[2]หน้าผ้า!DU53</f>
        <v>45919</v>
      </c>
      <c r="AP44" s="3">
        <f>[2]หน้าผ้า!DP53</f>
        <v>45915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45912</v>
      </c>
      <c r="B45" s="14" t="str">
        <f>[2]หน้าผ้า!B54</f>
        <v>MK68-001108</v>
      </c>
      <c r="C45" s="9" t="str">
        <f>[2]หน้าผ้า!E54</f>
        <v>บจก.เคอรี่ฟลาวมิลล์</v>
      </c>
      <c r="D45" s="13" t="str">
        <f>[2]หน้าผ้า!F54</f>
        <v>ถุงเขียว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45925</v>
      </c>
      <c r="U45" s="11">
        <f>[2]หน้าผ้า!AA54</f>
        <v>10000</v>
      </c>
      <c r="V45" s="10">
        <f>[2]หน้าผ้า!AJ54</f>
        <v>0</v>
      </c>
      <c r="W45" s="10">
        <f>[2]หน้าผ้า!AL54</f>
        <v>10000</v>
      </c>
      <c r="X45" s="10">
        <f>[2]หน้าผ้า!AM54</f>
        <v>0</v>
      </c>
      <c r="Y45" s="10">
        <f>[2]หน้าผ้า!AN54</f>
        <v>10500</v>
      </c>
      <c r="Z45" s="9" t="str">
        <f>[2]หน้าผ้า!AO54</f>
        <v>WSWT1921720</v>
      </c>
      <c r="AA45" s="8">
        <f>[2]หน้าผ้า!AQ54</f>
        <v>9359.9000000000015</v>
      </c>
      <c r="AB45" s="8">
        <f>[2]หน้าผ้า!AR54</f>
        <v>760</v>
      </c>
      <c r="AC45" s="8">
        <f>[2]หน้าผ้า!AS54</f>
        <v>8599.9000000000015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PDR250302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45925</v>
      </c>
      <c r="AK45" s="3">
        <f>[2]หน้าผ้า!DQ54</f>
        <v>0</v>
      </c>
      <c r="AL45" s="3">
        <f>[2]หน้าผ้า!DR54</f>
        <v>45916</v>
      </c>
      <c r="AM45" s="3">
        <f>[2]หน้าผ้า!DS54</f>
        <v>45923</v>
      </c>
      <c r="AN45" s="3">
        <f>[2]หน้าผ้า!DT54</f>
        <v>45924</v>
      </c>
      <c r="AO45" s="3">
        <f>[2]หน้าผ้า!DU54</f>
        <v>45924</v>
      </c>
      <c r="AP45" s="3">
        <f>[2]หน้าผ้า!DP54</f>
        <v>45920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647.78268977777793</v>
      </c>
    </row>
    <row r="46" spans="1:56" ht="27.75" customHeight="1" x14ac:dyDescent="0.45">
      <c r="A46" s="3">
        <f>[2]หน้าผ้า!C55</f>
        <v>45912</v>
      </c>
      <c r="B46" s="14" t="str">
        <f>[2]หน้าผ้า!B55</f>
        <v>MK68-001108</v>
      </c>
      <c r="C46" s="9" t="str">
        <f>[2]หน้าผ้า!E55</f>
        <v>บจก.เคอรี่ฟลาวมิลล์</v>
      </c>
      <c r="D46" s="13" t="str">
        <f>[2]หน้าผ้า!F55</f>
        <v>ถุงเงิน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45925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PDR250302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45925</v>
      </c>
      <c r="AK46" s="3">
        <f>[2]หน้าผ้า!DQ55</f>
        <v>0</v>
      </c>
      <c r="AL46" s="3">
        <f>[2]หน้าผ้า!DR55</f>
        <v>45916</v>
      </c>
      <c r="AM46" s="3">
        <f>[2]หน้าผ้า!DS55</f>
        <v>45923</v>
      </c>
      <c r="AN46" s="3">
        <f>[2]หน้าผ้า!DT55</f>
        <v>45924</v>
      </c>
      <c r="AO46" s="3">
        <f>[2]หน้าผ้า!DU55</f>
        <v>45924</v>
      </c>
      <c r="AP46" s="3">
        <f>[2]หน้าผ้า!DP55</f>
        <v>45920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45912</v>
      </c>
      <c r="B47" s="14" t="str">
        <f>[2]หน้าผ้า!B56</f>
        <v>MK68-001108</v>
      </c>
      <c r="C47" s="9" t="str">
        <f>[2]หน้าผ้า!E56</f>
        <v>บจก.เคอรี่ฟลาวมิลล์</v>
      </c>
      <c r="D47" s="13" t="str">
        <f>[2]หน้าผ้า!F56</f>
        <v>ดอกไม้ม่วง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45925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0</v>
      </c>
      <c r="AC47" s="8">
        <f>[2]หน้าผ้า!AS56</f>
        <v>4679.9500000000007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PDR250302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45925</v>
      </c>
      <c r="AK47" s="3">
        <f>[2]หน้าผ้า!DQ56</f>
        <v>0</v>
      </c>
      <c r="AL47" s="3">
        <f>[2]หน้าผ้า!DR56</f>
        <v>45916</v>
      </c>
      <c r="AM47" s="3">
        <f>[2]หน้าผ้า!DS56</f>
        <v>45923</v>
      </c>
      <c r="AN47" s="3">
        <f>[2]หน้าผ้า!DT56</f>
        <v>45924</v>
      </c>
      <c r="AO47" s="3">
        <f>[2]หน้าผ้า!DU56</f>
        <v>45924</v>
      </c>
      <c r="AP47" s="3">
        <f>[2]หน้าผ้า!DP56</f>
        <v>45920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352.51463377777782</v>
      </c>
    </row>
    <row r="48" spans="1:56" ht="27.75" customHeight="1" x14ac:dyDescent="0.45">
      <c r="A48" s="3">
        <f>[2]หน้าผ้า!C57</f>
        <v>45912</v>
      </c>
      <c r="B48" s="14" t="str">
        <f>[2]หน้าผ้า!B57</f>
        <v>MK68-001109</v>
      </c>
      <c r="C48" s="9" t="str">
        <f>[2]หน้าผ้า!E57</f>
        <v>บจก.เคอรี่ฟลาวมิลล์</v>
      </c>
      <c r="D48" s="13" t="str">
        <f>[2]หน้าผ้า!F57</f>
        <v>NHR-1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45927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0</v>
      </c>
      <c r="AC48" s="8">
        <f>[2]หน้าผ้า!AS57</f>
        <v>4679.9500000000007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PDR250303</v>
      </c>
      <c r="AG48" s="1" t="str">
        <f>[3]หน้าผ้า!DC60</f>
        <v>รอแบบ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45927</v>
      </c>
      <c r="AK48" s="3">
        <f>[2]หน้าผ้า!DQ57</f>
        <v>0</v>
      </c>
      <c r="AL48" s="3">
        <f>[2]หน้าผ้า!DR57</f>
        <v>45918</v>
      </c>
      <c r="AM48" s="3">
        <f>[2]หน้าผ้า!DS57</f>
        <v>45925</v>
      </c>
      <c r="AN48" s="3">
        <f>[2]หน้าผ้า!DT57</f>
        <v>45926</v>
      </c>
      <c r="AO48" s="3">
        <f>[2]หน้าผ้า!DU57</f>
        <v>45926</v>
      </c>
      <c r="AP48" s="3">
        <f>[2]หน้าผ้า!DP57</f>
        <v>45922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352.51463377777782</v>
      </c>
    </row>
    <row r="49" spans="1:56" ht="27.75" customHeight="1" x14ac:dyDescent="0.45">
      <c r="A49" s="3">
        <f>[2]หน้าผ้า!C58</f>
        <v>45912</v>
      </c>
      <c r="B49" s="14" t="str">
        <f>[2]หน้าผ้า!B58</f>
        <v>MK68-001109</v>
      </c>
      <c r="C49" s="9" t="str">
        <f>[2]หน้าผ้า!E58</f>
        <v>บจก.เคอรี่ฟลาวมิลล์</v>
      </c>
      <c r="D49" s="13" t="str">
        <f>[2]หน้าผ้า!F58</f>
        <v>ถุงเงิน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45927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0</v>
      </c>
      <c r="AC49" s="8">
        <f>[2]หน้าผ้า!AS58</f>
        <v>4679.9500000000007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PDR250303</v>
      </c>
      <c r="AG49" s="1" t="str">
        <f>[3]หน้าผ้า!DC61</f>
        <v>พร้อมส่ง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45927</v>
      </c>
      <c r="AK49" s="3">
        <f>[2]หน้าผ้า!DQ58</f>
        <v>0</v>
      </c>
      <c r="AL49" s="3">
        <f>[2]หน้าผ้า!DR58</f>
        <v>45918</v>
      </c>
      <c r="AM49" s="3">
        <f>[2]หน้าผ้า!DS58</f>
        <v>45925</v>
      </c>
      <c r="AN49" s="3">
        <f>[2]หน้าผ้า!DT58</f>
        <v>45926</v>
      </c>
      <c r="AO49" s="3">
        <f>[2]หน้าผ้า!DU58</f>
        <v>45926</v>
      </c>
      <c r="AP49" s="3">
        <f>[2]หน้าผ้า!DP58</f>
        <v>45922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352.51463377777782</v>
      </c>
    </row>
    <row r="50" spans="1:56" ht="27.75" customHeight="1" x14ac:dyDescent="0.45">
      <c r="A50" s="3">
        <f>[2]หน้าผ้า!C59</f>
        <v>45912</v>
      </c>
      <c r="B50" s="14" t="str">
        <f>[2]หน้าผ้า!B59</f>
        <v>MK68-001109</v>
      </c>
      <c r="C50" s="9" t="str">
        <f>[2]หน้าผ้า!E59</f>
        <v>บจก.เคอรี่ฟลาวมิลล์</v>
      </c>
      <c r="D50" s="13" t="str">
        <f>[2]หน้าผ้า!F59</f>
        <v>ดอกไม้เขียว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45927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WSWT1921720</v>
      </c>
      <c r="AA50" s="8">
        <f>[2]หน้าผ้า!AQ59</f>
        <v>9359.9000000000015</v>
      </c>
      <c r="AB50" s="8">
        <f>[2]หน้าผ้า!AR59</f>
        <v>0</v>
      </c>
      <c r="AC50" s="8">
        <f>[2]หน้าผ้า!AS59</f>
        <v>9359.9000000000015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PDR250303</v>
      </c>
      <c r="AG50" s="1" t="str">
        <f>[3]หน้าผ้า!DC62</f>
        <v>พร้อมส่ง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45927</v>
      </c>
      <c r="AK50" s="3">
        <f>[2]หน้าผ้า!DQ59</f>
        <v>0</v>
      </c>
      <c r="AL50" s="3">
        <f>[2]หน้าผ้า!DR59</f>
        <v>45918</v>
      </c>
      <c r="AM50" s="3">
        <f>[2]หน้าผ้า!DS59</f>
        <v>45925</v>
      </c>
      <c r="AN50" s="3">
        <f>[2]หน้าผ้า!DT59</f>
        <v>45926</v>
      </c>
      <c r="AO50" s="3">
        <f>[2]หน้าผ้า!DU59</f>
        <v>45926</v>
      </c>
      <c r="AP50" s="3">
        <f>[2]หน้าผ้า!DP59</f>
        <v>45922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705.02926755555563</v>
      </c>
    </row>
    <row r="51" spans="1:56" ht="27.75" customHeight="1" x14ac:dyDescent="0.45">
      <c r="A51" s="3" t="str">
        <f>[2]หน้าผ้า!C60</f>
        <v>ประมาณการ</v>
      </c>
      <c r="B51" s="14" t="str">
        <f>[2]หน้าผ้า!B60</f>
        <v>ประมาณการ</v>
      </c>
      <c r="C51" s="9" t="str">
        <f>[2]หน้าผ้า!E60</f>
        <v>บจก.เคอรี่ฟลาวมิลล์</v>
      </c>
      <c r="D51" s="13" t="str">
        <f>[2]หน้าผ้า!F60</f>
        <v>รอแบบ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45961</v>
      </c>
      <c r="U51" s="11">
        <f>[2]หน้าผ้า!AA60</f>
        <v>400000</v>
      </c>
      <c r="V51" s="10">
        <f>[2]หน้าผ้า!AJ60</f>
        <v>0</v>
      </c>
      <c r="W51" s="10">
        <f>[2]หน้าผ้า!AL60</f>
        <v>400000</v>
      </c>
      <c r="X51" s="10">
        <f>[2]หน้าผ้า!AM60</f>
        <v>0</v>
      </c>
      <c r="Y51" s="10">
        <f>[2]หน้าผ้า!AN60</f>
        <v>420000</v>
      </c>
      <c r="Z51" s="9" t="str">
        <f>[2]หน้าผ้า!AO60</f>
        <v>WSWT1921720</v>
      </c>
      <c r="AA51" s="8">
        <f>[2]หน้าผ้า!AQ60</f>
        <v>374396.00000000006</v>
      </c>
      <c r="AB51" s="8">
        <f>[2]หน้าผ้า!AR60</f>
        <v>0</v>
      </c>
      <c r="AC51" s="8">
        <f>[2]หน้าผ้า!AS60</f>
        <v>374396.00000000006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45961</v>
      </c>
      <c r="AK51" s="3">
        <f>[2]หน้าผ้า!DQ60</f>
        <v>0</v>
      </c>
      <c r="AL51" s="3">
        <f>[2]หน้าผ้า!DR60</f>
        <v>45952</v>
      </c>
      <c r="AM51" s="3">
        <f>[2]หน้าผ้า!DS60</f>
        <v>45959</v>
      </c>
      <c r="AN51" s="3">
        <f>[2]หน้าผ้า!DT60</f>
        <v>45960</v>
      </c>
      <c r="AO51" s="3">
        <f>[2]หน้าผ้า!DU60</f>
        <v>45960</v>
      </c>
      <c r="AP51" s="3">
        <f>[2]หน้าผ้า!DP60</f>
        <v>45956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28201.170702222225</v>
      </c>
    </row>
    <row r="52" spans="1:56" ht="27.7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19</v>
      </c>
      <c r="F52" s="9">
        <f>[2]หน้าผ้า!H61</f>
        <v>30</v>
      </c>
      <c r="G52" s="9">
        <f>[2]หน้าผ้า!I61</f>
        <v>0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>
        <f>[2]หน้าผ้า!AJ61</f>
        <v>0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479241.85584000009</v>
      </c>
      <c r="AB52" s="8">
        <f>[2]หน้าผ้า!AR61</f>
        <v>54126.405840000007</v>
      </c>
      <c r="AC52" s="8">
        <f>[2]หน้าผ้า!AS61</f>
        <v>425115.45000000007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ยังไม่ได้พิมพ์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WRWT190720/WRWT25800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0</v>
      </c>
      <c r="B53" s="14">
        <f>[2]หน้าผ้า!B62</f>
        <v>0</v>
      </c>
      <c r="C53" s="9">
        <f>[2]หน้าผ้า!E62</f>
        <v>0</v>
      </c>
      <c r="D53" s="13">
        <f>[2]หน้าผ้า!F62</f>
        <v>0</v>
      </c>
      <c r="E53" s="9">
        <f>[2]หน้าผ้า!G62</f>
        <v>19</v>
      </c>
      <c r="F53" s="9">
        <f>[2]หน้าผ้า!H62</f>
        <v>30</v>
      </c>
      <c r="G53" s="9">
        <f>[2]หน้าผ้า!I62</f>
        <v>0</v>
      </c>
      <c r="H53" s="9">
        <f>[2]หน้าผ้า!J62</f>
        <v>0</v>
      </c>
      <c r="I53" s="9">
        <f>[2]หน้าผ้า!L62</f>
        <v>56</v>
      </c>
      <c r="J53" s="9" t="str">
        <f>[2]หน้าผ้า!M62</f>
        <v>±</v>
      </c>
      <c r="K53" s="9">
        <f>[2]หน้าผ้า!N62</f>
        <v>5</v>
      </c>
      <c r="L53" s="9">
        <f>[2]หน้าผ้า!R62</f>
        <v>0</v>
      </c>
      <c r="M53" s="10">
        <f>[2]หน้าผ้า!T62</f>
        <v>0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>
        <f>[2]หน้าผ้า!X62</f>
        <v>0</v>
      </c>
      <c r="U53" s="11">
        <f>[2]หน้าผ้า!AA62</f>
        <v>0</v>
      </c>
      <c r="V53" s="10" t="str">
        <f>[2]หน้าผ้า!AJ62</f>
        <v xml:space="preserve"> </v>
      </c>
      <c r="W53" s="10">
        <f>[2]หน้าผ้า!AL62</f>
        <v>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WSWT1925800SM</v>
      </c>
      <c r="AA53" s="8" t="e">
        <f>[2]หน้าผ้า!AQ62</f>
        <v>#REF!</v>
      </c>
      <c r="AB53" s="8" t="e">
        <f>[2]หน้าผ้า!AR62</f>
        <v>#REF!</v>
      </c>
      <c r="AC53" s="8" t="e">
        <f>[2]หน้าผ้า!AS62</f>
        <v>#REF!</v>
      </c>
      <c r="AD53" s="8" t="e">
        <f>[2]หน้าผ้า!AT62</f>
        <v>#REF!</v>
      </c>
      <c r="AE53" s="8" t="e">
        <f>[2]หน้าผ้า!AU62</f>
        <v>#REF!</v>
      </c>
      <c r="AF53" s="8" t="str">
        <f>[2]หน้าผ้า!AI62</f>
        <v>ระบุในSD</v>
      </c>
      <c r="AG53" s="1" t="str">
        <f>[3]หน้าผ้า!DC65</f>
        <v>พร้อมส่ง</v>
      </c>
      <c r="AH53" s="1">
        <f>[2]หน้าผ้า!DL62</f>
        <v>0</v>
      </c>
      <c r="AI53" s="1" t="str">
        <f>[2]หน้าผ้า!DM62</f>
        <v>Lead time</v>
      </c>
      <c r="AJ53" s="3">
        <f>[2]หน้าผ้า!DN62</f>
        <v>0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0</v>
      </c>
      <c r="AP53" s="3">
        <f>[2]หน้าผ้า!DP62</f>
        <v>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>
        <f>[2]หน้าผ้า!EC62</f>
        <v>0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WRWT190800/WRWT25800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45905</v>
      </c>
      <c r="B54" s="14" t="str">
        <f>[2]หน้าผ้า!B63</f>
        <v>MK68-001080</v>
      </c>
      <c r="C54" s="9" t="str">
        <f>[2]หน้าผ้า!E63</f>
        <v>บจก.อินเทคค์ โกลบอล</v>
      </c>
      <c r="D54" s="13" t="str">
        <f>[2]หน้าผ้า!F63</f>
        <v>เพอเฟคค์103P โกลด์</v>
      </c>
      <c r="E54" s="9">
        <f>[2]หน้าผ้า!G63</f>
        <v>19</v>
      </c>
      <c r="F54" s="9">
        <f>[2]หน้าผ้า!H63</f>
        <v>34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จับจีบ4"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>
        <f>[2]หน้าผ้า!X63</f>
        <v>45920</v>
      </c>
      <c r="U54" s="11">
        <f>[2]หน้าผ้า!AA63</f>
        <v>5040</v>
      </c>
      <c r="V54" s="10">
        <f>[2]หน้าผ้า!AJ63</f>
        <v>0</v>
      </c>
      <c r="W54" s="10">
        <f>[2]หน้าผ้า!AL63</f>
        <v>5040</v>
      </c>
      <c r="X54" s="10">
        <f>[2]หน้าผ้า!AM63</f>
        <v>0</v>
      </c>
      <c r="Y54" s="10">
        <f>[2]หน้าผ้า!AN63</f>
        <v>5292</v>
      </c>
      <c r="Z54" s="9" t="str">
        <f>[2]หน้าผ้า!AO63</f>
        <v>WSWT19251000SM</v>
      </c>
      <c r="AA54" s="8">
        <f>[2]หน้าผ้า!AQ63</f>
        <v>4999.0247999999992</v>
      </c>
      <c r="AB54" s="8">
        <f>[2]หน้าผ้า!AR63</f>
        <v>4999.0247999999992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4999.0247999999992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45920</v>
      </c>
      <c r="AK54" s="3">
        <f>[2]หน้าผ้า!DQ63</f>
        <v>45916</v>
      </c>
      <c r="AL54" s="3">
        <f>[2]หน้าผ้า!DR63</f>
        <v>45909</v>
      </c>
      <c r="AM54" s="3">
        <f>[2]หน้าผ้า!DS63</f>
        <v>45917</v>
      </c>
      <c r="AN54" s="3">
        <f>[2]หน้าผ้า!DT63</f>
        <v>45918</v>
      </c>
      <c r="AO54" s="3">
        <f>[2]หน้าผ้า!DU63</f>
        <v>45919</v>
      </c>
      <c r="AP54" s="3">
        <f>[2]หน้าผ้า!DP63</f>
        <v>45915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WRWT251000/WRWT251000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45905</v>
      </c>
      <c r="B55" s="14" t="str">
        <f>[2]หน้าผ้า!B64</f>
        <v>MK68-001080</v>
      </c>
      <c r="C55" s="9" t="str">
        <f>[2]หน้าผ้า!E64</f>
        <v>บจก.อินเทคค์ โกลบอล</v>
      </c>
      <c r="D55" s="13" t="str">
        <f>[2]หน้าผ้า!F64</f>
        <v>เพอเฟคค์104 โกลด์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จับจีบ4"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45920</v>
      </c>
      <c r="U55" s="11">
        <f>[2]หน้าผ้า!AA64</f>
        <v>5040</v>
      </c>
      <c r="V55" s="10">
        <f>[2]หน้าผ้า!AJ64</f>
        <v>1174</v>
      </c>
      <c r="W55" s="10">
        <f>[2]หน้าผ้า!AL64</f>
        <v>3866</v>
      </c>
      <c r="X55" s="10">
        <f>[2]หน้าผ้า!AM64</f>
        <v>0</v>
      </c>
      <c r="Y55" s="10">
        <f>[2]หน้าผ้า!AN64</f>
        <v>4059.3</v>
      </c>
      <c r="Z55" s="9" t="str">
        <f>[2]หน้าผ้า!AO64</f>
        <v>WSWT19251000SM</v>
      </c>
      <c r="AA55" s="8">
        <f>[2]หน้าผ้า!AQ64</f>
        <v>3834.5694199999998</v>
      </c>
      <c r="AB55" s="8">
        <f>[2]หน้าผ้า!AR64</f>
        <v>3834.5694199999998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3834.5694199999998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45920</v>
      </c>
      <c r="AK55" s="3">
        <f>[2]หน้าผ้า!DQ64</f>
        <v>45916</v>
      </c>
      <c r="AL55" s="3">
        <f>[2]หน้าผ้า!DR64</f>
        <v>45909</v>
      </c>
      <c r="AM55" s="3">
        <f>[2]หน้าผ้า!DS64</f>
        <v>45917</v>
      </c>
      <c r="AN55" s="3">
        <f>[2]หน้าผ้า!DT64</f>
        <v>45918</v>
      </c>
      <c r="AO55" s="3">
        <f>[2]หน้าผ้า!DU64</f>
        <v>45919</v>
      </c>
      <c r="AP55" s="3">
        <f>[2]หน้าผ้า!DP64</f>
        <v>45915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WRWT251000/WRWT251000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45796</v>
      </c>
      <c r="B56" s="14" t="str">
        <f>[2]หน้าผ้า!B65</f>
        <v>MK68-000680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เพอเฟคค์103P โกลด์</v>
      </c>
      <c r="E56" s="9">
        <f>[2]หน้าผ้า!G65</f>
        <v>19</v>
      </c>
      <c r="F56" s="9">
        <f>[2]หน้าผ้า!H65</f>
        <v>34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จับจีบ4"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 t="str">
        <f>[2]หน้าผ้า!X65</f>
        <v>รอแจ้ง</v>
      </c>
      <c r="U56" s="11">
        <f>[2]หน้าผ้า!AA65</f>
        <v>503</v>
      </c>
      <c r="V56" s="10">
        <f>[2]หน้าผ้า!AJ65</f>
        <v>0</v>
      </c>
      <c r="W56" s="10">
        <f>[2]หน้าผ้า!AL65</f>
        <v>503</v>
      </c>
      <c r="X56" s="10">
        <f>[2]หน้าผ้า!AM65</f>
        <v>5250</v>
      </c>
      <c r="Y56" s="10">
        <f>[2]หน้าผ้า!AN65</f>
        <v>0</v>
      </c>
      <c r="Z56" s="9" t="str">
        <f>[2]หน้าผ้า!AO65</f>
        <v>WSWT19251000SM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รอแจ้ง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WRWT251000/WRWT251000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19</v>
      </c>
      <c r="F57" s="9">
        <f>[2]หน้าผ้า!H66</f>
        <v>34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80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>
        <f>[2]หน้าผ้า!AJ66</f>
        <v>0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WSWT19251000SM</v>
      </c>
      <c r="AA57" s="8">
        <f>[2]หน้าผ้า!AQ66</f>
        <v>8833.594219999999</v>
      </c>
      <c r="AB57" s="8">
        <f>[2]หน้าผ้า!AR66</f>
        <v>8833.594219999999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8833.594219999999</v>
      </c>
      <c r="AF57" s="8" t="str">
        <f>[2]หน้าผ้า!AI66</f>
        <v>ระบุในSD</v>
      </c>
      <c r="AG57" s="1" t="str">
        <f>[3]หน้าผ้า!DC69</f>
        <v>พร้อมส่ง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WRWT251000/WRYL251000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0</v>
      </c>
      <c r="B58" s="14">
        <f>[2]หน้าผ้า!B67</f>
        <v>0</v>
      </c>
      <c r="C58" s="9">
        <f>[2]หน้าผ้า!E67</f>
        <v>0</v>
      </c>
      <c r="D58" s="13">
        <f>[2]หน้าผ้า!F67</f>
        <v>0</v>
      </c>
      <c r="E58" s="9">
        <f>[2]หน้าผ้า!G67</f>
        <v>20</v>
      </c>
      <c r="F58" s="9">
        <f>[2]หน้าผ้า!H67</f>
        <v>37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65</v>
      </c>
      <c r="J58" s="9" t="str">
        <f>[2]หน้าผ้า!M67</f>
        <v>±</v>
      </c>
      <c r="K58" s="9">
        <f>[2]หน้าผ้า!N67</f>
        <v>5</v>
      </c>
      <c r="L58" s="9">
        <f>[2]หน้าผ้า!R67</f>
        <v>0</v>
      </c>
      <c r="M58" s="10">
        <f>[2]หน้าผ้า!T67</f>
        <v>0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>
        <f>[2]หน้าผ้า!Z67</f>
        <v>0</v>
      </c>
      <c r="T58" s="12">
        <f>[2]หน้าผ้า!X67</f>
        <v>0</v>
      </c>
      <c r="U58" s="11">
        <f>[2]หน้าผ้า!AA67</f>
        <v>0</v>
      </c>
      <c r="V58" s="10">
        <f>[2]หน้าผ้า!AJ67</f>
        <v>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WSWT2025650</v>
      </c>
      <c r="AA58" s="8" t="e">
        <f>[2]หน้าผ้า!AQ67</f>
        <v>#REF!</v>
      </c>
      <c r="AB58" s="8" t="e">
        <f>[2]หน้าผ้า!AR67</f>
        <v>#REF!</v>
      </c>
      <c r="AC58" s="8" t="e">
        <f>[2]หน้าผ้า!AS67</f>
        <v>#REF!</v>
      </c>
      <c r="AD58" s="8" t="e">
        <f>[2]หน้าผ้า!AT67</f>
        <v>#REF!</v>
      </c>
      <c r="AE58" s="8" t="e">
        <f>[2]หน้าผ้า!AU67</f>
        <v>#REF!</v>
      </c>
      <c r="AF58" s="8" t="str">
        <f>[2]หน้าผ้า!AI67</f>
        <v>ระบุในSD</v>
      </c>
      <c r="AG58" s="1" t="str">
        <f>[3]หน้าผ้า!DC70</f>
        <v>พร้อมส่ง</v>
      </c>
      <c r="AH58" s="1">
        <f>[2]หน้าผ้า!DL67</f>
        <v>0</v>
      </c>
      <c r="AI58" s="1" t="str">
        <f>[2]หน้าผ้า!DM67</f>
        <v>Lead time</v>
      </c>
      <c r="AJ58" s="3">
        <f>[2]หน้าผ้า!DN67</f>
        <v>0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0</v>
      </c>
      <c r="AP58" s="3">
        <f>[2]หน้าผ้า!DP67</f>
        <v>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>
        <f>[2]หน้าผ้า!EC67</f>
        <v>0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WRWT25650/WRWT25650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20</v>
      </c>
      <c r="F59" s="9">
        <f>[2]หน้าผ้า!H68</f>
        <v>37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70</v>
      </c>
      <c r="J59" s="9" t="str">
        <f>[2]หน้าผ้า!M68</f>
        <v>±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WSWT2025700</v>
      </c>
      <c r="AA59" s="8" t="e">
        <f>[2]หน้าผ้า!AQ68</f>
        <v>#REF!</v>
      </c>
      <c r="AB59" s="8" t="e">
        <f>[2]หน้าผ้า!AR68</f>
        <v>#REF!</v>
      </c>
      <c r="AC59" s="8" t="e">
        <f>[2]หน้าผ้า!AS68</f>
        <v>#REF!</v>
      </c>
      <c r="AD59" s="8" t="e">
        <f>[2]หน้าผ้า!AT68</f>
        <v>#REF!</v>
      </c>
      <c r="AE59" s="8" t="e">
        <f>[2]หน้าผ้า!AU68</f>
        <v>#REF!</v>
      </c>
      <c r="AF59" s="8" t="str">
        <f>[2]หน้าผ้า!AI68</f>
        <v>ระบุในSD</v>
      </c>
      <c r="AG59" s="1" t="str">
        <f>[3]หน้าผ้า!DC71</f>
        <v>รอตัด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WRWT25800/WRWT25650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45902</v>
      </c>
      <c r="B60" s="14" t="str">
        <f>[2]หน้าผ้า!B69</f>
        <v>MK68-001069</v>
      </c>
      <c r="C60" s="9" t="str">
        <f>[2]หน้าผ้า!E69</f>
        <v>บจก.วีซีเอฟ</v>
      </c>
      <c r="D60" s="13" t="str">
        <f>[2]หน้าผ้า!F69</f>
        <v>VC120</v>
      </c>
      <c r="E60" s="9">
        <f>[2]หน้าผ้า!G69</f>
        <v>20</v>
      </c>
      <c r="F60" s="9">
        <f>[2]หน้าผ้า!H69</f>
        <v>37</v>
      </c>
      <c r="G60" s="9" t="str">
        <f>[2]หน้าผ้า!I69</f>
        <v>ขาว</v>
      </c>
      <c r="H60" s="9" t="str">
        <f>[2]หน้าผ้า!J69</f>
        <v>ใส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500กระสอบแบน</v>
      </c>
      <c r="T60" s="12">
        <f>[2]หน้าผ้า!X69</f>
        <v>45920</v>
      </c>
      <c r="U60" s="11">
        <f>[2]หน้าผ้า!AA69</f>
        <v>8000</v>
      </c>
      <c r="V60" s="10">
        <f>[2]หน้าผ้า!AJ69</f>
        <v>8000</v>
      </c>
      <c r="W60" s="10">
        <f>[2]หน้าผ้า!AL69</f>
        <v>0</v>
      </c>
      <c r="X60" s="10">
        <f>[2]หน้าผ้า!AM69</f>
        <v>20753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ลบสี  4000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45920</v>
      </c>
      <c r="AK60" s="3">
        <f>[2]หน้าผ้า!DQ69</f>
        <v>45916</v>
      </c>
      <c r="AL60" s="3">
        <f>[2]หน้าผ้า!DR69</f>
        <v>45909</v>
      </c>
      <c r="AM60" s="3">
        <f>[2]หน้าผ้า!DS69</f>
        <v>45917</v>
      </c>
      <c r="AN60" s="3">
        <f>[2]หน้าผ้า!DT69</f>
        <v>45918</v>
      </c>
      <c r="AO60" s="3">
        <f>[2]หน้าผ้า!DU69</f>
        <v>45919</v>
      </c>
      <c r="AP60" s="3">
        <f>[2]หน้าผ้า!DP69</f>
        <v>45915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45902</v>
      </c>
      <c r="B61" s="14" t="str">
        <f>[2]หน้าผ้า!B70</f>
        <v>MK68-001070</v>
      </c>
      <c r="C61" s="9" t="str">
        <f>[2]หน้าผ้า!E70</f>
        <v>บจก.วีซีเอฟ</v>
      </c>
      <c r="D61" s="13" t="str">
        <f>[2]หน้าผ้า!F70</f>
        <v>JET555</v>
      </c>
      <c r="E61" s="9">
        <f>[2]หน้าผ้า!G70</f>
        <v>20</v>
      </c>
      <c r="F61" s="9">
        <f>[2]หน้าผ้า!H70</f>
        <v>37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>
        <f>[2]หน้าผ้า!X70</f>
        <v>45920</v>
      </c>
      <c r="U61" s="11">
        <f>[2]หน้าผ้า!AA70</f>
        <v>5000</v>
      </c>
      <c r="V61" s="10">
        <f>[2]หน้าผ้า!AJ70</f>
        <v>4876</v>
      </c>
      <c r="W61" s="10">
        <f>[2]หน้าผ้า!AL70</f>
        <v>124</v>
      </c>
      <c r="X61" s="10">
        <f>[2]หน้าผ้า!AM70</f>
        <v>10200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45920</v>
      </c>
      <c r="AK61" s="3">
        <f>[2]หน้าผ้า!DQ70</f>
        <v>45916</v>
      </c>
      <c r="AL61" s="3">
        <f>[2]หน้าผ้า!DR70</f>
        <v>45909</v>
      </c>
      <c r="AM61" s="3">
        <f>[2]หน้าผ้า!DS70</f>
        <v>45917</v>
      </c>
      <c r="AN61" s="3">
        <f>[2]หน้าผ้า!DT70</f>
        <v>45918</v>
      </c>
      <c r="AO61" s="3">
        <f>[2]หน้าผ้า!DU70</f>
        <v>45919</v>
      </c>
      <c r="AP61" s="3">
        <f>[2]หน้าผ้า!DP70</f>
        <v>45915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45905</v>
      </c>
      <c r="B62" s="14" t="str">
        <f>[2]หน้าผ้า!B71</f>
        <v>MK68-001078</v>
      </c>
      <c r="C62" s="9" t="str">
        <f>[2]หน้าผ้า!E71</f>
        <v>บจก.อินเทคค์ โกลบอล</v>
      </c>
      <c r="D62" s="13" t="str">
        <f>[2]หน้าผ้า!F71</f>
        <v>เฟิร์สช้อย 914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>
        <f>[2]หน้าผ้า!X71</f>
        <v>45919</v>
      </c>
      <c r="U62" s="11">
        <f>[2]หน้าผ้า!AA71</f>
        <v>5040</v>
      </c>
      <c r="V62" s="10">
        <f>[2]หน้าผ้า!AJ71</f>
        <v>0</v>
      </c>
      <c r="W62" s="10">
        <f>[2]หน้าผ้า!AL71</f>
        <v>5040</v>
      </c>
      <c r="X62" s="10">
        <f>[2]หน้าผ้า!AM71</f>
        <v>6100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45919</v>
      </c>
      <c r="AK62" s="3">
        <f>[2]หน้าผ้า!DQ71</f>
        <v>45915</v>
      </c>
      <c r="AL62" s="3">
        <f>[2]หน้าผ้า!DR71</f>
        <v>45908</v>
      </c>
      <c r="AM62" s="3">
        <f>[2]หน้าผ้า!DS71</f>
        <v>45916</v>
      </c>
      <c r="AN62" s="3">
        <f>[2]หน้าผ้า!DT71</f>
        <v>45917</v>
      </c>
      <c r="AO62" s="3">
        <f>[2]หน้าผ้า!DU71</f>
        <v>45918</v>
      </c>
      <c r="AP62" s="3">
        <f>[2]หน้าผ้า!DP71</f>
        <v>45914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45905</v>
      </c>
      <c r="B63" s="14" t="str">
        <f>[2]หน้าผ้า!B72</f>
        <v>MK68-001078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912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>
        <f>[2]หน้าผ้า!X72</f>
        <v>45919</v>
      </c>
      <c r="U63" s="11">
        <f>[2]หน้าผ้า!AA72</f>
        <v>10000</v>
      </c>
      <c r="V63" s="10">
        <f>[2]หน้าผ้า!AJ72</f>
        <v>10000</v>
      </c>
      <c r="W63" s="10">
        <f>[2]หน้าผ้า!AL72</f>
        <v>0</v>
      </c>
      <c r="X63" s="10">
        <f>[2]หน้าผ้า!AM72</f>
        <v>11200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45919</v>
      </c>
      <c r="AK63" s="3">
        <f>[2]หน้าผ้า!DQ72</f>
        <v>45915</v>
      </c>
      <c r="AL63" s="3">
        <f>[2]หน้าผ้า!DR72</f>
        <v>45908</v>
      </c>
      <c r="AM63" s="3">
        <f>[2]หน้าผ้า!DS72</f>
        <v>45916</v>
      </c>
      <c r="AN63" s="3">
        <f>[2]หน้าผ้า!DT72</f>
        <v>45917</v>
      </c>
      <c r="AO63" s="3">
        <f>[2]หน้าผ้า!DU72</f>
        <v>45918</v>
      </c>
      <c r="AP63" s="3">
        <f>[2]หน้าผ้า!DP72</f>
        <v>45914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45905</v>
      </c>
      <c r="B64" s="14" t="str">
        <f>[2]หน้าผ้า!B73</f>
        <v>MK68-001079</v>
      </c>
      <c r="C64" s="9" t="str">
        <f>[2]หน้าผ้า!E73</f>
        <v>บจก.อินเทคค์ โกลบอล</v>
      </c>
      <c r="D64" s="13" t="str">
        <f>[2]หน้าผ้า!F73</f>
        <v>เฟิร์สช้อย 902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>
        <f>[2]หน้าผ้า!X73</f>
        <v>45920</v>
      </c>
      <c r="U64" s="11">
        <f>[2]หน้าผ้า!AA73</f>
        <v>5040</v>
      </c>
      <c r="V64" s="10">
        <f>[2]หน้าผ้า!AJ73</f>
        <v>0</v>
      </c>
      <c r="W64" s="10">
        <f>[2]หน้าผ้า!AL73</f>
        <v>5040</v>
      </c>
      <c r="X64" s="10">
        <f>[2]หน้าผ้า!AM73</f>
        <v>5950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รอตัด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45920</v>
      </c>
      <c r="AK64" s="3">
        <f>[2]หน้าผ้า!DQ73</f>
        <v>45916</v>
      </c>
      <c r="AL64" s="3">
        <f>[2]หน้าผ้า!DR73</f>
        <v>45909</v>
      </c>
      <c r="AM64" s="3">
        <f>[2]หน้าผ้า!DS73</f>
        <v>45917</v>
      </c>
      <c r="AN64" s="3">
        <f>[2]หน้าผ้า!DT73</f>
        <v>45918</v>
      </c>
      <c r="AO64" s="3">
        <f>[2]หน้าผ้า!DU73</f>
        <v>45919</v>
      </c>
      <c r="AP64" s="3">
        <f>[2]หน้าผ้า!DP73</f>
        <v>45915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45796</v>
      </c>
      <c r="B65" s="14" t="str">
        <f>[2]หน้าผ้า!B74</f>
        <v>MK68-000671</v>
      </c>
      <c r="C65" s="9" t="str">
        <f>[2]หน้าผ้า!E74</f>
        <v>บจก.อินเทคค์ โกลบอล</v>
      </c>
      <c r="D65" s="13" t="str">
        <f>[2]หน้าผ้า!F74</f>
        <v>เฟิร์สช้อย 902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45920</v>
      </c>
      <c r="U65" s="11">
        <f>[2]หน้าผ้า!AA74</f>
        <v>366</v>
      </c>
      <c r="V65" s="10">
        <f>[2]หน้าผ้า!AJ74</f>
        <v>0</v>
      </c>
      <c r="W65" s="10">
        <f>[2]หน้าผ้า!AL74</f>
        <v>366</v>
      </c>
      <c r="X65" s="10">
        <f>[2]หน้าผ้า!AM74</f>
        <v>400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45920</v>
      </c>
      <c r="AK65" s="3">
        <f>[2]หน้าผ้า!DQ74</f>
        <v>45916</v>
      </c>
      <c r="AL65" s="3">
        <f>[2]หน้าผ้า!DR74</f>
        <v>45909</v>
      </c>
      <c r="AM65" s="3">
        <f>[2]หน้าผ้า!DS74</f>
        <v>45917</v>
      </c>
      <c r="AN65" s="3">
        <f>[2]หน้าผ้า!DT74</f>
        <v>45918</v>
      </c>
      <c r="AO65" s="3">
        <f>[2]หน้าผ้า!DU74</f>
        <v>45919</v>
      </c>
      <c r="AP65" s="3">
        <f>[2]หน้าผ้า!DP74</f>
        <v>45915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45905</v>
      </c>
      <c r="B66" s="14" t="str">
        <f>[2]หน้าผ้า!B75</f>
        <v>MK68-001079</v>
      </c>
      <c r="C66" s="9" t="str">
        <f>[2]หน้าผ้า!E75</f>
        <v>บจก.อินเทคค์ โกลบอล</v>
      </c>
      <c r="D66" s="13" t="str">
        <f>[2]หน้าผ้า!F75</f>
        <v>เฟิร์สช้อย 912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45920</v>
      </c>
      <c r="U66" s="11">
        <f>[2]หน้าผ้า!AA75</f>
        <v>5040</v>
      </c>
      <c r="V66" s="10">
        <f>[2]หน้าผ้า!AJ75</f>
        <v>0</v>
      </c>
      <c r="W66" s="10">
        <f>[2]หน้าผ้า!AL75</f>
        <v>5040</v>
      </c>
      <c r="X66" s="10">
        <f>[2]หน้าผ้า!AM75</f>
        <v>0</v>
      </c>
      <c r="Y66" s="10">
        <f>[2]หน้าผ้า!AN75</f>
        <v>5292</v>
      </c>
      <c r="Z66" s="9" t="str">
        <f>[2]หน้าผ้า!AO75</f>
        <v>WSWT2025800SM</v>
      </c>
      <c r="AA66" s="8">
        <f>[2]หน้าผ้า!AQ75</f>
        <v>5280.6600000000008</v>
      </c>
      <c r="AB66" s="8">
        <f>[2]หน้าผ้า!AR75</f>
        <v>5280.6600000000008</v>
      </c>
      <c r="AC66" s="8">
        <f>[2]หน้าผ้า!AS75</f>
        <v>0</v>
      </c>
      <c r="AD66" s="8">
        <f>[2]หน้าผ้า!AT75</f>
        <v>5280.6600000000008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45920</v>
      </c>
      <c r="AK66" s="3">
        <f>[2]หน้าผ้า!DQ75</f>
        <v>45916</v>
      </c>
      <c r="AL66" s="3">
        <f>[2]หน้าผ้า!DR75</f>
        <v>45909</v>
      </c>
      <c r="AM66" s="3">
        <f>[2]หน้าผ้า!DS75</f>
        <v>45917</v>
      </c>
      <c r="AN66" s="3">
        <f>[2]หน้าผ้า!DT75</f>
        <v>45918</v>
      </c>
      <c r="AO66" s="3">
        <f>[2]หน้าผ้า!DU75</f>
        <v>45919</v>
      </c>
      <c r="AP66" s="3">
        <f>[2]หน้าผ้า!DP75</f>
        <v>45915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45902</v>
      </c>
      <c r="B67" s="14" t="str">
        <f>[2]หน้าผ้า!B76</f>
        <v>MK68-001071</v>
      </c>
      <c r="C67" s="9" t="str">
        <f>[2]หน้าผ้า!E76</f>
        <v>บจก.วีซีเอฟ</v>
      </c>
      <c r="D67" s="13" t="str">
        <f>[2]หน้าผ้า!F76</f>
        <v>VC181</v>
      </c>
      <c r="E67" s="9">
        <f>[2]หน้าผ้า!G76</f>
        <v>20</v>
      </c>
      <c r="F67" s="9">
        <f>[2]หน้าผ้า!H76</f>
        <v>37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45920</v>
      </c>
      <c r="U67" s="11">
        <f>[2]หน้าผ้า!AA76</f>
        <v>20000</v>
      </c>
      <c r="V67" s="10">
        <f>[2]หน้าผ้า!AJ76</f>
        <v>18716</v>
      </c>
      <c r="W67" s="10">
        <f>[2]หน้าผ้า!AL76</f>
        <v>1284</v>
      </c>
      <c r="X67" s="10">
        <f>[2]หน้าผ้า!AM76</f>
        <v>20630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45920</v>
      </c>
      <c r="AK67" s="3">
        <f>[2]หน้าผ้า!DQ76</f>
        <v>45916</v>
      </c>
      <c r="AL67" s="3">
        <f>[2]หน้าผ้า!DR76</f>
        <v>45909</v>
      </c>
      <c r="AM67" s="3">
        <f>[2]หน้าผ้า!DS76</f>
        <v>45917</v>
      </c>
      <c r="AN67" s="3">
        <f>[2]หน้าผ้า!DT76</f>
        <v>45918</v>
      </c>
      <c r="AO67" s="3">
        <f>[2]หน้าผ้า!DU76</f>
        <v>45919</v>
      </c>
      <c r="AP67" s="3">
        <f>[2]หน้าผ้า!DP76</f>
        <v>45915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45908</v>
      </c>
      <c r="B68" s="14" t="str">
        <f>[2]หน้าผ้า!B77</f>
        <v>MK68-001086</v>
      </c>
      <c r="C68" s="9" t="str">
        <f>[2]หน้าผ้า!E77</f>
        <v>บจก.เอ.เจ.ฟาร์ม่าแล็บ</v>
      </c>
      <c r="D68" s="13" t="str">
        <f>[2]หน้าผ้า!F77</f>
        <v>เบส-มิน</v>
      </c>
      <c r="E68" s="9">
        <f>[2]หน้าผ้า!G77</f>
        <v>20</v>
      </c>
      <c r="F68" s="9">
        <f>[2]หน้าผ้า!H77</f>
        <v>34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95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</v>
      </c>
      <c r="T68" s="12">
        <f>[2]หน้าผ้า!X77</f>
        <v>45922</v>
      </c>
      <c r="U68" s="11">
        <f>[2]หน้าผ้า!AA77</f>
        <v>8000</v>
      </c>
      <c r="V68" s="10">
        <f>[2]หน้าผ้า!AJ77</f>
        <v>0</v>
      </c>
      <c r="W68" s="10">
        <f>[2]หน้าผ้า!AL77</f>
        <v>8000</v>
      </c>
      <c r="X68" s="10">
        <f>[2]หน้าผ้า!AM77</f>
        <v>0</v>
      </c>
      <c r="Y68" s="10">
        <f>[2]หน้าผ้า!AN77</f>
        <v>8400</v>
      </c>
      <c r="Z68" s="9" t="str">
        <f>[2]หน้าผ้า!AO77</f>
        <v>WSWT2025800SM</v>
      </c>
      <c r="AA68" s="8">
        <f>[2]หน้าผ้า!AQ77</f>
        <v>7934.96</v>
      </c>
      <c r="AB68" s="8">
        <f>[2]หน้าผ้า!AR77</f>
        <v>7934.96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7934.96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45922</v>
      </c>
      <c r="AK68" s="3">
        <f>[2]หน้าผ้า!DQ77</f>
        <v>45918</v>
      </c>
      <c r="AL68" s="3">
        <f>[2]หน้าผ้า!DR77</f>
        <v>45911</v>
      </c>
      <c r="AM68" s="3">
        <f>[2]หน้าผ้า!DS77</f>
        <v>45919</v>
      </c>
      <c r="AN68" s="3">
        <f>[2]หน้าผ้า!DT77</f>
        <v>45920</v>
      </c>
      <c r="AO68" s="3">
        <f>[2]หน้าผ้า!DU77</f>
        <v>45921</v>
      </c>
      <c r="AP68" s="3">
        <f>[2]หน้าผ้า!DP77</f>
        <v>45917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>
        <f>[2]หน้าผ้า!ED77</f>
        <v>0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45908</v>
      </c>
      <c r="B69" s="14" t="str">
        <f>[2]หน้าผ้า!B78</f>
        <v>MK68-001086</v>
      </c>
      <c r="C69" s="9" t="str">
        <f>[2]หน้าผ้า!E78</f>
        <v>บจก.เอ.เจ.ฟาร์ม่าแล็บ</v>
      </c>
      <c r="D69" s="13" t="str">
        <f>[2]หน้าผ้า!F78</f>
        <v>เวท-มิน</v>
      </c>
      <c r="E69" s="9">
        <f>[2]หน้าผ้า!G78</f>
        <v>20</v>
      </c>
      <c r="F69" s="9">
        <f>[2]หน้าผ้า!H78</f>
        <v>34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95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</v>
      </c>
      <c r="T69" s="12">
        <f>[2]หน้าผ้า!X78</f>
        <v>45922</v>
      </c>
      <c r="U69" s="11">
        <f>[2]หน้าผ้า!AA78</f>
        <v>8000</v>
      </c>
      <c r="V69" s="10">
        <f>[2]หน้าผ้า!AJ78</f>
        <v>0</v>
      </c>
      <c r="W69" s="10">
        <f>[2]หน้าผ้า!AL78</f>
        <v>8000</v>
      </c>
      <c r="X69" s="10">
        <f>[2]หน้าผ้า!AM78</f>
        <v>0</v>
      </c>
      <c r="Y69" s="10">
        <f>[2]หน้าผ้า!AN78</f>
        <v>8400</v>
      </c>
      <c r="Z69" s="9" t="str">
        <f>[2]หน้าผ้า!AO78</f>
        <v>WSWT2025800SM</v>
      </c>
      <c r="AA69" s="8">
        <f>[2]หน้าผ้า!AQ78</f>
        <v>7934.96</v>
      </c>
      <c r="AB69" s="8">
        <f>[2]หน้าผ้า!AR78</f>
        <v>7934.96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7934.96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45922</v>
      </c>
      <c r="AK69" s="3">
        <f>[2]หน้าผ้า!DQ78</f>
        <v>45918</v>
      </c>
      <c r="AL69" s="3">
        <f>[2]หน้าผ้า!DR78</f>
        <v>45911</v>
      </c>
      <c r="AM69" s="3">
        <f>[2]หน้าผ้า!DS78</f>
        <v>45919</v>
      </c>
      <c r="AN69" s="3">
        <f>[2]หน้าผ้า!DT78</f>
        <v>45920</v>
      </c>
      <c r="AO69" s="3">
        <f>[2]หน้าผ้า!DU78</f>
        <v>45921</v>
      </c>
      <c r="AP69" s="3">
        <f>[2]หน้าผ้า!DP78</f>
        <v>45917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>
        <f>[2]หน้าผ้า!ED78</f>
        <v>0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45902</v>
      </c>
      <c r="B70" s="14" t="str">
        <f>[2]หน้าผ้า!B79</f>
        <v>MK68-001069</v>
      </c>
      <c r="C70" s="9" t="str">
        <f>[2]หน้าผ้า!E79</f>
        <v>บจก.วีซีเอฟ</v>
      </c>
      <c r="D70" s="13" t="str">
        <f>[2]หน้าผ้า!F79</f>
        <v>VC193</v>
      </c>
      <c r="E70" s="9">
        <f>[2]หน้าผ้า!G79</f>
        <v>20</v>
      </c>
      <c r="F70" s="9">
        <f>[2]หน้าผ้า!H79</f>
        <v>37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45923</v>
      </c>
      <c r="U70" s="11">
        <f>[2]หน้าผ้า!AA79</f>
        <v>10000</v>
      </c>
      <c r="V70" s="10">
        <f>[2]หน้าผ้า!AJ79</f>
        <v>9620</v>
      </c>
      <c r="W70" s="10">
        <f>[2]หน้าผ้า!AL79</f>
        <v>380</v>
      </c>
      <c r="X70" s="10">
        <f>[2]หน้าผ้า!AM79</f>
        <v>10294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45923</v>
      </c>
      <c r="AK70" s="3">
        <f>[2]หน้าผ้า!DQ79</f>
        <v>45919</v>
      </c>
      <c r="AL70" s="3">
        <f>[2]หน้าผ้า!DR79</f>
        <v>45912</v>
      </c>
      <c r="AM70" s="3">
        <f>[2]หน้าผ้า!DS79</f>
        <v>45920</v>
      </c>
      <c r="AN70" s="3">
        <f>[2]หน้าผ้า!DT79</f>
        <v>45921</v>
      </c>
      <c r="AO70" s="3">
        <f>[2]หน้าผ้า!DU79</f>
        <v>45922</v>
      </c>
      <c r="AP70" s="3">
        <f>[2]หน้าผ้า!DP79</f>
        <v>45918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45896</v>
      </c>
      <c r="B71" s="14" t="str">
        <f>[2]หน้าผ้า!B80</f>
        <v>MK68-001040</v>
      </c>
      <c r="C71" s="9" t="str">
        <f>[2]หน้าผ้า!E80</f>
        <v>บจก.เอสพีเอ็ม อาหารสัตว์</v>
      </c>
      <c r="D71" s="13" t="str">
        <f>[2]หน้าผ้า!F80</f>
        <v>ฟิล กู๊ด พี4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45926</v>
      </c>
      <c r="U71" s="11">
        <f>[2]หน้าผ้า!AA80</f>
        <v>8000</v>
      </c>
      <c r="V71" s="10">
        <f>[2]หน้าผ้า!AJ80</f>
        <v>8000</v>
      </c>
      <c r="W71" s="10">
        <f>[2]หน้าผ้า!AL80</f>
        <v>0</v>
      </c>
      <c r="X71" s="10">
        <f>[2]หน้าผ้า!AM80</f>
        <v>8100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5</v>
      </c>
      <c r="AJ71" s="3">
        <f>[2]หน้าผ้า!DN80</f>
        <v>45926</v>
      </c>
      <c r="AK71" s="3">
        <f>[2]หน้าผ้า!DQ80</f>
        <v>45921</v>
      </c>
      <c r="AL71" s="3">
        <f>[2]หน้าผ้า!DR80</f>
        <v>45914</v>
      </c>
      <c r="AM71" s="3">
        <f>[2]หน้าผ้า!DS80</f>
        <v>45922</v>
      </c>
      <c r="AN71" s="3">
        <f>[2]หน้าผ้า!DT80</f>
        <v>45923</v>
      </c>
      <c r="AO71" s="3">
        <f>[2]หน้าผ้า!DU80</f>
        <v>45924</v>
      </c>
      <c r="AP71" s="3">
        <f>[2]หน้าผ้า!DP80</f>
        <v>45921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45892</v>
      </c>
      <c r="B72" s="14" t="str">
        <f>[2]หน้าผ้า!B81</f>
        <v>MK68-001029</v>
      </c>
      <c r="C72" s="9" t="str">
        <f>[2]หน้าผ้า!E81</f>
        <v>บจก.เอสพีเอ็ม อาหารสัตว์</v>
      </c>
      <c r="D72" s="13" t="str">
        <f>[2]หน้าผ้า!F81</f>
        <v>SPM 312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97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45930</v>
      </c>
      <c r="U72" s="11">
        <f>[2]หน้าผ้า!AA81</f>
        <v>3000</v>
      </c>
      <c r="V72" s="10">
        <f>[2]หน้าผ้า!AJ81</f>
        <v>0</v>
      </c>
      <c r="W72" s="10">
        <f>[2]หน้าผ้า!AL81</f>
        <v>3000</v>
      </c>
      <c r="X72" s="10">
        <f>[2]หน้าผ้า!AM81</f>
        <v>0</v>
      </c>
      <c r="Y72" s="10">
        <f>[2]หน้าผ้า!AN81</f>
        <v>3150</v>
      </c>
      <c r="Z72" s="9" t="str">
        <f>[2]หน้าผ้า!AO81</f>
        <v>WSWT2025800SM</v>
      </c>
      <c r="AA72" s="8">
        <f>[2]หน้าผ้า!AQ81</f>
        <v>3227.07</v>
      </c>
      <c r="AB72" s="8">
        <f>[2]หน้าผ้า!AR81</f>
        <v>3227.07</v>
      </c>
      <c r="AC72" s="8">
        <f>[2]หน้าผ้า!AS81</f>
        <v>0</v>
      </c>
      <c r="AD72" s="8">
        <f>[2]หน้าผ้า!AT81</f>
        <v>3227.07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45930</v>
      </c>
      <c r="AK72" s="3">
        <f>[2]หน้าผ้า!DQ81</f>
        <v>45926</v>
      </c>
      <c r="AL72" s="3">
        <f>[2]หน้าผ้า!DR81</f>
        <v>45919</v>
      </c>
      <c r="AM72" s="3">
        <f>[2]หน้าผ้า!DS81</f>
        <v>45927</v>
      </c>
      <c r="AN72" s="3">
        <f>[2]หน้าผ้า!DT81</f>
        <v>45928</v>
      </c>
      <c r="AO72" s="3">
        <f>[2]หน้าผ้า!DU81</f>
        <v>45929</v>
      </c>
      <c r="AP72" s="3">
        <f>[2]หน้าผ้า!DP81</f>
        <v>45925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45891</v>
      </c>
      <c r="B73" s="14" t="str">
        <f>[2]หน้าผ้า!B82</f>
        <v>MK68-001033</v>
      </c>
      <c r="C73" s="9" t="str">
        <f>[2]หน้าผ้า!E82</f>
        <v>บจก.เอสพีเอ็ม อาหารสัตว์</v>
      </c>
      <c r="D73" s="13" t="str">
        <f>[2]หน้าผ้า!F82</f>
        <v>นาโน 03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45930</v>
      </c>
      <c r="U73" s="11">
        <f>[2]หน้าผ้า!AA82</f>
        <v>9000</v>
      </c>
      <c r="V73" s="10">
        <f>[2]หน้าผ้า!AJ82</f>
        <v>8447</v>
      </c>
      <c r="W73" s="10">
        <f>[2]หน้าผ้า!AL82</f>
        <v>553</v>
      </c>
      <c r="X73" s="10">
        <f>[2]หน้าผ้า!AM82</f>
        <v>9150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รอแบบ</v>
      </c>
      <c r="AH73" s="1" t="str">
        <f>[2]หน้าผ้า!DL82</f>
        <v>P6</v>
      </c>
      <c r="AI73" s="1">
        <f>[2]หน้าผ้า!DM82</f>
        <v>5</v>
      </c>
      <c r="AJ73" s="3">
        <f>[2]หน้าผ้า!DN82</f>
        <v>45930</v>
      </c>
      <c r="AK73" s="3">
        <f>[2]หน้าผ้า!DQ82</f>
        <v>45925</v>
      </c>
      <c r="AL73" s="3">
        <f>[2]หน้าผ้า!DR82</f>
        <v>45918</v>
      </c>
      <c r="AM73" s="3">
        <f>[2]หน้าผ้า!DS82</f>
        <v>45926</v>
      </c>
      <c r="AN73" s="3">
        <f>[2]หน้าผ้า!DT82</f>
        <v>45927</v>
      </c>
      <c r="AO73" s="3">
        <f>[2]หน้าผ้า!DU82</f>
        <v>45928</v>
      </c>
      <c r="AP73" s="3">
        <f>[2]หน้าผ้า!DP82</f>
        <v>45925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45891</v>
      </c>
      <c r="B74" s="14" t="str">
        <f>[2]หน้าผ้า!B83</f>
        <v>MK68-001034</v>
      </c>
      <c r="C74" s="9" t="str">
        <f>[2]หน้าผ้า!E83</f>
        <v>บจก.เอสพีเอ็ม อาหารสัตว์</v>
      </c>
      <c r="D74" s="13" t="str">
        <f>[2]หน้าผ้า!F83</f>
        <v>นาโน 01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45930</v>
      </c>
      <c r="U74" s="11">
        <f>[2]หน้าผ้า!AA83</f>
        <v>4000</v>
      </c>
      <c r="V74" s="10">
        <f>[2]หน้าผ้า!AJ83</f>
        <v>3780</v>
      </c>
      <c r="W74" s="10">
        <f>[2]หน้าผ้า!AL83</f>
        <v>220</v>
      </c>
      <c r="X74" s="10">
        <f>[2]หน้าผ้า!AM83</f>
        <v>4100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รอแบบ</v>
      </c>
      <c r="AH74" s="1" t="str">
        <f>[2]หน้าผ้า!DL83</f>
        <v>P6</v>
      </c>
      <c r="AI74" s="1">
        <f>[2]หน้าผ้า!DM83</f>
        <v>5</v>
      </c>
      <c r="AJ74" s="3">
        <f>[2]หน้าผ้า!DN83</f>
        <v>45930</v>
      </c>
      <c r="AK74" s="3">
        <f>[2]หน้าผ้า!DQ83</f>
        <v>45925</v>
      </c>
      <c r="AL74" s="3">
        <f>[2]หน้าผ้า!DR83</f>
        <v>45918</v>
      </c>
      <c r="AM74" s="3">
        <f>[2]หน้าผ้า!DS83</f>
        <v>45926</v>
      </c>
      <c r="AN74" s="3">
        <f>[2]หน้าผ้า!DT83</f>
        <v>45927</v>
      </c>
      <c r="AO74" s="3">
        <f>[2]หน้าผ้า!DU83</f>
        <v>45928</v>
      </c>
      <c r="AP74" s="3">
        <f>[2]หน้าผ้า!DP83</f>
        <v>45925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45891</v>
      </c>
      <c r="B75" s="14" t="str">
        <f>[2]หน้าผ้า!B84</f>
        <v>MK68-001035</v>
      </c>
      <c r="C75" s="9" t="str">
        <f>[2]หน้าผ้า!E84</f>
        <v>บจก.เอสพีเอ็ม อาหารสัตว์</v>
      </c>
      <c r="D75" s="13" t="str">
        <f>[2]หน้าผ้า!F84</f>
        <v>นาโน 02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45930</v>
      </c>
      <c r="U75" s="11">
        <f>[2]หน้าผ้า!AA84</f>
        <v>9000</v>
      </c>
      <c r="V75" s="10">
        <f>[2]หน้าผ้า!AJ84</f>
        <v>8500</v>
      </c>
      <c r="W75" s="10">
        <f>[2]หน้าผ้า!AL84</f>
        <v>500</v>
      </c>
      <c r="X75" s="10">
        <f>[2]หน้าผ้า!AM84</f>
        <v>9455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รอแบบ</v>
      </c>
      <c r="AH75" s="1" t="str">
        <f>[2]หน้าผ้า!DL84</f>
        <v>P6</v>
      </c>
      <c r="AI75" s="1">
        <f>[2]หน้าผ้า!DM84</f>
        <v>5</v>
      </c>
      <c r="AJ75" s="3">
        <f>[2]หน้าผ้า!DN84</f>
        <v>45930</v>
      </c>
      <c r="AK75" s="3">
        <f>[2]หน้าผ้า!DQ84</f>
        <v>45925</v>
      </c>
      <c r="AL75" s="3">
        <f>[2]หน้าผ้า!DR84</f>
        <v>45918</v>
      </c>
      <c r="AM75" s="3">
        <f>[2]หน้าผ้า!DS84</f>
        <v>45926</v>
      </c>
      <c r="AN75" s="3">
        <f>[2]หน้าผ้า!DT84</f>
        <v>45927</v>
      </c>
      <c r="AO75" s="3">
        <f>[2]หน้าผ้า!DU84</f>
        <v>45928</v>
      </c>
      <c r="AP75" s="3">
        <f>[2]หน้าผ้า!DP84</f>
        <v>45925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 t="str">
        <f>[2]หน้าผ้า!C85</f>
        <v>ประมาณการ</v>
      </c>
      <c r="B76" s="14" t="str">
        <f>[2]หน้าผ้า!B85</f>
        <v>ประมาณการ</v>
      </c>
      <c r="C76" s="9" t="str">
        <f>[2]หน้าผ้า!E85</f>
        <v>บจก.อินเทคค์ โกลบอล</v>
      </c>
      <c r="D76" s="13" t="str">
        <f>[2]หน้าผ้า!F85</f>
        <v>รอแบบ</v>
      </c>
      <c r="E76" s="9">
        <f>[2]หน้าผ้า!G85</f>
        <v>20</v>
      </c>
      <c r="F76" s="9">
        <f>[2]หน้าผ้า!H85</f>
        <v>36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>
        <f>[2]หน้าผ้า!X85</f>
        <v>45930</v>
      </c>
      <c r="U76" s="11">
        <f>[2]หน้าผ้า!AA85</f>
        <v>100000</v>
      </c>
      <c r="V76" s="10">
        <f>[2]หน้าผ้า!AJ85</f>
        <v>0</v>
      </c>
      <c r="W76" s="10">
        <f>[2]หน้าผ้า!AL85</f>
        <v>100000</v>
      </c>
      <c r="X76" s="10">
        <f>[2]หน้าผ้า!AM85</f>
        <v>0</v>
      </c>
      <c r="Y76" s="10">
        <f>[2]หน้าผ้า!AN85</f>
        <v>105000</v>
      </c>
      <c r="Z76" s="9" t="str">
        <f>[2]หน้าผ้า!AO85</f>
        <v>WSWT2025800SM</v>
      </c>
      <c r="AA76" s="8">
        <f>[2]หน้าผ้า!AQ85</f>
        <v>104775.00000000001</v>
      </c>
      <c r="AB76" s="8">
        <f>[2]หน้าผ้า!AR85</f>
        <v>0</v>
      </c>
      <c r="AC76" s="8">
        <f>[2]หน้าผ้า!AS85</f>
        <v>104775.00000000001</v>
      </c>
      <c r="AD76" s="8">
        <f>[2]หน้าผ้า!AT85</f>
        <v>0</v>
      </c>
      <c r="AE76" s="8">
        <f>[2]หน้าผ้า!AU85</f>
        <v>104775.00000000001</v>
      </c>
      <c r="AF76" s="8">
        <f>[2]หน้าผ้า!AI85</f>
        <v>0</v>
      </c>
      <c r="AG76" s="1" t="str">
        <f>[3]หน้าผ้า!DC88</f>
        <v>รอแบบ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45930</v>
      </c>
      <c r="AK76" s="3">
        <f>[2]หน้าผ้า!DQ85</f>
        <v>45926</v>
      </c>
      <c r="AL76" s="3">
        <f>[2]หน้าผ้า!DR85</f>
        <v>45919</v>
      </c>
      <c r="AM76" s="3">
        <f>[2]หน้าผ้า!DS85</f>
        <v>45927</v>
      </c>
      <c r="AN76" s="3">
        <f>[2]หน้าผ้า!DT85</f>
        <v>45928</v>
      </c>
      <c r="AO76" s="3">
        <f>[2]หน้าผ้า!DU85</f>
        <v>45929</v>
      </c>
      <c r="AP76" s="3">
        <f>[2]หน้าผ้า!DP85</f>
        <v>45925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>รอART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7916.333333333333</v>
      </c>
    </row>
    <row r="77" spans="1:56" ht="27.75" customHeight="1" x14ac:dyDescent="0.45">
      <c r="A77" s="3" t="str">
        <f>[2]หน้าผ้า!C86</f>
        <v>ประมาณการ</v>
      </c>
      <c r="B77" s="14" t="str">
        <f>[2]หน้าผ้า!B86</f>
        <v>ประมาณการ</v>
      </c>
      <c r="C77" s="9" t="str">
        <f>[2]หน้าผ้า!E86</f>
        <v>บจก.เอสพีเอ็ม อาหารสัตว์</v>
      </c>
      <c r="D77" s="13" t="str">
        <f>[2]หน้าผ้า!F86</f>
        <v>รอแบบ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45930</v>
      </c>
      <c r="U77" s="11">
        <f>[2]หน้าผ้า!AA86</f>
        <v>20000</v>
      </c>
      <c r="V77" s="10">
        <f>[2]หน้าผ้า!AJ86</f>
        <v>0</v>
      </c>
      <c r="W77" s="10">
        <f>[2]หน้าผ้า!AL86</f>
        <v>20000</v>
      </c>
      <c r="X77" s="10">
        <f>[2]หน้าผ้า!AM86</f>
        <v>0</v>
      </c>
      <c r="Y77" s="10">
        <f>[2]หน้าผ้า!AN86</f>
        <v>21000</v>
      </c>
      <c r="Z77" s="9" t="str">
        <f>[2]หน้าผ้า!AO86</f>
        <v>WSWT2025800SM</v>
      </c>
      <c r="AA77" s="8">
        <f>[2]หน้าผ้า!AQ86</f>
        <v>22072.6</v>
      </c>
      <c r="AB77" s="8">
        <f>[2]หน้าผ้า!AR86</f>
        <v>0</v>
      </c>
      <c r="AC77" s="8">
        <f>[2]หน้าผ้า!AS86</f>
        <v>22072.6</v>
      </c>
      <c r="AD77" s="8">
        <f>[2]หน้าผ้า!AT86</f>
        <v>0</v>
      </c>
      <c r="AE77" s="8">
        <f>[2]หน้าผ้า!AU86</f>
        <v>22072.6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45930</v>
      </c>
      <c r="AK77" s="3">
        <f>[2]หน้าผ้า!DQ86</f>
        <v>45926</v>
      </c>
      <c r="AL77" s="3">
        <f>[2]หน้าผ้า!DR86</f>
        <v>45919</v>
      </c>
      <c r="AM77" s="3">
        <f>[2]หน้าผ้า!DS86</f>
        <v>45927</v>
      </c>
      <c r="AN77" s="3">
        <f>[2]หน้าผ้า!DT86</f>
        <v>45928</v>
      </c>
      <c r="AO77" s="3">
        <f>[2]หน้าผ้า!DU86</f>
        <v>45929</v>
      </c>
      <c r="AP77" s="3">
        <f>[2]หน้าผ้า!DP86</f>
        <v>45925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1667.7075555555555</v>
      </c>
    </row>
    <row r="78" spans="1:56" ht="27.75" customHeight="1" x14ac:dyDescent="0.45">
      <c r="A78" s="3" t="str">
        <f>[2]หน้าผ้า!C87</f>
        <v>ประมาณการ</v>
      </c>
      <c r="B78" s="14" t="str">
        <f>[2]หน้าผ้า!B87</f>
        <v>ประมาณการ</v>
      </c>
      <c r="C78" s="9" t="str">
        <f>[2]หน้าผ้า!E87</f>
        <v>บจก.ไทยธรรมดี</v>
      </c>
      <c r="D78" s="13" t="str">
        <f>[2]หน้าผ้า!F87</f>
        <v>รอแบบ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97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</v>
      </c>
      <c r="T78" s="12">
        <f>[2]หน้าผ้า!X87</f>
        <v>45930</v>
      </c>
      <c r="U78" s="11">
        <f>[2]หน้าผ้า!AA87</f>
        <v>20000</v>
      </c>
      <c r="V78" s="10">
        <f>[2]หน้าผ้า!AJ87</f>
        <v>0</v>
      </c>
      <c r="W78" s="10">
        <f>[2]หน้าผ้า!AL87</f>
        <v>20000</v>
      </c>
      <c r="X78" s="10">
        <f>[2]หน้าผ้า!AM87</f>
        <v>0</v>
      </c>
      <c r="Y78" s="10">
        <f>[2]หน้าผ้า!AN87</f>
        <v>21000</v>
      </c>
      <c r="Z78" s="9" t="str">
        <f>[2]หน้าผ้า!AO87</f>
        <v>WSWT2025800SM</v>
      </c>
      <c r="AA78" s="8">
        <f>[2]หน้าผ้า!AQ87</f>
        <v>21513.800000000003</v>
      </c>
      <c r="AB78" s="8">
        <f>[2]หน้าผ้า!AR87</f>
        <v>0</v>
      </c>
      <c r="AC78" s="8">
        <f>[2]หน้าผ้า!AS87</f>
        <v>21513.800000000003</v>
      </c>
      <c r="AD78" s="8">
        <f>[2]หน้าผ้า!AT87</f>
        <v>0</v>
      </c>
      <c r="AE78" s="8">
        <f>[2]หน้าผ้า!AU87</f>
        <v>21513.800000000003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45930</v>
      </c>
      <c r="AK78" s="3">
        <f>[2]หน้าผ้า!DQ87</f>
        <v>45926</v>
      </c>
      <c r="AL78" s="3">
        <f>[2]หน้าผ้า!DR87</f>
        <v>45919</v>
      </c>
      <c r="AM78" s="3">
        <f>[2]หน้าผ้า!DS87</f>
        <v>45927</v>
      </c>
      <c r="AN78" s="3">
        <f>[2]หน้าผ้า!DT87</f>
        <v>45928</v>
      </c>
      <c r="AO78" s="3">
        <f>[2]หน้าผ้า!DU87</f>
        <v>45929</v>
      </c>
      <c r="AP78" s="3">
        <f>[2]หน้าผ้า!DP87</f>
        <v>45925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1625.4871111111113</v>
      </c>
    </row>
    <row r="79" spans="1:56" ht="27.75" customHeight="1" x14ac:dyDescent="0.45">
      <c r="A79" s="3" t="str">
        <f>[2]หน้าผ้า!C88</f>
        <v>ประมาณการ</v>
      </c>
      <c r="B79" s="14" t="str">
        <f>[2]หน้าผ้า!B88</f>
        <v>ประมาณการ</v>
      </c>
      <c r="C79" s="9" t="str">
        <f>[2]หน้าผ้า!E88</f>
        <v>บจก.ซันฟีด</v>
      </c>
      <c r="D79" s="13" t="str">
        <f>[2]หน้าผ้า!F88</f>
        <v>รอแบบ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45960</v>
      </c>
      <c r="U79" s="11">
        <f>[2]หน้าผ้า!AA88</f>
        <v>450000</v>
      </c>
      <c r="V79" s="10">
        <f>[2]หน้าผ้า!AJ88</f>
        <v>0</v>
      </c>
      <c r="W79" s="10">
        <f>[2]หน้าผ้า!AL88</f>
        <v>450000</v>
      </c>
      <c r="X79" s="10">
        <f>[2]หน้าผ้า!AM88</f>
        <v>0</v>
      </c>
      <c r="Y79" s="10">
        <f>[2]หน้าผ้า!AN88</f>
        <v>472500</v>
      </c>
      <c r="Z79" s="9" t="str">
        <f>[2]หน้าผ้า!AO88</f>
        <v>WSWT2025800SM</v>
      </c>
      <c r="AA79" s="8">
        <f>[2]หน้าผ้า!AQ88</f>
        <v>496633.5</v>
      </c>
      <c r="AB79" s="8">
        <f>[2]หน้าผ้า!AR88</f>
        <v>126388</v>
      </c>
      <c r="AC79" s="8">
        <f>[2]หน้าผ้า!AS88</f>
        <v>370245.5</v>
      </c>
      <c r="AD79" s="8">
        <f>[2]หน้าผ้า!AT88</f>
        <v>0</v>
      </c>
      <c r="AE79" s="8">
        <f>[2]หน้าผ้า!AU88</f>
        <v>496633.5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45960</v>
      </c>
      <c r="AK79" s="3">
        <f>[2]หน้าผ้า!DQ88</f>
        <v>45956</v>
      </c>
      <c r="AL79" s="3">
        <f>[2]หน้าผ้า!DR88</f>
        <v>45949</v>
      </c>
      <c r="AM79" s="3">
        <f>[2]หน้าผ้า!DS88</f>
        <v>45957</v>
      </c>
      <c r="AN79" s="3">
        <f>[2]หน้าผ้า!DT88</f>
        <v>45958</v>
      </c>
      <c r="AO79" s="3">
        <f>[2]หน้าผ้า!DU88</f>
        <v>45959</v>
      </c>
      <c r="AP79" s="3">
        <f>[2]หน้าผ้า!DP88</f>
        <v>45955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27974.104444444445</v>
      </c>
    </row>
    <row r="80" spans="1:56" ht="27.75" customHeight="1" x14ac:dyDescent="0.45">
      <c r="A80" s="3">
        <f>[2]หน้าผ้า!C89</f>
        <v>45909</v>
      </c>
      <c r="B80" s="14" t="str">
        <f>[2]หน้าผ้า!B89</f>
        <v>MK68-001095</v>
      </c>
      <c r="C80" s="9" t="str">
        <f>[2]หน้าผ้า!E89</f>
        <v>บจก.เอสพีเอ็ม อาหารสัตว์</v>
      </c>
      <c r="D80" s="13" t="str">
        <f>[2]หน้าผ้า!F89</f>
        <v>เอส ฟาร์ม105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45920</v>
      </c>
      <c r="U80" s="11">
        <f>[2]หน้าผ้า!AA89</f>
        <v>3000</v>
      </c>
      <c r="V80" s="10">
        <f>[2]หน้าผ้า!AJ89</f>
        <v>0</v>
      </c>
      <c r="W80" s="10">
        <f>[2]หน้าผ้า!AL89</f>
        <v>3000</v>
      </c>
      <c r="X80" s="10">
        <f>[2]หน้าผ้า!AM89</f>
        <v>0</v>
      </c>
      <c r="Y80" s="10">
        <f>[2]หน้าผ้า!AN89</f>
        <v>3150</v>
      </c>
      <c r="Z80" s="9" t="str">
        <f>[2]หน้าผ้า!AO89</f>
        <v>WSWT2025800SM</v>
      </c>
      <c r="AA80" s="8">
        <f>[2]หน้าผ้า!AQ89</f>
        <v>3310.89</v>
      </c>
      <c r="AB80" s="8">
        <f>[2]หน้าผ้า!AR89</f>
        <v>3310.89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3310.89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45920</v>
      </c>
      <c r="AK80" s="3">
        <f>[2]หน้าผ้า!DQ89</f>
        <v>45916</v>
      </c>
      <c r="AL80" s="3">
        <f>[2]หน้าผ้า!DR89</f>
        <v>45909</v>
      </c>
      <c r="AM80" s="3">
        <f>[2]หน้าผ้า!DS89</f>
        <v>45917</v>
      </c>
      <c r="AN80" s="3">
        <f>[2]หน้าผ้า!DT89</f>
        <v>45918</v>
      </c>
      <c r="AO80" s="3">
        <f>[2]หน้าผ้า!DU89</f>
        <v>45919</v>
      </c>
      <c r="AP80" s="3">
        <f>[2]หน้าผ้า!DP89</f>
        <v>45915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 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45909</v>
      </c>
      <c r="B81" s="14" t="str">
        <f>[2]หน้าผ้า!B90</f>
        <v>MK68-001094</v>
      </c>
      <c r="C81" s="9" t="str">
        <f>[2]หน้าผ้า!E90</f>
        <v>บจก.เอสพีเอ็ม อาหารสัตว์</v>
      </c>
      <c r="D81" s="13" t="str">
        <f>[2]หน้าผ้า!F90</f>
        <v>เอส ฟาร์ม190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45944</v>
      </c>
      <c r="U81" s="11">
        <f>[2]หน้าผ้า!AA90</f>
        <v>3000</v>
      </c>
      <c r="V81" s="10">
        <f>[2]หน้าผ้า!AJ90</f>
        <v>0</v>
      </c>
      <c r="W81" s="10">
        <f>[2]หน้าผ้า!AL90</f>
        <v>3000</v>
      </c>
      <c r="X81" s="10">
        <f>[2]หน้าผ้า!AM90</f>
        <v>0</v>
      </c>
      <c r="Y81" s="10">
        <f>[2]หน้าผ้า!AN90</f>
        <v>3150</v>
      </c>
      <c r="Z81" s="9" t="str">
        <f>[2]หน้าผ้า!AO90</f>
        <v>WSWT2025800SM</v>
      </c>
      <c r="AA81" s="8">
        <f>[2]หน้าผ้า!AQ90</f>
        <v>3310.89</v>
      </c>
      <c r="AB81" s="8">
        <f>[2]หน้าผ้า!AR90</f>
        <v>3310.89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3310.89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45944</v>
      </c>
      <c r="AK81" s="3">
        <f>[2]หน้าผ้า!DQ90</f>
        <v>45940</v>
      </c>
      <c r="AL81" s="3">
        <f>[2]หน้าผ้า!DR90</f>
        <v>45933</v>
      </c>
      <c r="AM81" s="3">
        <f>[2]หน้าผ้า!DS90</f>
        <v>45941</v>
      </c>
      <c r="AN81" s="3">
        <f>[2]หน้าผ้า!DT90</f>
        <v>45942</v>
      </c>
      <c r="AO81" s="3">
        <f>[2]หน้าผ้า!DU90</f>
        <v>45943</v>
      </c>
      <c r="AP81" s="3">
        <f>[2]หน้าผ้า!DP90</f>
        <v>45939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45909</v>
      </c>
      <c r="B82" s="14" t="str">
        <f>[2]หน้าผ้า!B91</f>
        <v>MK68-001093</v>
      </c>
      <c r="C82" s="9" t="str">
        <f>[2]หน้าผ้า!E91</f>
        <v>บจก.เอสพีเอ็ม อาหารสัตว์</v>
      </c>
      <c r="D82" s="13" t="str">
        <f>[2]หน้าผ้า!F91</f>
        <v>เอส ฟาร์ม115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45958</v>
      </c>
      <c r="U82" s="11">
        <f>[2]หน้าผ้า!AA91</f>
        <v>6000</v>
      </c>
      <c r="V82" s="10">
        <f>[2]หน้าผ้า!AJ91</f>
        <v>0</v>
      </c>
      <c r="W82" s="10">
        <f>[2]หน้าผ้า!AL91</f>
        <v>6000</v>
      </c>
      <c r="X82" s="10">
        <f>[2]หน้าผ้า!AM91</f>
        <v>0</v>
      </c>
      <c r="Y82" s="10">
        <f>[2]หน้าผ้า!AN91</f>
        <v>6300</v>
      </c>
      <c r="Z82" s="9" t="str">
        <f>[2]หน้าผ้า!AO91</f>
        <v>WSWT2025800SM</v>
      </c>
      <c r="AA82" s="8">
        <f>[2]หน้าผ้า!AQ91</f>
        <v>6621.78</v>
      </c>
      <c r="AB82" s="8">
        <f>[2]หน้าผ้า!AR91</f>
        <v>6621.78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6621.78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45958</v>
      </c>
      <c r="AK82" s="3">
        <f>[2]หน้าผ้า!DQ91</f>
        <v>45954</v>
      </c>
      <c r="AL82" s="3">
        <f>[2]หน้าผ้า!DR91</f>
        <v>45947</v>
      </c>
      <c r="AM82" s="3">
        <f>[2]หน้าผ้า!DS91</f>
        <v>45955</v>
      </c>
      <c r="AN82" s="3">
        <f>[2]หน้าผ้า!DT91</f>
        <v>45956</v>
      </c>
      <c r="AO82" s="3">
        <f>[2]หน้าผ้า!DU91</f>
        <v>45957</v>
      </c>
      <c r="AP82" s="3">
        <f>[2]หน้าผ้า!DP91</f>
        <v>45953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 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45782</v>
      </c>
      <c r="B83" s="14" t="str">
        <f>[2]หน้าผ้า!B92</f>
        <v>MK68-000609</v>
      </c>
      <c r="C83" s="9" t="str">
        <f>[2]หน้าผ้า!E92</f>
        <v>บจก.เอสพีเอ็ม อาหารสัตว์</v>
      </c>
      <c r="D83" s="13" t="str">
        <f>[2]หน้าผ้า!F92</f>
        <v xml:space="preserve">SW 441 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45939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5250</v>
      </c>
      <c r="Z83" s="9" t="str">
        <f>[2]หน้าผ้า!AO92</f>
        <v>WSWT2025800SM</v>
      </c>
      <c r="AA83" s="8">
        <f>[2]หน้าผ้า!AQ92</f>
        <v>5518.15</v>
      </c>
      <c r="AB83" s="8">
        <f>[2]หน้าผ้า!AR92</f>
        <v>0</v>
      </c>
      <c r="AC83" s="8">
        <f>[2]หน้าผ้า!AS92</f>
        <v>5518.15</v>
      </c>
      <c r="AD83" s="8">
        <f>[2]หน้าผ้า!AT92</f>
        <v>0</v>
      </c>
      <c r="AE83" s="8">
        <f>[2]หน้าผ้า!AU92</f>
        <v>5518.15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45939</v>
      </c>
      <c r="AK83" s="3">
        <f>[2]หน้าผ้า!DQ92</f>
        <v>45935</v>
      </c>
      <c r="AL83" s="3">
        <f>[2]หน้าผ้า!DR92</f>
        <v>45928</v>
      </c>
      <c r="AM83" s="3">
        <f>[2]หน้าผ้า!DS92</f>
        <v>45936</v>
      </c>
      <c r="AN83" s="3">
        <f>[2]หน้าผ้า!DT92</f>
        <v>45937</v>
      </c>
      <c r="AO83" s="3">
        <f>[2]หน้าผ้า!DU92</f>
        <v>45938</v>
      </c>
      <c r="AP83" s="3">
        <f>[2]หน้าผ้า!DP92</f>
        <v>45934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 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416.92688888888887</v>
      </c>
    </row>
    <row r="84" spans="1:56" ht="27.75" customHeight="1" x14ac:dyDescent="0.45">
      <c r="A84" s="3">
        <f>[2]หน้าผ้า!C93</f>
        <v>45877</v>
      </c>
      <c r="B84" s="14" t="str">
        <f>[2]หน้าผ้า!B93</f>
        <v>MK68-000990</v>
      </c>
      <c r="C84" s="9" t="str">
        <f>[2]หน้าผ้า!E93</f>
        <v>บจก.เอสพีเอ็ม อาหารสัตว์</v>
      </c>
      <c r="D84" s="13" t="str">
        <f>[2]หน้าผ้า!F93</f>
        <v>SW 441 PLUS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45944</v>
      </c>
      <c r="U84" s="11">
        <f>[2]หน้าผ้า!AA93</f>
        <v>7000</v>
      </c>
      <c r="V84" s="10">
        <f>[2]หน้าผ้า!AJ93</f>
        <v>0</v>
      </c>
      <c r="W84" s="10">
        <f>[2]หน้าผ้า!AL93</f>
        <v>7000</v>
      </c>
      <c r="X84" s="10">
        <f>[2]หน้าผ้า!AM93</f>
        <v>0</v>
      </c>
      <c r="Y84" s="10">
        <f>[2]หน้าผ้า!AN93</f>
        <v>7350</v>
      </c>
      <c r="Z84" s="9" t="str">
        <f>[2]หน้าผ้า!AO93</f>
        <v>WSWT2025800SM</v>
      </c>
      <c r="AA84" s="8">
        <f>[2]หน้าผ้า!AQ93</f>
        <v>7725.41</v>
      </c>
      <c r="AB84" s="8">
        <f>[2]หน้าผ้า!AR93</f>
        <v>7725.41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7725.41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45944</v>
      </c>
      <c r="AK84" s="3">
        <f>[2]หน้าผ้า!DQ93</f>
        <v>45940</v>
      </c>
      <c r="AL84" s="3">
        <f>[2]หน้าผ้า!DR93</f>
        <v>45933</v>
      </c>
      <c r="AM84" s="3">
        <f>[2]หน้าผ้า!DS93</f>
        <v>45941</v>
      </c>
      <c r="AN84" s="3">
        <f>[2]หน้าผ้า!DT93</f>
        <v>45942</v>
      </c>
      <c r="AO84" s="3">
        <f>[2]หน้าผ้า!DU93</f>
        <v>45943</v>
      </c>
      <c r="AP84" s="3">
        <f>[2]หน้าผ้า!DP93</f>
        <v>45939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45911</v>
      </c>
      <c r="B85" s="14" t="str">
        <f>[2]หน้าผ้า!B94</f>
        <v>MK68-001105</v>
      </c>
      <c r="C85" s="9" t="str">
        <f>[2]หน้าผ้า!E94</f>
        <v>บจก.เอพีเอ็ม อะโกร</v>
      </c>
      <c r="D85" s="13" t="str">
        <f>[2]หน้าผ้า!F94</f>
        <v>ฟีล-กู๊ด พี6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45947</v>
      </c>
      <c r="U85" s="11">
        <f>[2]หน้าผ้า!AA94</f>
        <v>8000</v>
      </c>
      <c r="V85" s="10">
        <f>[2]หน้าผ้า!AJ94</f>
        <v>0</v>
      </c>
      <c r="W85" s="10">
        <f>[2]หน้าผ้า!AL94</f>
        <v>8000</v>
      </c>
      <c r="X85" s="10">
        <f>[2]หน้าผ้า!AM94</f>
        <v>0</v>
      </c>
      <c r="Y85" s="10">
        <f>[2]หน้าผ้า!AN94</f>
        <v>8400</v>
      </c>
      <c r="Z85" s="9" t="str">
        <f>[2]หน้าผ้า!AO94</f>
        <v>WSWT2025800SM</v>
      </c>
      <c r="AA85" s="8">
        <f>[2]หน้าผ้า!AQ94</f>
        <v>8829.0399999999991</v>
      </c>
      <c r="AB85" s="8">
        <f>[2]หน้าผ้า!AR94</f>
        <v>0</v>
      </c>
      <c r="AC85" s="8">
        <f>[2]หน้าผ้า!AS94</f>
        <v>8829.0399999999991</v>
      </c>
      <c r="AD85" s="8">
        <f>[2]หน้าผ้า!AT94</f>
        <v>0</v>
      </c>
      <c r="AE85" s="8">
        <f>[2]หน้าผ้า!AU94</f>
        <v>8829.0399999999991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45947</v>
      </c>
      <c r="AK85" s="3">
        <f>[2]หน้าผ้า!DQ94</f>
        <v>45943</v>
      </c>
      <c r="AL85" s="3">
        <f>[2]หน้าผ้า!DR94</f>
        <v>45936</v>
      </c>
      <c r="AM85" s="3">
        <f>[2]หน้าผ้า!DS94</f>
        <v>45944</v>
      </c>
      <c r="AN85" s="3">
        <f>[2]หน้าผ้า!DT94</f>
        <v>45945</v>
      </c>
      <c r="AO85" s="3">
        <f>[2]หน้าผ้า!DU94</f>
        <v>45946</v>
      </c>
      <c r="AP85" s="3">
        <f>[2]หน้าผ้า!DP94</f>
        <v>45942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667.08302222222221</v>
      </c>
    </row>
    <row r="86" spans="1:56" ht="27.75" customHeight="1" x14ac:dyDescent="0.45">
      <c r="A86" s="3">
        <f>[2]หน้าผ้า!C95</f>
        <v>45892</v>
      </c>
      <c r="B86" s="14" t="str">
        <f>[2]หน้าผ้า!B95</f>
        <v>MK68-001027</v>
      </c>
      <c r="C86" s="9" t="str">
        <f>[2]หน้าผ้า!E95</f>
        <v>บจก.เอสพีเอ็ม อาหารสัตว์</v>
      </c>
      <c r="D86" s="13" t="str">
        <f>[2]หน้าผ้า!F95</f>
        <v>นีโอ 05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45951</v>
      </c>
      <c r="U86" s="11">
        <f>[2]หน้าผ้า!AA95</f>
        <v>6000</v>
      </c>
      <c r="V86" s="10">
        <f>[2]หน้าผ้า!AJ95</f>
        <v>0</v>
      </c>
      <c r="W86" s="10">
        <f>[2]หน้าผ้า!AL95</f>
        <v>6000</v>
      </c>
      <c r="X86" s="10">
        <f>[2]หน้าผ้า!AM95</f>
        <v>0</v>
      </c>
      <c r="Y86" s="10">
        <f>[2]หน้าผ้า!AN95</f>
        <v>6300</v>
      </c>
      <c r="Z86" s="9" t="str">
        <f>[2]หน้าผ้า!AO95</f>
        <v>WSWT2025800SM</v>
      </c>
      <c r="AA86" s="8">
        <f>[2]หน้าผ้า!AQ95</f>
        <v>6621.78</v>
      </c>
      <c r="AB86" s="8">
        <f>[2]หน้าผ้า!AR95</f>
        <v>6621.78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6621.78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45951</v>
      </c>
      <c r="AK86" s="3">
        <f>[2]หน้าผ้า!DQ95</f>
        <v>45947</v>
      </c>
      <c r="AL86" s="3">
        <f>[2]หน้าผ้า!DR95</f>
        <v>45940</v>
      </c>
      <c r="AM86" s="3">
        <f>[2]หน้าผ้า!DS95</f>
        <v>45948</v>
      </c>
      <c r="AN86" s="3">
        <f>[2]หน้าผ้า!DT95</f>
        <v>45949</v>
      </c>
      <c r="AO86" s="3">
        <f>[2]หน้าผ้า!DU95</f>
        <v>45950</v>
      </c>
      <c r="AP86" s="3">
        <f>[2]หน้าผ้า!DP95</f>
        <v>45946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45911</v>
      </c>
      <c r="B87" s="14" t="str">
        <f>[2]หน้าผ้า!B96</f>
        <v>MK68-001106</v>
      </c>
      <c r="C87" s="9" t="str">
        <f>[2]หน้าผ้า!E96</f>
        <v>บจก.เอพีเอ็ม อะโกร</v>
      </c>
      <c r="D87" s="13" t="str">
        <f>[2]หน้าผ้า!F96</f>
        <v>วี-ฟีด วี 06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45961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0</v>
      </c>
      <c r="Y87" s="10">
        <f>[2]หน้าผ้า!AN96</f>
        <v>3150</v>
      </c>
      <c r="Z87" s="9" t="str">
        <f>[2]หน้าผ้า!AO96</f>
        <v>WSWT2025800SM</v>
      </c>
      <c r="AA87" s="8">
        <f>[2]หน้าผ้า!AQ96</f>
        <v>3310.89</v>
      </c>
      <c r="AB87" s="8">
        <f>[2]หน้าผ้า!AR96</f>
        <v>0</v>
      </c>
      <c r="AC87" s="8">
        <f>[2]หน้าผ้า!AS96</f>
        <v>3310.89</v>
      </c>
      <c r="AD87" s="8">
        <f>[2]หน้าผ้า!AT96</f>
        <v>0</v>
      </c>
      <c r="AE87" s="8">
        <f>[2]หน้าผ้า!AU96</f>
        <v>3310.89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45961</v>
      </c>
      <c r="AK87" s="3">
        <f>[2]หน้าผ้า!DQ96</f>
        <v>45957</v>
      </c>
      <c r="AL87" s="3">
        <f>[2]หน้าผ้า!DR96</f>
        <v>45950</v>
      </c>
      <c r="AM87" s="3">
        <f>[2]หน้าผ้า!DS96</f>
        <v>45958</v>
      </c>
      <c r="AN87" s="3">
        <f>[2]หน้าผ้า!DT96</f>
        <v>45959</v>
      </c>
      <c r="AO87" s="3">
        <f>[2]หน้าผ้า!DU96</f>
        <v>45960</v>
      </c>
      <c r="AP87" s="3">
        <f>[2]หน้าผ้า!DP96</f>
        <v>45956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250.15613333333337</v>
      </c>
    </row>
    <row r="88" spans="1:56" ht="27.75" customHeight="1" x14ac:dyDescent="0.45">
      <c r="A88" s="3">
        <f>[2]หน้าผ้า!C97</f>
        <v>45911</v>
      </c>
      <c r="B88" s="14" t="str">
        <f>[2]หน้าผ้า!B97</f>
        <v>MK68-001104</v>
      </c>
      <c r="C88" s="9" t="str">
        <f>[2]หน้าผ้า!E97</f>
        <v>บจก.เอพีเอ็ม อะโกร</v>
      </c>
      <c r="D88" s="13" t="str">
        <f>[2]หน้าผ้า!F97</f>
        <v>U-FEED U4(เอส)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45961</v>
      </c>
      <c r="U88" s="11">
        <f>[2]หน้าผ้า!AA97</f>
        <v>4000</v>
      </c>
      <c r="V88" s="10">
        <f>[2]หน้าผ้า!AJ97</f>
        <v>0</v>
      </c>
      <c r="W88" s="10">
        <f>[2]หน้าผ้า!AL97</f>
        <v>4000</v>
      </c>
      <c r="X88" s="10">
        <f>[2]หน้าผ้า!AM97</f>
        <v>0</v>
      </c>
      <c r="Y88" s="10">
        <f>[2]หน้าผ้า!AN97</f>
        <v>4200</v>
      </c>
      <c r="Z88" s="9" t="str">
        <f>[2]หน้าผ้า!AO97</f>
        <v>WSWT2025800SM</v>
      </c>
      <c r="AA88" s="8">
        <f>[2]หน้าผ้า!AQ97</f>
        <v>4414.5199999999995</v>
      </c>
      <c r="AB88" s="8">
        <f>[2]หน้าผ้า!AR97</f>
        <v>0</v>
      </c>
      <c r="AC88" s="8">
        <f>[2]หน้าผ้า!AS97</f>
        <v>4414.5199999999995</v>
      </c>
      <c r="AD88" s="8">
        <f>[2]หน้าผ้า!AT97</f>
        <v>0</v>
      </c>
      <c r="AE88" s="8">
        <f>[2]หน้าผ้า!AU97</f>
        <v>4414.5199999999995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45961</v>
      </c>
      <c r="AK88" s="3">
        <f>[2]หน้าผ้า!DQ97</f>
        <v>45957</v>
      </c>
      <c r="AL88" s="3">
        <f>[2]หน้าผ้า!DR97</f>
        <v>45950</v>
      </c>
      <c r="AM88" s="3">
        <f>[2]หน้าผ้า!DS97</f>
        <v>45958</v>
      </c>
      <c r="AN88" s="3">
        <f>[2]หน้าผ้า!DT97</f>
        <v>45959</v>
      </c>
      <c r="AO88" s="3">
        <f>[2]หน้าผ้า!DU97</f>
        <v>45960</v>
      </c>
      <c r="AP88" s="3">
        <f>[2]หน้าผ้า!DP97</f>
        <v>45956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333.54151111111111</v>
      </c>
    </row>
    <row r="89" spans="1:56" ht="27.75" customHeight="1" x14ac:dyDescent="0.45">
      <c r="A89" s="3">
        <f>[2]หน้าผ้า!C98</f>
        <v>45909</v>
      </c>
      <c r="B89" s="14" t="str">
        <f>[2]หน้าผ้า!B98</f>
        <v>MK68-001092</v>
      </c>
      <c r="C89" s="9" t="str">
        <f>[2]หน้าผ้า!E98</f>
        <v>บจก.เอพีเอ็ม อะโกร</v>
      </c>
      <c r="D89" s="13" t="str">
        <f>[2]หน้าผ้า!F98</f>
        <v>APM915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45961</v>
      </c>
      <c r="U89" s="11">
        <f>[2]หน้าผ้า!AA98</f>
        <v>3000</v>
      </c>
      <c r="V89" s="10">
        <f>[2]หน้าผ้า!AJ98</f>
        <v>0</v>
      </c>
      <c r="W89" s="10">
        <f>[2]หน้าผ้า!AL98</f>
        <v>3000</v>
      </c>
      <c r="X89" s="10">
        <f>[2]หน้าผ้า!AM98</f>
        <v>0</v>
      </c>
      <c r="Y89" s="10">
        <f>[2]หน้าผ้า!AN98</f>
        <v>3150</v>
      </c>
      <c r="Z89" s="9" t="str">
        <f>[2]หน้าผ้า!AO98</f>
        <v>WSWT2025800SM</v>
      </c>
      <c r="AA89" s="8">
        <f>[2]หน้าผ้า!AQ98</f>
        <v>3310.89</v>
      </c>
      <c r="AB89" s="8">
        <f>[2]หน้าผ้า!AR98</f>
        <v>3310.89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3310.89</v>
      </c>
      <c r="AF89" s="8">
        <f>[2]หน้าผ้า!AI98</f>
        <v>0</v>
      </c>
      <c r="AG89" s="1" t="str">
        <f>[3]หน้าผ้า!DC101</f>
        <v>รอตัด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45961</v>
      </c>
      <c r="AK89" s="3">
        <f>[2]หน้าผ้า!DQ98</f>
        <v>45957</v>
      </c>
      <c r="AL89" s="3">
        <f>[2]หน้าผ้า!DR98</f>
        <v>45950</v>
      </c>
      <c r="AM89" s="3">
        <f>[2]หน้าผ้า!DS98</f>
        <v>45958</v>
      </c>
      <c r="AN89" s="3">
        <f>[2]หน้าผ้า!DT98</f>
        <v>45959</v>
      </c>
      <c r="AO89" s="3">
        <f>[2]หน้าผ้า!DU98</f>
        <v>45960</v>
      </c>
      <c r="AP89" s="3">
        <f>[2]หน้าผ้า!DP98</f>
        <v>45956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 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45909</v>
      </c>
      <c r="B90" s="14" t="str">
        <f>[2]หน้าผ้า!B99</f>
        <v>MK68-001091</v>
      </c>
      <c r="C90" s="9" t="str">
        <f>[2]หน้าผ้า!E99</f>
        <v>บจก.เอพีเอ็ม อะโกร</v>
      </c>
      <c r="D90" s="13" t="str">
        <f>[2]หน้าผ้า!F99</f>
        <v>ยู-ฟีด บี1</v>
      </c>
      <c r="E90" s="9">
        <f>[2]หน้าผ้า!G99</f>
        <v>20</v>
      </c>
      <c r="F90" s="9">
        <f>[2]หน้าผ้า!H99</f>
        <v>40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108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45961</v>
      </c>
      <c r="U90" s="11">
        <f>[2]หน้าผ้า!AA99</f>
        <v>3000</v>
      </c>
      <c r="V90" s="10">
        <f>[2]หน้าผ้า!AJ99</f>
        <v>0</v>
      </c>
      <c r="W90" s="10">
        <f>[2]หน้าผ้า!AL99</f>
        <v>3000</v>
      </c>
      <c r="X90" s="10">
        <f>[2]หน้าผ้า!AM99</f>
        <v>0</v>
      </c>
      <c r="Y90" s="10">
        <f>[2]หน้าผ้า!AN99</f>
        <v>3150</v>
      </c>
      <c r="Z90" s="9" t="str">
        <f>[2]หน้าผ้า!AO99</f>
        <v>WSWT2025800SM</v>
      </c>
      <c r="AA90" s="8">
        <f>[2]หน้าผ้า!AQ99</f>
        <v>3478.5300000000007</v>
      </c>
      <c r="AB90" s="8">
        <f>[2]หน้าผ้า!AR99</f>
        <v>3478.5300000000007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3478.5300000000007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45961</v>
      </c>
      <c r="AK90" s="3">
        <f>[2]หน้าผ้า!DQ99</f>
        <v>45957</v>
      </c>
      <c r="AL90" s="3">
        <f>[2]หน้าผ้า!DR99</f>
        <v>45950</v>
      </c>
      <c r="AM90" s="3">
        <f>[2]หน้าผ้า!DS99</f>
        <v>45958</v>
      </c>
      <c r="AN90" s="3">
        <f>[2]หน้าผ้า!DT99</f>
        <v>45959</v>
      </c>
      <c r="AO90" s="3">
        <f>[2]หน้าผ้า!DU99</f>
        <v>45960</v>
      </c>
      <c r="AP90" s="3">
        <f>[2]หน้าผ้า!DP99</f>
        <v>45956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 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45892</v>
      </c>
      <c r="B91" s="14" t="str">
        <f>[2]หน้าผ้า!B100</f>
        <v>MK68-001024</v>
      </c>
      <c r="C91" s="9" t="str">
        <f>[2]หน้าผ้า!E100</f>
        <v>บจก.อินเทคค์ โกลบอล</v>
      </c>
      <c r="D91" s="13" t="str">
        <f>[2]หน้าผ้า!F100</f>
        <v>เฟิร์สช้อย 913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 t="str">
        <f>[2]หน้าผ้า!X100</f>
        <v>รอแจ้ง</v>
      </c>
      <c r="U91" s="11">
        <f>[2]หน้าผ้า!AA100</f>
        <v>640</v>
      </c>
      <c r="V91" s="10">
        <f>[2]หน้าผ้า!AJ100</f>
        <v>0</v>
      </c>
      <c r="W91" s="10">
        <f>[2]หน้าผ้า!AL100</f>
        <v>640</v>
      </c>
      <c r="X91" s="10">
        <f>[2]หน้าผ้า!AM100</f>
        <v>6000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 t="str">
        <f>[2]หน้าผ้า!AG100</f>
        <v>สีผิดเบอร์280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45892</v>
      </c>
      <c r="B92" s="14" t="str">
        <f>[2]หน้าผ้า!B101</f>
        <v>MK68-001026</v>
      </c>
      <c r="C92" s="9" t="str">
        <f>[2]หน้าผ้า!E101</f>
        <v>บจก.อินเทคค์ โกลบอล</v>
      </c>
      <c r="D92" s="13" t="str">
        <f>[2]หน้าผ้า!F101</f>
        <v>เพอเฟคค์ 913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 t="str">
        <f>[2]หน้าผ้า!X101</f>
        <v>รอแจ้ง</v>
      </c>
      <c r="U92" s="11">
        <f>[2]หน้าผ้า!AA101</f>
        <v>1840</v>
      </c>
      <c r="V92" s="10">
        <f>[2]หน้าผ้า!AJ101</f>
        <v>80</v>
      </c>
      <c r="W92" s="10">
        <f>[2]หน้าผ้า!AL101</f>
        <v>1760</v>
      </c>
      <c r="X92" s="10">
        <f>[2]หน้าผ้า!AM101</f>
        <v>10650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45887</v>
      </c>
      <c r="B93" s="14" t="str">
        <f>[2]หน้าผ้า!B102</f>
        <v>MK68-001007</v>
      </c>
      <c r="C93" s="9" t="str">
        <f>[2]หน้าผ้า!E102</f>
        <v>บจก.อินเทคค์ โกลบอล</v>
      </c>
      <c r="D93" s="13" t="str">
        <f>[2]หน้าผ้า!F102</f>
        <v>เพอเฟคค์ 916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104</v>
      </c>
      <c r="V93" s="10">
        <f>[2]หน้าผ้า!AJ102</f>
        <v>0</v>
      </c>
      <c r="W93" s="10">
        <f>[2]หน้าผ้า!AL102</f>
        <v>104</v>
      </c>
      <c r="X93" s="10">
        <f>[2]หน้าผ้า!AM102</f>
        <v>11230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 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45896</v>
      </c>
      <c r="B94" s="14" t="str">
        <f>[2]หน้าผ้า!B103</f>
        <v>MK68-001039</v>
      </c>
      <c r="C94" s="9" t="str">
        <f>[2]หน้าผ้า!E103</f>
        <v>บจก.เอสพีเอ็ม อาหารสัตว์</v>
      </c>
      <c r="D94" s="13" t="str">
        <f>[2]หน้าผ้า!F103</f>
        <v>U-GOAT14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 t="str">
        <f>[2]หน้าผ้า!X103</f>
        <v>รอแจ้ง</v>
      </c>
      <c r="U94" s="11">
        <f>[2]หน้าผ้า!AA103</f>
        <v>3000</v>
      </c>
      <c r="V94" s="10">
        <f>[2]หน้าผ้า!AJ103</f>
        <v>0</v>
      </c>
      <c r="W94" s="10">
        <f>[2]หน้าผ้า!AL103</f>
        <v>3000</v>
      </c>
      <c r="X94" s="10">
        <f>[2]หน้าผ้า!AM103</f>
        <v>0</v>
      </c>
      <c r="Y94" s="10">
        <f>[2]หน้าผ้า!AN103</f>
        <v>3150</v>
      </c>
      <c r="Z94" s="9" t="str">
        <f>[2]หน้าผ้า!AO103</f>
        <v>WSWT2025800SM</v>
      </c>
      <c r="AA94" s="8">
        <f>[2]หน้าผ้า!AQ103</f>
        <v>3310.89</v>
      </c>
      <c r="AB94" s="8">
        <f>[2]หน้าผ้า!AR103</f>
        <v>3310.89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3310.89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5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 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45796</v>
      </c>
      <c r="B95" s="14" t="str">
        <f>[2]หน้าผ้า!B104</f>
        <v>MK68-000675</v>
      </c>
      <c r="C95" s="9" t="str">
        <f>[2]หน้าผ้า!E104</f>
        <v>บจก.อินเทคค์ โกลบอล</v>
      </c>
      <c r="D95" s="13" t="str">
        <f>[2]หน้าผ้า!F104</f>
        <v>เพอเฟคค์ 914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 t="str">
        <f>[2]หน้าผ้า!X104</f>
        <v>รอแจ้ง</v>
      </c>
      <c r="U95" s="11">
        <f>[2]หน้าผ้า!AA104</f>
        <v>240</v>
      </c>
      <c r="V95" s="10">
        <f>[2]หน้าผ้า!AJ104</f>
        <v>0</v>
      </c>
      <c r="W95" s="10">
        <f>[2]หน้าผ้า!AL104</f>
        <v>240</v>
      </c>
      <c r="X95" s="10">
        <f>[2]หน้าผ้า!AM104</f>
        <v>0</v>
      </c>
      <c r="Y95" s="10">
        <f>[2]หน้าผ้า!AN104</f>
        <v>252</v>
      </c>
      <c r="Z95" s="9" t="str">
        <f>[2]หน้าผ้า!AO104</f>
        <v>WSWT2025800SM</v>
      </c>
      <c r="AA95" s="8">
        <f>[2]หน้าผ้า!AQ104</f>
        <v>251.46</v>
      </c>
      <c r="AB95" s="8">
        <f>[2]หน้าผ้า!AR104</f>
        <v>251.46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251.46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 t="str">
        <f>[2]หน้าผ้า!AG104</f>
        <v>2/6---6/6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45876</v>
      </c>
      <c r="B96" s="14" t="str">
        <f>[2]หน้าผ้า!B105</f>
        <v>MK68-000983</v>
      </c>
      <c r="C96" s="9" t="str">
        <f>[2]หน้าผ้า!E105</f>
        <v>บจก.เอพีเอ็ม อะโกร</v>
      </c>
      <c r="D96" s="13" t="str">
        <f>[2]หน้าผ้า!F105</f>
        <v>ยูฟีด บี2</v>
      </c>
      <c r="E96" s="9">
        <f>[2]หน้าผ้า!G105</f>
        <v>20</v>
      </c>
      <c r="F96" s="9">
        <f>[2]หน้าผ้า!H105</f>
        <v>40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108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 t="str">
        <f>[2]หน้าผ้า!X105</f>
        <v>รอแจ้ง</v>
      </c>
      <c r="U96" s="11">
        <f>[2]หน้าผ้า!AA105</f>
        <v>3000</v>
      </c>
      <c r="V96" s="10">
        <f>[2]หน้าผ้า!AJ105</f>
        <v>3075</v>
      </c>
      <c r="W96" s="10">
        <f>[2]หน้าผ้า!AL105</f>
        <v>0</v>
      </c>
      <c r="X96" s="10">
        <f>[2]หน้าผ้า!AM105</f>
        <v>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45825</v>
      </c>
      <c r="B97" s="14" t="str">
        <f>[2]หน้าผ้า!B106</f>
        <v>MK68-000801</v>
      </c>
      <c r="C97" s="9" t="str">
        <f>[2]หน้าผ้า!E106</f>
        <v>บจก.อินเทคค์ โกลบอล</v>
      </c>
      <c r="D97" s="13" t="str">
        <f>[2]หน้าผ้า!F106</f>
        <v>สุบรรณ 111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จับจีบ3.5"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894</v>
      </c>
      <c r="V97" s="10">
        <f>[2]หน้าผ้า!AJ106</f>
        <v>525</v>
      </c>
      <c r="W97" s="10">
        <f>[2]หน้าผ้า!AL106</f>
        <v>369</v>
      </c>
      <c r="X97" s="10">
        <f>[2]หน้าผ้า!AM106</f>
        <v>6000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 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45796</v>
      </c>
      <c r="B98" s="14" t="str">
        <f>[2]หน้าผ้า!B107</f>
        <v>MK68-000673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 902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302</v>
      </c>
      <c r="V98" s="10">
        <f>[2]หน้าผ้า!AJ107</f>
        <v>0</v>
      </c>
      <c r="W98" s="10">
        <f>[2]หน้าผ้า!AL107</f>
        <v>302</v>
      </c>
      <c r="X98" s="10">
        <f>[2]หน้าผ้า!AM107</f>
        <v>5300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45798</v>
      </c>
      <c r="B99" s="14" t="str">
        <f>[2]หน้าผ้า!B108</f>
        <v>MK68-000693</v>
      </c>
      <c r="C99" s="9" t="str">
        <f>[2]หน้าผ้า!E108</f>
        <v>บจก.เอพีเอ็ม อะโกร</v>
      </c>
      <c r="D99" s="13" t="str">
        <f>[2]หน้าผ้า!F108</f>
        <v>ฟีล กู๊ด พี07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รอแจ้ง</v>
      </c>
      <c r="U99" s="11">
        <f>[2]หน้าผ้า!AA108</f>
        <v>5000</v>
      </c>
      <c r="V99" s="10">
        <f>[2]หน้าผ้า!AJ108</f>
        <v>0</v>
      </c>
      <c r="W99" s="10">
        <f>[2]หน้าผ้า!AL108</f>
        <v>5000</v>
      </c>
      <c r="X99" s="10">
        <f>[2]หน้าผ้า!AM108</f>
        <v>0</v>
      </c>
      <c r="Y99" s="10">
        <f>[2]หน้าผ้า!AN108</f>
        <v>5250</v>
      </c>
      <c r="Z99" s="9" t="str">
        <f>[2]หน้าผ้า!AO108</f>
        <v>WSWT2025800SM</v>
      </c>
      <c r="AA99" s="8">
        <f>[2]หน้าผ้า!AQ108</f>
        <v>5518.15</v>
      </c>
      <c r="AB99" s="8">
        <f>[2]หน้าผ้า!AR108</f>
        <v>0</v>
      </c>
      <c r="AC99" s="8">
        <f>[2]หน้าผ้า!AS108</f>
        <v>5518.15</v>
      </c>
      <c r="AD99" s="8">
        <f>[2]หน้าผ้า!AT108</f>
        <v>0</v>
      </c>
      <c r="AE99" s="8">
        <f>[2]หน้าผ้า!AU108</f>
        <v>5518.15</v>
      </c>
      <c r="AF99" s="8">
        <f>[2]หน้าผ้า!AI108</f>
        <v>0</v>
      </c>
      <c r="AG99" s="1" t="str">
        <f>[3]หน้าผ้า!DC111</f>
        <v>รอตัด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416.92688888888887</v>
      </c>
    </row>
    <row r="100" spans="1:56" ht="27.75" customHeight="1" x14ac:dyDescent="0.45">
      <c r="A100" s="3">
        <f>[2]หน้าผ้า!C109</f>
        <v>45674</v>
      </c>
      <c r="B100" s="14" t="str">
        <f>[2]หน้าผ้า!B109</f>
        <v>MK68-000093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เฟิร์สคลาส 902</v>
      </c>
      <c r="E100" s="9">
        <f>[2]หน้าผ้า!G109</f>
        <v>20</v>
      </c>
      <c r="F100" s="9">
        <f>[2]หน้าผ้า!H109</f>
        <v>35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97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152</v>
      </c>
      <c r="V100" s="10">
        <f>[2]หน้าผ้า!AJ109</f>
        <v>0</v>
      </c>
      <c r="W100" s="10">
        <f>[2]หน้าผ้า!AL109</f>
        <v>152</v>
      </c>
      <c r="X100" s="10">
        <f>[2]หน้าผ้า!AM109</f>
        <v>6000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5987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 t="str">
        <f>[2]หน้าผ้า!AG109</f>
        <v>ลบสี 5040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45611</v>
      </c>
      <c r="B101" s="14" t="str">
        <f>[2]หน้าผ้า!B110</f>
        <v>MK67-001532</v>
      </c>
      <c r="C101" s="9" t="str">
        <f>[2]หน้าผ้า!E110</f>
        <v>บจก.อินเทคค์ โกลบอล</v>
      </c>
      <c r="D101" s="13" t="str">
        <f>[2]หน้าผ้า!F110</f>
        <v>เฟิร์สช้อย 903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117</v>
      </c>
      <c r="V101" s="10">
        <f>[2]หน้าผ้า!AJ110</f>
        <v>0</v>
      </c>
      <c r="W101" s="10">
        <f>[2]หน้าผ้า!AL110</f>
        <v>117</v>
      </c>
      <c r="X101" s="10">
        <f>[2]หน้าผ้า!AM110</f>
        <v>10065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รอตัด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45523</v>
      </c>
      <c r="B102" s="14" t="str">
        <f>[2]หน้าผ้า!B111</f>
        <v>MK67-001153</v>
      </c>
      <c r="C102" s="9" t="str">
        <f>[2]หน้าผ้า!E111</f>
        <v>บจก.อินเทคค์ โกลบอล</v>
      </c>
      <c r="D102" s="13" t="str">
        <f>[2]หน้าผ้า!F111</f>
        <v>สุบรรณ 777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1260</v>
      </c>
      <c r="V102" s="10">
        <f>[2]หน้าผ้า!AJ111</f>
        <v>0</v>
      </c>
      <c r="W102" s="10">
        <f>[2]หน้าผ้า!AL111</f>
        <v>1260</v>
      </c>
      <c r="X102" s="10">
        <f>[2]หน้าผ้า!AM111</f>
        <v>11095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รอตัด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45523</v>
      </c>
      <c r="B103" s="14" t="str">
        <f>[2]หน้าผ้า!B112</f>
        <v>MK67-001153</v>
      </c>
      <c r="C103" s="9" t="str">
        <f>[2]หน้าผ้า!E112</f>
        <v>บจก.อินเทคค์ โกลบอล</v>
      </c>
      <c r="D103" s="13" t="str">
        <f>[2]หน้าผ้า!F112</f>
        <v>สุบรรณ 666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89</v>
      </c>
      <c r="V103" s="10">
        <f>[2]หน้าผ้า!AJ112</f>
        <v>0</v>
      </c>
      <c r="W103" s="10">
        <f>[2]หน้าผ้า!AL112</f>
        <v>89</v>
      </c>
      <c r="X103" s="10">
        <f>[2]หน้าผ้า!AM112</f>
        <v>11180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45799</v>
      </c>
      <c r="B104" s="14" t="str">
        <f>[2]หน้าผ้า!B113</f>
        <v>MK68-000694</v>
      </c>
      <c r="C104" s="9" t="str">
        <f>[2]หน้าผ้า!E113</f>
        <v>บจก.เอ.เจ.ฟาร์ม่าแล็บ</v>
      </c>
      <c r="D104" s="13" t="str">
        <f>[2]หน้าผ้า!F113</f>
        <v>เบส-มิน</v>
      </c>
      <c r="E104" s="9">
        <f>[2]หน้าผ้า!G113</f>
        <v>20</v>
      </c>
      <c r="F104" s="9">
        <f>[2]หน้าผ้า!H113</f>
        <v>34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95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</v>
      </c>
      <c r="T104" s="12" t="str">
        <f>[2]หน้าผ้า!X113</f>
        <v>รอส่ง</v>
      </c>
      <c r="U104" s="11">
        <f>[2]หน้าผ้า!AA113</f>
        <v>4000</v>
      </c>
      <c r="V104" s="10">
        <f>[2]หน้าผ้า!AJ113</f>
        <v>2840</v>
      </c>
      <c r="W104" s="10">
        <f>[2]หน้าผ้า!AL113</f>
        <v>1160</v>
      </c>
      <c r="X104" s="10">
        <f>[2]หน้าผ้า!AM113</f>
        <v>8450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 t="str">
        <f>[2]หน้าผ้า!AI113</f>
        <v>ห้ามขาด-ห้ามเกิน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รอส่ง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45799</v>
      </c>
      <c r="B105" s="14" t="str">
        <f>[2]หน้าผ้า!B114</f>
        <v>MK68-000694</v>
      </c>
      <c r="C105" s="9" t="str">
        <f>[2]หน้าผ้า!E114</f>
        <v>บจก.เอ.เจ.ฟาร์ม่าแล็บ</v>
      </c>
      <c r="D105" s="13" t="str">
        <f>[2]หน้าผ้า!F114</f>
        <v>เวท-มิน</v>
      </c>
      <c r="E105" s="9">
        <f>[2]หน้าผ้า!G114</f>
        <v>20</v>
      </c>
      <c r="F105" s="9">
        <f>[2]หน้าผ้า!H114</f>
        <v>34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95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</v>
      </c>
      <c r="T105" s="12" t="str">
        <f>[2]หน้าผ้า!X114</f>
        <v>รอส่ง</v>
      </c>
      <c r="U105" s="11">
        <f>[2]หน้าผ้า!AA114</f>
        <v>4000</v>
      </c>
      <c r="V105" s="10">
        <f>[2]หน้าผ้า!AJ114</f>
        <v>2654</v>
      </c>
      <c r="W105" s="10">
        <f>[2]หน้าผ้า!AL114</f>
        <v>1346</v>
      </c>
      <c r="X105" s="10">
        <f>[2]หน้าผ้า!AM114</f>
        <v>4000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 t="str">
        <f>[2]หน้าผ้า!AI114</f>
        <v>ห้ามขาด-ห้ามเกิน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รอส่ง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45741</v>
      </c>
      <c r="B106" s="14" t="str">
        <f>[2]หน้าผ้า!B115</f>
        <v>MK68-000452</v>
      </c>
      <c r="C106" s="9" t="str">
        <f>[2]หน้าผ้า!E115</f>
        <v>บจก.เอพีเอ็ม อะโกร</v>
      </c>
      <c r="D106" s="13" t="str">
        <f>[2]หน้าผ้า!F115</f>
        <v>วี-ฟีด วี 07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รอส่ง</v>
      </c>
      <c r="U106" s="11">
        <f>[2]หน้าผ้า!AA115</f>
        <v>4000</v>
      </c>
      <c r="V106" s="10">
        <f>[2]หน้าผ้า!AJ115</f>
        <v>3867</v>
      </c>
      <c r="W106" s="10">
        <f>[2]หน้าผ้า!AL115</f>
        <v>133</v>
      </c>
      <c r="X106" s="10">
        <f>[2]หน้าผ้า!AM115</f>
        <v>4200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รอส่ง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 t="str">
        <f>[2]หน้าผ้า!AG115</f>
        <v>มีลบสี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45720</v>
      </c>
      <c r="B107" s="14" t="str">
        <f>[2]หน้าผ้า!B116</f>
        <v>ใบรับคำสั่งซื้อ</v>
      </c>
      <c r="C107" s="9" t="str">
        <f>[2]หน้าผ้า!E116</f>
        <v>บจก.เอพีเอ็ม อะโกร</v>
      </c>
      <c r="D107" s="13" t="str">
        <f>[2]หน้าผ้า!F116</f>
        <v>นีโอ พี3(เอส)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รอส่ง</v>
      </c>
      <c r="U107" s="11">
        <f>[2]หน้าผ้า!AA116</f>
        <v>4000</v>
      </c>
      <c r="V107" s="10">
        <f>[2]หน้าผ้า!AJ116</f>
        <v>4010</v>
      </c>
      <c r="W107" s="10">
        <f>[2]หน้าผ้า!AL116</f>
        <v>0</v>
      </c>
      <c r="X107" s="10">
        <f>[2]หน้าผ้า!AM116</f>
        <v>4470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รอส่ง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45720</v>
      </c>
      <c r="B108" s="14" t="str">
        <f>[2]หน้าผ้า!B117</f>
        <v>ใบรับคำสั่งซื้อ</v>
      </c>
      <c r="C108" s="9" t="str">
        <f>[2]หน้าผ้า!E117</f>
        <v>บจก.เอพีเอ็ม อะโกร</v>
      </c>
      <c r="D108" s="13" t="str">
        <f>[2]หน้าผ้า!F117</f>
        <v>นีโอ พี4(เอส)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รอส่ง</v>
      </c>
      <c r="U108" s="11">
        <f>[2]หน้าผ้า!AA117</f>
        <v>3000</v>
      </c>
      <c r="V108" s="10">
        <f>[2]หน้าผ้า!AJ117</f>
        <v>3065</v>
      </c>
      <c r="W108" s="10">
        <f>[2]หน้าผ้า!AL117</f>
        <v>0</v>
      </c>
      <c r="X108" s="10">
        <f>[2]หน้าผ้า!AM117</f>
        <v>3300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45541</v>
      </c>
      <c r="B109" s="14" t="str">
        <f>[2]หน้าผ้า!B118</f>
        <v>MK67-001236</v>
      </c>
      <c r="C109" s="9" t="str">
        <f>[2]หน้าผ้า!E118</f>
        <v>บจก.เอพีเอ็ม อะโกร</v>
      </c>
      <c r="D109" s="13" t="str">
        <f>[2]หน้าผ้า!F118</f>
        <v>ยูฟีด รวมไก่ วัว</v>
      </c>
      <c r="E109" s="9">
        <f>[2]หน้าผ้า!G118</f>
        <v>20</v>
      </c>
      <c r="F109" s="9">
        <f>[2]หน้าผ้า!H118</f>
        <v>40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108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รอส่ง</v>
      </c>
      <c r="U109" s="11">
        <f>[2]หน้าผ้า!AA118</f>
        <v>3000</v>
      </c>
      <c r="V109" s="10">
        <f>[2]หน้าผ้า!AJ118</f>
        <v>3318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 t="str">
        <f>[2]หน้าผ้า!AI118</f>
        <v>ลูกค้าสั่งผิดเอาไปส่งเดือน10</v>
      </c>
      <c r="AG109" s="1" t="str">
        <f>[3]หน้าผ้า!DC121</f>
        <v>รอแบบ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รอส่ง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>
        <f>[2]หน้าผ้า!ED118</f>
        <v>0</v>
      </c>
      <c r="AY109" s="2" t="str">
        <f>[2]หน้าผ้า!AG118</f>
        <v>ลูกค้าต้องการเคลือบใส แต่เปิดมาเคลือบด้าน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45581</v>
      </c>
      <c r="B110" s="14" t="str">
        <f>[2]หน้าผ้า!B119</f>
        <v>MK67-001396</v>
      </c>
      <c r="C110" s="9" t="str">
        <f>[2]หน้าผ้า!E119</f>
        <v>บจก.เอพีเอ็ม อะโกร</v>
      </c>
      <c r="D110" s="13" t="str">
        <f>[2]หน้าผ้า!F119</f>
        <v>นีโอ พี4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รอส่ง</v>
      </c>
      <c r="U110" s="11">
        <f>[2]หน้าผ้า!AA119</f>
        <v>3000</v>
      </c>
      <c r="V110" s="10">
        <f>[2]หน้าผ้า!AJ119</f>
        <v>3194</v>
      </c>
      <c r="W110" s="10">
        <f>[2]หน้าผ้า!AL119</f>
        <v>0</v>
      </c>
      <c r="X110" s="10">
        <f>[2]หน้าผ้า!AM119</f>
        <v>5632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รอส่ง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38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84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734905.8200000003</v>
      </c>
      <c r="AB111" s="8">
        <f>[2]หน้าผ้า!AR120</f>
        <v>188708.17000000004</v>
      </c>
      <c r="AC111" s="8">
        <f>[2]หน้าผ้า!AS120</f>
        <v>546197.65000000014</v>
      </c>
      <c r="AD111" s="8">
        <f>[2]หน้าผ้า!AT120</f>
        <v>8507.7300000000014</v>
      </c>
      <c r="AE111" s="8">
        <f>[2]หน้าผ้า!AU120</f>
        <v>726398.09000000032</v>
      </c>
      <c r="AF111" s="8" t="str">
        <f>[2]หน้าผ้า!AI120</f>
        <v>ระบุในSD</v>
      </c>
      <c r="AG111" s="1" t="str">
        <f>[3]หน้าผ้า!DC123</f>
        <v>พร้อมส่ง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 t="str">
        <f>[2]หน้าผ้า!C121</f>
        <v>ประมาณการ</v>
      </c>
      <c r="B112" s="14" t="str">
        <f>[2]หน้าผ้า!B121</f>
        <v>ประมาณการ</v>
      </c>
      <c r="C112" s="9" t="str">
        <f>[2]หน้าผ้า!E121</f>
        <v>บจก.ซันฟีด</v>
      </c>
      <c r="D112" s="13" t="str">
        <f>[2]หน้าผ้า!F121</f>
        <v>รอแบบ</v>
      </c>
      <c r="E112" s="9">
        <f>[2]หน้าผ้า!G121</f>
        <v>20</v>
      </c>
      <c r="F112" s="9">
        <f>[2]หน้าผ้า!H121</f>
        <v>39</v>
      </c>
      <c r="G112" s="9" t="str">
        <f>[2]หน้าผ้า!I121</f>
        <v>ขาว</v>
      </c>
      <c r="H112" s="9">
        <f>[2]หน้าผ้า!J121</f>
        <v>0</v>
      </c>
      <c r="I112" s="9">
        <f>[2]หน้าผ้า!L121</f>
        <v>84</v>
      </c>
      <c r="J112" s="9" t="str">
        <f>[2]หน้าผ้า!M121</f>
        <v>+</v>
      </c>
      <c r="K112" s="9">
        <f>[2]หน้าผ้า!N121</f>
        <v>0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 t="str">
        <f>[2]หน้าผ้า!X121</f>
        <v>รอแจ้ง</v>
      </c>
      <c r="U112" s="11">
        <f>[2]หน้าผ้า!AA121</f>
        <v>1600000</v>
      </c>
      <c r="V112" s="10">
        <f>[2]หน้าผ้า!AJ121</f>
        <v>0</v>
      </c>
      <c r="W112" s="10">
        <f>[2]หน้าผ้า!AL121</f>
        <v>1600000</v>
      </c>
      <c r="X112" s="10">
        <f>[2]หน้าผ้า!AM121</f>
        <v>0</v>
      </c>
      <c r="Y112" s="10">
        <f>[2]หน้าผ้า!AN121</f>
        <v>1680000</v>
      </c>
      <c r="Z112" s="9" t="str">
        <f>[2]หน้าผ้า!AO121</f>
        <v>WSWT2025850</v>
      </c>
      <c r="AA112" s="8">
        <f>[2]หน้าผ้า!AQ121</f>
        <v>1810512.0000000002</v>
      </c>
      <c r="AB112" s="8">
        <f>[2]หน้าผ้า!AR121</f>
        <v>113928</v>
      </c>
      <c r="AC112" s="8">
        <f>[2]หน้าผ้า!AS121</f>
        <v>1696584.0000000002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รอตัด</v>
      </c>
      <c r="AH112" s="1" t="str">
        <f>[2]หน้าผ้า!DL121</f>
        <v>P7</v>
      </c>
      <c r="AI112" s="1">
        <f>[2]หน้าผ้า!DM121</f>
        <v>2</v>
      </c>
      <c r="AJ112" s="3" t="str">
        <f>[2]หน้าผ้า!DN121</f>
        <v>รอแจ้ง</v>
      </c>
      <c r="AK112" s="3">
        <f>[2]หน้าผ้า!DQ121</f>
        <v>0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งานพิมพ์</v>
      </c>
      <c r="AX112" s="2" t="str">
        <f>[2]หน้าผ้า!ED121</f>
        <v>รอART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WRWT25850/WRWT25800</v>
      </c>
      <c r="BD112" s="56">
        <f>[2]หน้าผ้า!CA121</f>
        <v>133653.11733333336</v>
      </c>
    </row>
    <row r="113" spans="1:56" ht="27.75" customHeight="1" x14ac:dyDescent="0.45">
      <c r="A113" s="3">
        <f>[2]หน้าผ้า!C122</f>
        <v>0</v>
      </c>
      <c r="B113" s="14">
        <f>[2]หน้าผ้า!B122</f>
        <v>0</v>
      </c>
      <c r="C113" s="9">
        <f>[2]หน้าผ้า!E122</f>
        <v>0</v>
      </c>
      <c r="D113" s="13">
        <f>[2]หน้าผ้า!F122</f>
        <v>0</v>
      </c>
      <c r="E113" s="9">
        <f>[2]หน้าผ้า!G122</f>
        <v>20</v>
      </c>
      <c r="F113" s="9">
        <f>[2]หน้าผ้า!H122</f>
        <v>38</v>
      </c>
      <c r="G113" s="9">
        <f>[2]หน้าผ้า!I122</f>
        <v>0</v>
      </c>
      <c r="H113" s="9">
        <f>[2]หน้าผ้า!J122</f>
        <v>0</v>
      </c>
      <c r="I113" s="9">
        <f>[2]หน้าผ้า!L122</f>
        <v>82</v>
      </c>
      <c r="J113" s="9" t="str">
        <f>[2]หน้าผ้า!M122</f>
        <v>+</v>
      </c>
      <c r="K113" s="9">
        <f>[2]หน้าผ้า!N122</f>
        <v>2</v>
      </c>
      <c r="L113" s="9">
        <f>[2]หน้าผ้า!R122</f>
        <v>0</v>
      </c>
      <c r="M113" s="10">
        <f>[2]หน้าผ้า!T122</f>
        <v>0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>
        <f>[2]หน้าผ้า!Z122</f>
        <v>0</v>
      </c>
      <c r="T113" s="12">
        <f>[2]หน้าผ้า!X122</f>
        <v>0</v>
      </c>
      <c r="U113" s="11">
        <f>[2]หน้าผ้า!AA122</f>
        <v>0</v>
      </c>
      <c r="V113" s="10">
        <f>[2]หน้าผ้า!AJ122</f>
        <v>0</v>
      </c>
      <c r="W113" s="10">
        <f>[2]หน้าผ้า!AL122</f>
        <v>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WSWT2025850</v>
      </c>
      <c r="AA113" s="8">
        <f>[2]หน้าผ้า!AQ122</f>
        <v>1810512.0000000002</v>
      </c>
      <c r="AB113" s="8">
        <f>[2]หน้าผ้า!AR122</f>
        <v>113928</v>
      </c>
      <c r="AC113" s="8">
        <f>[2]หน้าผ้า!AS122</f>
        <v>1696584.0000000002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ระบุในSD</v>
      </c>
      <c r="AG113" s="1" t="str">
        <f>[3]หน้าผ้า!DC125</f>
        <v>พร้อมส่ง</v>
      </c>
      <c r="AH113" s="1">
        <f>[2]หน้าผ้า!DL122</f>
        <v>0</v>
      </c>
      <c r="AI113" s="1" t="str">
        <f>[2]หน้าผ้า!DM122</f>
        <v>Lead time</v>
      </c>
      <c r="AJ113" s="3">
        <f>[2]หน้าผ้า!DN122</f>
        <v>0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0</v>
      </c>
      <c r="AP113" s="3">
        <f>[2]หน้าผ้า!DP122</f>
        <v>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>
        <f>[2]หน้าผ้า!EC122</f>
        <v>0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WRWT200850/WRWT25800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0</v>
      </c>
      <c r="B114" s="14">
        <f>[2]หน้าผ้า!B123</f>
        <v>0</v>
      </c>
      <c r="C114" s="9">
        <f>[2]หน้าผ้า!E123</f>
        <v>0</v>
      </c>
      <c r="D114" s="13">
        <f>[2]หน้าผ้า!F123</f>
        <v>0</v>
      </c>
      <c r="E114" s="9">
        <f>[2]หน้าผ้า!G123</f>
        <v>20</v>
      </c>
      <c r="F114" s="9">
        <f>[2]หน้าผ้า!H123</f>
        <v>37</v>
      </c>
      <c r="G114" s="9">
        <f>[2]หน้าผ้า!I123</f>
        <v>0</v>
      </c>
      <c r="H114" s="9">
        <f>[2]หน้าผ้า!J123</f>
        <v>0</v>
      </c>
      <c r="I114" s="9">
        <f>[2]หน้าผ้า!L123</f>
        <v>82</v>
      </c>
      <c r="J114" s="9" t="str">
        <f>[2]หน้าผ้า!M123</f>
        <v>±</v>
      </c>
      <c r="K114" s="9">
        <f>[2]หน้าผ้า!N123</f>
        <v>5</v>
      </c>
      <c r="L114" s="9">
        <f>[2]หน้าผ้า!R123</f>
        <v>0</v>
      </c>
      <c r="M114" s="10">
        <f>[2]หน้าผ้า!T123</f>
        <v>0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>
        <f>[2]หน้าผ้า!Z123</f>
        <v>0</v>
      </c>
      <c r="T114" s="12">
        <f>[2]หน้าผ้า!X123</f>
        <v>0</v>
      </c>
      <c r="U114" s="11">
        <f>[2]หน้าผ้า!AA123</f>
        <v>0</v>
      </c>
      <c r="V114" s="10">
        <f>[2]หน้าผ้า!AJ123</f>
        <v>0</v>
      </c>
      <c r="W114" s="10">
        <f>[2]หน้าผ้า!AL123</f>
        <v>0</v>
      </c>
      <c r="X114" s="10">
        <f>[2]หน้าผ้า!AM123</f>
        <v>0</v>
      </c>
      <c r="Y114" s="10">
        <f>[2]หน้าผ้า!AN123</f>
        <v>0</v>
      </c>
      <c r="Z114" s="9" t="str">
        <f>[2]หน้าผ้า!AO123</f>
        <v>WSWT2021750</v>
      </c>
      <c r="AA114" s="8" t="e">
        <f>[2]หน้าผ้า!AQ123</f>
        <v>#REF!</v>
      </c>
      <c r="AB114" s="8" t="e">
        <f>[2]หน้าผ้า!AR123</f>
        <v>#REF!</v>
      </c>
      <c r="AC114" s="8" t="e">
        <f>[2]หน้าผ้า!AS123</f>
        <v>#REF!</v>
      </c>
      <c r="AD114" s="8" t="e">
        <f>[2]หน้าผ้า!AT123</f>
        <v>#REF!</v>
      </c>
      <c r="AE114" s="8" t="e">
        <f>[2]หน้าผ้า!AU123</f>
        <v>#REF!</v>
      </c>
      <c r="AF114" s="8" t="str">
        <f>[2]หน้าผ้า!AI123</f>
        <v>ระบุในSD</v>
      </c>
      <c r="AG114" s="1" t="str">
        <f>[3]หน้าผ้า!DC126</f>
        <v>ยังไม่ได้พิมพ์</v>
      </c>
      <c r="AH114" s="1">
        <f>[2]หน้าผ้า!DL123</f>
        <v>0</v>
      </c>
      <c r="AI114" s="1" t="str">
        <f>[2]หน้าผ้า!DM123</f>
        <v>Lead time</v>
      </c>
      <c r="AJ114" s="3">
        <f>[2]หน้าผ้า!DN123</f>
        <v>0</v>
      </c>
      <c r="AK114" s="3">
        <f>[2]หน้าผ้า!DQ123</f>
        <v>0</v>
      </c>
      <c r="AL114" s="3">
        <f>[2]หน้าผ้า!DR123</f>
        <v>0</v>
      </c>
      <c r="AM114" s="3">
        <f>[2]หน้าผ้า!DS123</f>
        <v>0</v>
      </c>
      <c r="AN114" s="3">
        <f>[2]หน้าผ้า!DT123</f>
        <v>0</v>
      </c>
      <c r="AO114" s="3">
        <f>[2]หน้าผ้า!DU123</f>
        <v>0</v>
      </c>
      <c r="AP114" s="3">
        <f>[2]หน้าผ้า!DP123</f>
        <v>0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>
        <f>[2]หน้าผ้า!EC123</f>
        <v>0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WRWT200750/WRWT21750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45887</v>
      </c>
      <c r="B115" s="14" t="str">
        <f>[2]หน้าผ้า!B124</f>
        <v>MK68-001010</v>
      </c>
      <c r="C115" s="9" t="str">
        <f>[2]หน้าผ้า!E124</f>
        <v>บจก.อินเทคค์ โกลบอล</v>
      </c>
      <c r="D115" s="13" t="str">
        <f>[2]หน้าผ้า!F124</f>
        <v>เพอเฟคค์ 664HP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78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จับจีบ4"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>
        <f>[2]หน้าผ้า!X124</f>
        <v>45926</v>
      </c>
      <c r="U115" s="11">
        <f>[2]หน้าผ้า!AA124</f>
        <v>1360</v>
      </c>
      <c r="V115" s="10">
        <f>[2]หน้าผ้า!AJ124</f>
        <v>0</v>
      </c>
      <c r="W115" s="10">
        <f>[2]หน้าผ้า!AL124</f>
        <v>1360</v>
      </c>
      <c r="X115" s="10">
        <f>[2]หน้าผ้า!AM124</f>
        <v>20056</v>
      </c>
      <c r="Y115" s="10">
        <f>[2]หน้าผ้า!AN124</f>
        <v>0</v>
      </c>
      <c r="Z115" s="9" t="str">
        <f>[2]หน้าผ้า!AO124</f>
        <v>WSWT2025800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ห้ามขาด-ห้ามเกิน</v>
      </c>
      <c r="AG115" s="1" t="str">
        <f>[3]หน้าผ้า!DC127</f>
        <v>รอแบบ</v>
      </c>
      <c r="AH115" s="1" t="str">
        <f>[2]หน้าผ้า!DL124</f>
        <v>P7</v>
      </c>
      <c r="AI115" s="1">
        <f>[2]หน้าผ้า!DM124</f>
        <v>2</v>
      </c>
      <c r="AJ115" s="3">
        <f>[2]หน้าผ้า!DN124</f>
        <v>45926</v>
      </c>
      <c r="AK115" s="3">
        <f>[2]หน้าผ้า!DQ124</f>
        <v>0</v>
      </c>
      <c r="AL115" s="3">
        <f>[2]หน้าผ้า!DR124</f>
        <v>45917</v>
      </c>
      <c r="AM115" s="3">
        <f>[2]หน้าผ้า!DS124</f>
        <v>45924</v>
      </c>
      <c r="AN115" s="3">
        <f>[2]หน้าผ้า!DT124</f>
        <v>45925</v>
      </c>
      <c r="AO115" s="3">
        <f>[2]หน้าผ้า!DU124</f>
        <v>45925</v>
      </c>
      <c r="AP115" s="3">
        <f>[2]หน้าผ้า!DP124</f>
        <v>45921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 xml:space="preserve"> /</v>
      </c>
      <c r="AY115" s="2" t="str">
        <f>[2]หน้าผ้า!AG124</f>
        <v>2/9 9/9 16/9 19/9 23/9 26/9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WRWT25800/WRWT25800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45905</v>
      </c>
      <c r="B116" s="14" t="str">
        <f>[2]หน้าผ้า!B125</f>
        <v>MK68-001081</v>
      </c>
      <c r="C116" s="9" t="str">
        <f>[2]หน้าผ้า!E125</f>
        <v>บจก.อินเทคค์ โกลบอล</v>
      </c>
      <c r="D116" s="13" t="str">
        <f>[2]หน้าผ้า!F125</f>
        <v>เพอเฟคค 664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78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>
        <f>[2]หน้าผ้า!X125</f>
        <v>45918</v>
      </c>
      <c r="U116" s="11">
        <f>[2]หน้าผ้า!AA125</f>
        <v>9840</v>
      </c>
      <c r="V116" s="10">
        <f>[2]หน้าผ้า!AJ125</f>
        <v>11040</v>
      </c>
      <c r="W116" s="10">
        <f>[2]หน้าผ้า!AL125</f>
        <v>0</v>
      </c>
      <c r="X116" s="10">
        <f>[2]หน้าผ้า!AM125</f>
        <v>31235</v>
      </c>
      <c r="Y116" s="10">
        <f>[2]หน้าผ้า!AN125</f>
        <v>0</v>
      </c>
      <c r="Z116" s="9" t="str">
        <f>[2]หน้าผ้า!AO125</f>
        <v>WSWT2025800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ห้ามขาด-ห้ามเกิน</v>
      </c>
      <c r="AG116" s="1" t="str">
        <f>[3]หน้าผ้า!DC128</f>
        <v>พร้อมส่ง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45918</v>
      </c>
      <c r="AK116" s="3">
        <f>[2]หน้าผ้า!DQ125</f>
        <v>0</v>
      </c>
      <c r="AL116" s="3">
        <f>[2]หน้าผ้า!DR125</f>
        <v>45909</v>
      </c>
      <c r="AM116" s="3">
        <f>[2]หน้าผ้า!DS125</f>
        <v>45916</v>
      </c>
      <c r="AN116" s="3">
        <f>[2]หน้าผ้า!DT125</f>
        <v>45917</v>
      </c>
      <c r="AO116" s="3">
        <f>[2]หน้าผ้า!DU125</f>
        <v>45917</v>
      </c>
      <c r="AP116" s="3">
        <f>[2]หน้าผ้า!DP125</f>
        <v>45913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 t="str">
        <f>[2]หน้าผ้า!AG125</f>
        <v>18/9  22/9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45912</v>
      </c>
      <c r="B117" s="14" t="str">
        <f>[2]หน้าผ้า!B126</f>
        <v>MK68-001110</v>
      </c>
      <c r="C117" s="9" t="str">
        <f>[2]หน้าผ้า!E126</f>
        <v>บจก.เคอรี่ฟลาวมิลล์</v>
      </c>
      <c r="D117" s="13" t="str">
        <f>[2]หน้าผ้า!F126</f>
        <v>ชามแดง 25กก</v>
      </c>
      <c r="E117" s="9">
        <f>[2]หน้าผ้า!G126</f>
        <v>20</v>
      </c>
      <c r="F117" s="9">
        <f>[2]หน้าผ้า!H126</f>
        <v>32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72</v>
      </c>
      <c r="J117" s="9" t="str">
        <f>[2]หน้าผ้า!M126</f>
        <v>+</v>
      </c>
      <c r="K117" s="9">
        <f>[2]หน้าผ้า!N126</f>
        <v>5</v>
      </c>
      <c r="L117" s="9" t="str">
        <f>[2]หน้าผ้า!R126</f>
        <v>ไม่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ห่ออัดเบลแบน500</v>
      </c>
      <c r="T117" s="12">
        <f>[2]หน้าผ้า!X126</f>
        <v>45927</v>
      </c>
      <c r="U117" s="11">
        <f>[2]หน้าผ้า!AA126</f>
        <v>5000</v>
      </c>
      <c r="V117" s="10">
        <f>[2]หน้าผ้า!AJ126</f>
        <v>0</v>
      </c>
      <c r="W117" s="10">
        <f>[2]หน้าผ้า!AL126</f>
        <v>5000</v>
      </c>
      <c r="X117" s="10">
        <f>[2]หน้าผ้า!AM126</f>
        <v>0</v>
      </c>
      <c r="Y117" s="10">
        <f>[2]หน้าผ้า!AN126</f>
        <v>5250</v>
      </c>
      <c r="Z117" s="9" t="str">
        <f>[2]หน้าผ้า!AO126</f>
        <v>WSWT2025800</v>
      </c>
      <c r="AA117" s="8">
        <f>[2]หน้าผ้า!AQ126</f>
        <v>4679.9500000000007</v>
      </c>
      <c r="AB117" s="8">
        <f>[2]หน้าผ้า!AR126</f>
        <v>4679.9500000000007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45927</v>
      </c>
      <c r="AK117" s="3">
        <f>[2]หน้าผ้า!DQ126</f>
        <v>0</v>
      </c>
      <c r="AL117" s="3">
        <f>[2]หน้าผ้า!DR126</f>
        <v>45918</v>
      </c>
      <c r="AM117" s="3">
        <f>[2]หน้าผ้า!DS126</f>
        <v>45925</v>
      </c>
      <c r="AN117" s="3">
        <f>[2]หน้าผ้า!DT126</f>
        <v>45926</v>
      </c>
      <c r="AO117" s="3">
        <f>[2]หน้าผ้า!DU126</f>
        <v>45926</v>
      </c>
      <c r="AP117" s="3">
        <f>[2]หน้าผ้า!DP126</f>
        <v>45922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>
        <f>[2]หน้าผ้า!ED126</f>
        <v>0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 t="str">
        <f>[2]หน้าผ้า!C127</f>
        <v>ประมาณการ</v>
      </c>
      <c r="B118" s="14" t="str">
        <f>[2]หน้าผ้า!B127</f>
        <v>ประมาณการ</v>
      </c>
      <c r="C118" s="9" t="str">
        <f>[2]หน้าผ้า!E127</f>
        <v>บจก.อินเทคค์ โกลบอล</v>
      </c>
      <c r="D118" s="13" t="str">
        <f>[2]หน้าผ้า!F127</f>
        <v>รอแบบ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78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จับจีบ4"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 t="str">
        <f>[2]หน้าผ้า!X127</f>
        <v>รอแจ้ง</v>
      </c>
      <c r="U118" s="11">
        <f>[2]หน้าผ้า!AA127</f>
        <v>290000</v>
      </c>
      <c r="V118" s="10">
        <f>[2]หน้าผ้า!AJ127</f>
        <v>0</v>
      </c>
      <c r="W118" s="10">
        <f>[2]หน้าผ้า!AL127</f>
        <v>290000</v>
      </c>
      <c r="X118" s="10">
        <f>[2]หน้าผ้า!AM127</f>
        <v>0</v>
      </c>
      <c r="Y118" s="10">
        <f>[2]หน้าผ้า!AN127</f>
        <v>304500</v>
      </c>
      <c r="Z118" s="9" t="str">
        <f>[2]หน้าผ้า!AO127</f>
        <v>WSWT2025800</v>
      </c>
      <c r="AA118" s="8">
        <f>[2]หน้าผ้า!AQ127</f>
        <v>303847.5</v>
      </c>
      <c r="AB118" s="8">
        <f>[2]หน้าผ้า!AR127</f>
        <v>87546</v>
      </c>
      <c r="AC118" s="8">
        <f>[2]หน้าผ้า!AS127</f>
        <v>216301.5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ห้ามขาด-ห้ามเกิน</v>
      </c>
      <c r="AG118" s="1" t="str">
        <f>[3]หน้าผ้า!DC130</f>
        <v>พร้อมส่ง</v>
      </c>
      <c r="AH118" s="1" t="str">
        <f>[2]หน้าผ้า!DL127</f>
        <v>P7</v>
      </c>
      <c r="AI118" s="1">
        <f>[2]หน้าผ้า!DM127</f>
        <v>2</v>
      </c>
      <c r="AJ118" s="3" t="str">
        <f>[2]หน้าผ้า!DN127</f>
        <v>รอแจ้ง</v>
      </c>
      <c r="AK118" s="3">
        <f>[2]หน้าผ้า!DQ127</f>
        <v>0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16535.047999999999</v>
      </c>
    </row>
    <row r="119" spans="1:56" ht="27.75" customHeight="1" x14ac:dyDescent="0.45">
      <c r="A119" s="3">
        <f>[2]หน้าผ้า!C128</f>
        <v>0</v>
      </c>
      <c r="B119" s="14">
        <f>[2]หน้าผ้า!B128</f>
        <v>0</v>
      </c>
      <c r="C119" s="9">
        <f>[2]หน้าผ้า!E128</f>
        <v>0</v>
      </c>
      <c r="D119" s="13">
        <f>[2]หน้าผ้า!F128</f>
        <v>0</v>
      </c>
      <c r="E119" s="9">
        <f>[2]หน้าผ้า!G128</f>
        <v>20</v>
      </c>
      <c r="F119" s="9">
        <f>[2]หน้าผ้า!H128</f>
        <v>37</v>
      </c>
      <c r="G119" s="9">
        <f>[2]หน้าผ้า!I128</f>
        <v>0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>
        <f>[2]หน้าผ้า!R128</f>
        <v>0</v>
      </c>
      <c r="M119" s="10">
        <f>[2]หน้าผ้า!T128</f>
        <v>0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>
        <f>[2]หน้าผ้า!Z128</f>
        <v>0</v>
      </c>
      <c r="T119" s="12">
        <f>[2]หน้าผ้า!X128</f>
        <v>0</v>
      </c>
      <c r="U119" s="11">
        <f>[2]หน้าผ้า!AA128</f>
        <v>0</v>
      </c>
      <c r="V119" s="10">
        <f>[2]หน้าผ้า!AJ128</f>
        <v>0</v>
      </c>
      <c r="W119" s="10">
        <f>[2]หน้าผ้า!AL128</f>
        <v>0</v>
      </c>
      <c r="X119" s="10">
        <f>[2]หน้าผ้า!AM128</f>
        <v>0</v>
      </c>
      <c r="Y119" s="10">
        <f>[2]หน้าผ้า!AN128</f>
        <v>0</v>
      </c>
      <c r="Z119" s="9" t="str">
        <f>[2]หน้าผ้า!AO128</f>
        <v>WSWT2025800</v>
      </c>
      <c r="AA119" s="8">
        <f>[2]หน้าผ้า!AQ128</f>
        <v>308527.45</v>
      </c>
      <c r="AB119" s="8">
        <f>[2]หน้าผ้า!AR128</f>
        <v>92225.95</v>
      </c>
      <c r="AC119" s="8">
        <f>[2]หน้าผ้า!AS128</f>
        <v>216301.5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ระบุในSD</v>
      </c>
      <c r="AG119" s="1" t="str">
        <f>[3]หน้าผ้า!DC131</f>
        <v>พร้อมส่ง</v>
      </c>
      <c r="AH119" s="1">
        <f>[2]หน้าผ้า!DL128</f>
        <v>0</v>
      </c>
      <c r="AI119" s="1" t="str">
        <f>[2]หน้าผ้า!DM128</f>
        <v>Lead time</v>
      </c>
      <c r="AJ119" s="3">
        <f>[2]หน้าผ้า!DN128</f>
        <v>0</v>
      </c>
      <c r="AK119" s="3">
        <f>[2]หน้าผ้า!DQ128</f>
        <v>0</v>
      </c>
      <c r="AL119" s="3">
        <f>[2]หน้าผ้า!DR128</f>
        <v>0</v>
      </c>
      <c r="AM119" s="3">
        <f>[2]หน้าผ้า!DS128</f>
        <v>0</v>
      </c>
      <c r="AN119" s="3">
        <f>[2]หน้าผ้า!DT128</f>
        <v>0</v>
      </c>
      <c r="AO119" s="3">
        <f>[2]หน้าผ้า!DU128</f>
        <v>0</v>
      </c>
      <c r="AP119" s="3">
        <f>[2]หน้าผ้า!DP128</f>
        <v>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>
        <f>[2]หน้าผ้า!EC128</f>
        <v>0</v>
      </c>
      <c r="AX119" s="2">
        <f>[2]หน้าผ้า!ED128</f>
        <v>0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0</v>
      </c>
      <c r="B120" s="14">
        <f>[2]หน้าผ้า!B129</f>
        <v>0</v>
      </c>
      <c r="C120" s="9">
        <f>[2]หน้าผ้า!E129</f>
        <v>0</v>
      </c>
      <c r="D120" s="13">
        <f>[2]หน้าผ้า!F129</f>
        <v>0</v>
      </c>
      <c r="E120" s="9">
        <f>[2]หน้าผ้า!G129</f>
        <v>20</v>
      </c>
      <c r="F120" s="9">
        <f>[2]หน้าผ้า!H129</f>
        <v>34</v>
      </c>
      <c r="G120" s="9">
        <f>[2]หน้าผ้า!I129</f>
        <v>0</v>
      </c>
      <c r="H120" s="9">
        <f>[2]หน้าผ้า!J129</f>
        <v>0</v>
      </c>
      <c r="I120" s="9">
        <f>[2]หน้าผ้า!L129</f>
        <v>98</v>
      </c>
      <c r="J120" s="9" t="str">
        <f>[2]หน้าผ้า!M129</f>
        <v>±</v>
      </c>
      <c r="K120" s="9">
        <f>[2]หน้าผ้า!N129</f>
        <v>5</v>
      </c>
      <c r="L120" s="9">
        <f>[2]หน้าผ้า!R129</f>
        <v>0</v>
      </c>
      <c r="M120" s="10">
        <f>[2]หน้าผ้า!T129</f>
        <v>0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>
        <f>[2]หน้าผ้า!Z129</f>
        <v>0</v>
      </c>
      <c r="T120" s="12">
        <f>[2]หน้าผ้า!X129</f>
        <v>0</v>
      </c>
      <c r="U120" s="11">
        <f>[2]หน้าผ้า!AA129</f>
        <v>0</v>
      </c>
      <c r="V120" s="10">
        <f>[2]หน้าผ้า!AJ129</f>
        <v>0</v>
      </c>
      <c r="W120" s="10">
        <f>[2]หน้าผ้า!AL129</f>
        <v>0</v>
      </c>
      <c r="X120" s="10">
        <f>[2]หน้าผ้า!AM129</f>
        <v>0</v>
      </c>
      <c r="Y120" s="10">
        <f>[2]หน้าผ้า!AN129</f>
        <v>0</v>
      </c>
      <c r="Z120" s="9" t="str">
        <f>[2]หน้าผ้า!AO129</f>
        <v>WSWT2021950UV</v>
      </c>
      <c r="AA120" s="8" t="e">
        <f>[2]หน้าผ้า!AQ129</f>
        <v>#REF!</v>
      </c>
      <c r="AB120" s="8" t="e">
        <f>[2]หน้าผ้า!AR129</f>
        <v>#REF!</v>
      </c>
      <c r="AC120" s="8" t="e">
        <f>[2]หน้าผ้า!AS129</f>
        <v>#REF!</v>
      </c>
      <c r="AD120" s="8" t="e">
        <f>[2]หน้าผ้า!AT129</f>
        <v>#REF!</v>
      </c>
      <c r="AE120" s="8" t="e">
        <f>[2]หน้าผ้า!AU129</f>
        <v>#REF!</v>
      </c>
      <c r="AF120" s="8" t="str">
        <f>[2]หน้าผ้า!AI129</f>
        <v>ระบุในSD</v>
      </c>
      <c r="AG120" s="1" t="str">
        <f>[3]หน้าผ้า!DC132</f>
        <v>พร้อมส่ง</v>
      </c>
      <c r="AH120" s="1">
        <f>[2]หน้าผ้า!DL129</f>
        <v>0</v>
      </c>
      <c r="AI120" s="1" t="str">
        <f>[2]หน้าผ้า!DM129</f>
        <v>Lead time</v>
      </c>
      <c r="AJ120" s="3">
        <f>[2]หน้าผ้า!DN129</f>
        <v>0</v>
      </c>
      <c r="AK120" s="3">
        <f>[2]หน้าผ้า!DQ129</f>
        <v>0</v>
      </c>
      <c r="AL120" s="3">
        <f>[2]หน้าผ้า!DR129</f>
        <v>0</v>
      </c>
      <c r="AM120" s="3">
        <f>[2]หน้าผ้า!DS129</f>
        <v>0</v>
      </c>
      <c r="AN120" s="3">
        <f>[2]หน้าผ้า!DT129</f>
        <v>0</v>
      </c>
      <c r="AO120" s="3">
        <f>[2]หน้าผ้า!DU129</f>
        <v>0</v>
      </c>
      <c r="AP120" s="3">
        <f>[2]หน้าผ้า!DP129</f>
        <v>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>
        <f>[2]หน้าผ้า!EC129</f>
        <v>0</v>
      </c>
      <c r="AX120" s="2">
        <f>[2]หน้าผ้า!ED129</f>
        <v>0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WRWT200950/WRWT21950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0</v>
      </c>
      <c r="B121" s="14">
        <f>[2]หน้าผ้า!B130</f>
        <v>0</v>
      </c>
      <c r="C121" s="9">
        <f>[2]หน้าผ้า!E130</f>
        <v>0</v>
      </c>
      <c r="D121" s="13">
        <f>[2]หน้าผ้า!F130</f>
        <v>0</v>
      </c>
      <c r="E121" s="9">
        <f>[2]หน้าผ้า!G130</f>
        <v>20</v>
      </c>
      <c r="F121" s="9">
        <f>[2]หน้าผ้า!H130</f>
        <v>34</v>
      </c>
      <c r="G121" s="9">
        <f>[2]หน้าผ้า!I130</f>
        <v>0</v>
      </c>
      <c r="H121" s="9">
        <f>[2]หน้าผ้า!J130</f>
        <v>0</v>
      </c>
      <c r="I121" s="9">
        <f>[2]หน้าผ้า!L130</f>
        <v>95</v>
      </c>
      <c r="J121" s="9" t="str">
        <f>[2]หน้าผ้า!M130</f>
        <v>±</v>
      </c>
      <c r="K121" s="9">
        <f>[2]หน้าผ้า!N130</f>
        <v>5</v>
      </c>
      <c r="L121" s="9">
        <f>[2]หน้าผ้า!R130</f>
        <v>0</v>
      </c>
      <c r="M121" s="10">
        <f>[2]หน้าผ้า!T130</f>
        <v>0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>
        <f>[2]หน้าผ้า!Z130</f>
        <v>0</v>
      </c>
      <c r="T121" s="12">
        <f>[2]หน้าผ้า!X130</f>
        <v>0</v>
      </c>
      <c r="U121" s="11">
        <f>[2]หน้าผ้า!AA130</f>
        <v>0</v>
      </c>
      <c r="V121" s="10">
        <f>[2]หน้าผ้า!AJ130</f>
        <v>0</v>
      </c>
      <c r="W121" s="10">
        <f>[2]หน้าผ้า!AL130</f>
        <v>0</v>
      </c>
      <c r="X121" s="10">
        <f>[2]หน้าผ้า!AM130</f>
        <v>0</v>
      </c>
      <c r="Y121" s="10">
        <f>[2]หน้าผ้า!AN130</f>
        <v>0</v>
      </c>
      <c r="Z121" s="9" t="str">
        <f>[2]หน้าผ้า!AO130</f>
        <v>WSWT2021900UV</v>
      </c>
      <c r="AA121" s="8" t="e">
        <f>[2]หน้าผ้า!AQ130</f>
        <v>#REF!</v>
      </c>
      <c r="AB121" s="8" t="e">
        <f>[2]หน้าผ้า!AR130</f>
        <v>#REF!</v>
      </c>
      <c r="AC121" s="8" t="e">
        <f>[2]หน้าผ้า!AS130</f>
        <v>#REF!</v>
      </c>
      <c r="AD121" s="8" t="e">
        <f>[2]หน้าผ้า!AT130</f>
        <v>#REF!</v>
      </c>
      <c r="AE121" s="8" t="e">
        <f>[2]หน้าผ้า!AU130</f>
        <v>#REF!</v>
      </c>
      <c r="AF121" s="8" t="str">
        <f>[2]หน้าผ้า!AI130</f>
        <v>ระบุในSD</v>
      </c>
      <c r="AG121" s="1" t="str">
        <f>[3]หน้าผ้า!DC133</f>
        <v>พร้อมส่ง</v>
      </c>
      <c r="AH121" s="1">
        <f>[2]หน้าผ้า!DL130</f>
        <v>0</v>
      </c>
      <c r="AI121" s="1" t="str">
        <f>[2]หน้าผ้า!DM130</f>
        <v>Lead time</v>
      </c>
      <c r="AJ121" s="3">
        <f>[2]หน้าผ้า!DN130</f>
        <v>0</v>
      </c>
      <c r="AK121" s="3">
        <f>[2]หน้าผ้า!DQ130</f>
        <v>0</v>
      </c>
      <c r="AL121" s="3">
        <f>[2]หน้าผ้า!DR130</f>
        <v>0</v>
      </c>
      <c r="AM121" s="3">
        <f>[2]หน้าผ้า!DS130</f>
        <v>0</v>
      </c>
      <c r="AN121" s="3">
        <f>[2]หน้าผ้า!DT130</f>
        <v>0</v>
      </c>
      <c r="AO121" s="3">
        <f>[2]หน้าผ้า!DU130</f>
        <v>0</v>
      </c>
      <c r="AP121" s="3">
        <f>[2]หน้าผ้า!DP130</f>
        <v>0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>
        <f>[2]หน้าผ้า!EC130</f>
        <v>0</v>
      </c>
      <c r="AX121" s="2">
        <f>[2]หน้าผ้า!ED130</f>
        <v>0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WRWT200900/WRWT21900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0</v>
      </c>
      <c r="B122" s="14">
        <f>[2]หน้าผ้า!B131</f>
        <v>0</v>
      </c>
      <c r="C122" s="9">
        <f>[2]หน้าผ้า!E131</f>
        <v>0</v>
      </c>
      <c r="D122" s="13">
        <f>[2]หน้าผ้า!F131</f>
        <v>0</v>
      </c>
      <c r="E122" s="9">
        <f>[2]หน้าผ้า!G131</f>
        <v>20</v>
      </c>
      <c r="F122" s="9">
        <f>[2]หน้าผ้า!H131</f>
        <v>34</v>
      </c>
      <c r="G122" s="9">
        <f>[2]หน้าผ้า!I131</f>
        <v>0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5</v>
      </c>
      <c r="L122" s="9">
        <f>[2]หน้าผ้า!R131</f>
        <v>0</v>
      </c>
      <c r="M122" s="10">
        <f>[2]หน้าผ้า!T131</f>
        <v>0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>
        <f>[2]หน้าผ้า!Z131</f>
        <v>0</v>
      </c>
      <c r="T122" s="12">
        <f>[2]หน้าผ้า!X131</f>
        <v>0</v>
      </c>
      <c r="U122" s="11">
        <f>[2]หน้าผ้า!AA131</f>
        <v>0</v>
      </c>
      <c r="V122" s="10">
        <f>[2]หน้าผ้า!AJ131</f>
        <v>0</v>
      </c>
      <c r="W122" s="10">
        <f>[2]หน้าผ้า!AL131</f>
        <v>0</v>
      </c>
      <c r="X122" s="10">
        <f>[2]หน้าผ้า!AM131</f>
        <v>0</v>
      </c>
      <c r="Y122" s="10">
        <f>[2]หน้าผ้า!AN131</f>
        <v>0</v>
      </c>
      <c r="Z122" s="9" t="str">
        <f>[2]หน้าผ้า!AO131</f>
        <v>WSWT2021750UV</v>
      </c>
      <c r="AA122" s="8" t="e">
        <f>[2]หน้าผ้า!AQ131</f>
        <v>#REF!</v>
      </c>
      <c r="AB122" s="8" t="e">
        <f>[2]หน้าผ้า!AR131</f>
        <v>#REF!</v>
      </c>
      <c r="AC122" s="8" t="e">
        <f>[2]หน้าผ้า!AS131</f>
        <v>#REF!</v>
      </c>
      <c r="AD122" s="8" t="e">
        <f>[2]หน้าผ้า!AT131</f>
        <v>#REF!</v>
      </c>
      <c r="AE122" s="8" t="e">
        <f>[2]หน้าผ้า!AU131</f>
        <v>#REF!</v>
      </c>
      <c r="AF122" s="8" t="str">
        <f>[2]หน้าผ้า!AI131</f>
        <v>ระบุในSD</v>
      </c>
      <c r="AG122" s="1" t="str">
        <f>[3]หน้าผ้า!DC134</f>
        <v>พร้อมส่ง</v>
      </c>
      <c r="AH122" s="1">
        <f>[2]หน้าผ้า!DL131</f>
        <v>0</v>
      </c>
      <c r="AI122" s="1" t="str">
        <f>[2]หน้าผ้า!DM131</f>
        <v>Lead time</v>
      </c>
      <c r="AJ122" s="3">
        <f>[2]หน้าผ้า!DN131</f>
        <v>0</v>
      </c>
      <c r="AK122" s="3">
        <f>[2]หน้าผ้า!DQ131</f>
        <v>0</v>
      </c>
      <c r="AL122" s="3">
        <f>[2]หน้าผ้า!DR131</f>
        <v>0</v>
      </c>
      <c r="AM122" s="3">
        <f>[2]หน้าผ้า!DS131</f>
        <v>0</v>
      </c>
      <c r="AN122" s="3">
        <f>[2]หน้าผ้า!DT131</f>
        <v>0</v>
      </c>
      <c r="AO122" s="3">
        <f>[2]หน้าผ้า!DU131</f>
        <v>0</v>
      </c>
      <c r="AP122" s="3">
        <f>[2]หน้าผ้า!DP131</f>
        <v>0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>
        <f>[2]หน้าผ้า!EC131</f>
        <v>0</v>
      </c>
      <c r="AX122" s="2">
        <f>[2]หน้าผ้า!ED131</f>
        <v>0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WRWT200750/WRWT21750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0</v>
      </c>
      <c r="B123" s="14">
        <f>[2]หน้าผ้า!B132</f>
        <v>0</v>
      </c>
      <c r="C123" s="9">
        <f>[2]หน้าผ้า!E132</f>
        <v>0</v>
      </c>
      <c r="D123" s="13">
        <f>[2]หน้าผ้า!F132</f>
        <v>0</v>
      </c>
      <c r="E123" s="9">
        <f>[2]หน้าผ้า!G132</f>
        <v>20</v>
      </c>
      <c r="F123" s="9">
        <f>[2]หน้าผ้า!H132</f>
        <v>34</v>
      </c>
      <c r="G123" s="9">
        <f>[2]หน้าผ้า!I132</f>
        <v>0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5</v>
      </c>
      <c r="L123" s="9">
        <f>[2]หน้าผ้า!R132</f>
        <v>0</v>
      </c>
      <c r="M123" s="10">
        <f>[2]หน้าผ้า!T132</f>
        <v>0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>
        <f>[2]หน้าผ้า!Z132</f>
        <v>0</v>
      </c>
      <c r="T123" s="12">
        <f>[2]หน้าผ้า!X132</f>
        <v>0</v>
      </c>
      <c r="U123" s="11">
        <f>[2]หน้าผ้า!AA132</f>
        <v>0</v>
      </c>
      <c r="V123" s="10">
        <f>[2]หน้าผ้า!AJ132</f>
        <v>0</v>
      </c>
      <c r="W123" s="10">
        <f>[2]หน้าผ้า!AL132</f>
        <v>0</v>
      </c>
      <c r="X123" s="10">
        <f>[2]หน้าผ้า!AM132</f>
        <v>0</v>
      </c>
      <c r="Y123" s="10">
        <f>[2]หน้าผ้า!AN132</f>
        <v>0</v>
      </c>
      <c r="Z123" s="9" t="str">
        <f>[2]หน้าผ้า!AO132</f>
        <v>WSWT2021800UV</v>
      </c>
      <c r="AA123" s="8" t="e">
        <f>[2]หน้าผ้า!AQ132</f>
        <v>#REF!</v>
      </c>
      <c r="AB123" s="8" t="e">
        <f>[2]หน้าผ้า!AR132</f>
        <v>#REF!</v>
      </c>
      <c r="AC123" s="8" t="e">
        <f>[2]หน้าผ้า!AS132</f>
        <v>#REF!</v>
      </c>
      <c r="AD123" s="8" t="e">
        <f>[2]หน้าผ้า!AT132</f>
        <v>#REF!</v>
      </c>
      <c r="AE123" s="8" t="e">
        <f>[2]หน้าผ้า!AU132</f>
        <v>#REF!</v>
      </c>
      <c r="AF123" s="8" t="str">
        <f>[2]หน้าผ้า!AI132</f>
        <v>ระบุในSD</v>
      </c>
      <c r="AG123" s="1" t="str">
        <f>[3]หน้าผ้า!DC135</f>
        <v>พร้อมส่ง</v>
      </c>
      <c r="AH123" s="1">
        <f>[2]หน้าผ้า!DL132</f>
        <v>0</v>
      </c>
      <c r="AI123" s="1" t="str">
        <f>[2]หน้าผ้า!DM132</f>
        <v>Lead time</v>
      </c>
      <c r="AJ123" s="3">
        <f>[2]หน้าผ้า!DN132</f>
        <v>0</v>
      </c>
      <c r="AK123" s="3">
        <f>[2]หน้าผ้า!DQ132</f>
        <v>0</v>
      </c>
      <c r="AL123" s="3">
        <f>[2]หน้าผ้า!DR132</f>
        <v>0</v>
      </c>
      <c r="AM123" s="3">
        <f>[2]หน้าผ้า!DS132</f>
        <v>0</v>
      </c>
      <c r="AN123" s="3">
        <f>[2]หน้าผ้า!DT132</f>
        <v>0</v>
      </c>
      <c r="AO123" s="3">
        <f>[2]หน้าผ้า!DU132</f>
        <v>0</v>
      </c>
      <c r="AP123" s="3">
        <f>[2]หน้าผ้า!DP132</f>
        <v>0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>
        <f>[2]หน้าผ้า!EC132</f>
        <v>0</v>
      </c>
      <c r="AX123" s="2">
        <f>[2]หน้าผ้า!ED132</f>
        <v>0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WRWT200800/WRWT21800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0</v>
      </c>
      <c r="B124" s="14">
        <f>[2]หน้าผ้า!B133</f>
        <v>0</v>
      </c>
      <c r="C124" s="9">
        <f>[2]หน้าผ้า!E133</f>
        <v>0</v>
      </c>
      <c r="D124" s="13">
        <f>[2]หน้าผ้า!F133</f>
        <v>0</v>
      </c>
      <c r="E124" s="9">
        <f>[2]หน้าผ้า!G133</f>
        <v>20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70</v>
      </c>
      <c r="J124" s="9" t="str">
        <f>[2]หน้าผ้า!M133</f>
        <v>±</v>
      </c>
      <c r="K124" s="9">
        <f>[2]หน้าผ้า!N133</f>
        <v>5</v>
      </c>
      <c r="L124" s="9">
        <f>[2]หน้าผ้า!R133</f>
        <v>0</v>
      </c>
      <c r="M124" s="10">
        <f>[2]หน้าผ้า!T133</f>
        <v>0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>
        <f>[2]หน้าผ้า!Z133</f>
        <v>0</v>
      </c>
      <c r="T124" s="12">
        <f>[2]หน้าผ้า!X133</f>
        <v>0</v>
      </c>
      <c r="U124" s="11">
        <f>[2]หน้าผ้า!AA133</f>
        <v>0</v>
      </c>
      <c r="V124" s="10">
        <f>[2]หน้าผ้า!AJ133</f>
        <v>0</v>
      </c>
      <c r="W124" s="10">
        <f>[2]หน้าผ้า!AL133</f>
        <v>0</v>
      </c>
      <c r="X124" s="10">
        <f>[2]หน้าผ้า!AM133</f>
        <v>0</v>
      </c>
      <c r="Y124" s="10">
        <f>[2]หน้าผ้า!AN133</f>
        <v>0</v>
      </c>
      <c r="Z124" s="9" t="str">
        <f>[2]หน้าผ้า!AO133</f>
        <v>WSWT2025700(1)</v>
      </c>
      <c r="AA124" s="8" t="e">
        <f>[2]หน้าผ้า!AQ133</f>
        <v>#REF!</v>
      </c>
      <c r="AB124" s="8" t="e">
        <f>[2]หน้าผ้า!AR133</f>
        <v>#REF!</v>
      </c>
      <c r="AC124" s="8" t="e">
        <f>[2]หน้าผ้า!AS133</f>
        <v>#REF!</v>
      </c>
      <c r="AD124" s="8" t="e">
        <f>[2]หน้าผ้า!AT133</f>
        <v>#REF!</v>
      </c>
      <c r="AE124" s="8" t="e">
        <f>[2]หน้าผ้า!AU133</f>
        <v>#REF!</v>
      </c>
      <c r="AF124" s="8" t="str">
        <f>[2]หน้าผ้า!AI133</f>
        <v>ระบุในSD</v>
      </c>
      <c r="AG124" s="1" t="str">
        <f>[3]หน้าผ้า!DC136</f>
        <v>พร้อมส่ง</v>
      </c>
      <c r="AH124" s="1">
        <f>[2]หน้าผ้า!DL133</f>
        <v>0</v>
      </c>
      <c r="AI124" s="1" t="str">
        <f>[2]หน้าผ้า!DM133</f>
        <v>Lead time</v>
      </c>
      <c r="AJ124" s="3">
        <f>[2]หน้าผ้า!DN133</f>
        <v>0</v>
      </c>
      <c r="AK124" s="3">
        <f>[2]หน้าผ้า!DQ133</f>
        <v>0</v>
      </c>
      <c r="AL124" s="3">
        <f>[2]หน้าผ้า!DR133</f>
        <v>0</v>
      </c>
      <c r="AM124" s="3">
        <f>[2]หน้าผ้า!DS133</f>
        <v>0</v>
      </c>
      <c r="AN124" s="3">
        <f>[2]หน้าผ้า!DT133</f>
        <v>0</v>
      </c>
      <c r="AO124" s="3">
        <f>[2]หน้าผ้า!DU133</f>
        <v>0</v>
      </c>
      <c r="AP124" s="3">
        <f>[2]หน้าผ้า!DP133</f>
        <v>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>
        <f>[2]หน้าผ้า!EC133</f>
        <v>0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WRWT200800/WRWT25650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20</v>
      </c>
      <c r="F125" s="9">
        <f>[2]หน้าผ้า!H134</f>
        <v>34</v>
      </c>
      <c r="G125" s="9">
        <f>[2]หน้าผ้า!I134</f>
        <v>0</v>
      </c>
      <c r="H125" s="9">
        <f>[2]หน้าผ้า!J134</f>
        <v>0</v>
      </c>
      <c r="I125" s="9">
        <f>[2]หน้าผ้า!L134</f>
        <v>85</v>
      </c>
      <c r="J125" s="9" t="str">
        <f>[2]หน้าผ้า!M134</f>
        <v>±</v>
      </c>
      <c r="K125" s="9">
        <f>[2]หน้าผ้า!N134</f>
        <v>5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WSWT2021850UV</v>
      </c>
      <c r="AA125" s="8" t="e">
        <f>[2]หน้าผ้า!AQ134</f>
        <v>#REF!</v>
      </c>
      <c r="AB125" s="8" t="e">
        <f>[2]หน้าผ้า!AR134</f>
        <v>#REF!</v>
      </c>
      <c r="AC125" s="8" t="e">
        <f>[2]หน้าผ้า!AS134</f>
        <v>#REF!</v>
      </c>
      <c r="AD125" s="8" t="e">
        <f>[2]หน้าผ้า!AT134</f>
        <v>#REF!</v>
      </c>
      <c r="AE125" s="8" t="e">
        <f>[2]หน้าผ้า!AU134</f>
        <v>#REF!</v>
      </c>
      <c r="AF125" s="8" t="str">
        <f>[2]หน้าผ้า!AI134</f>
        <v>ระบุในSD</v>
      </c>
      <c r="AG125" s="1" t="str">
        <f>[3]หน้าผ้า!DC137</f>
        <v>พร้อมส่ง</v>
      </c>
      <c r="AH125" s="1">
        <f>[2]หน้าผ้า!DL134</f>
        <v>0</v>
      </c>
      <c r="AI125" s="1">
        <f>[2]หน้าผ้า!DM134</f>
        <v>0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WRWT200850/WRWT21850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34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5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WSWT2021750UV</v>
      </c>
      <c r="AA126" s="8" t="e">
        <f>[2]หน้าผ้า!AQ135</f>
        <v>#REF!</v>
      </c>
      <c r="AB126" s="8" t="e">
        <f>[2]หน้าผ้า!AR135</f>
        <v>#REF!</v>
      </c>
      <c r="AC126" s="8" t="e">
        <f>[2]หน้าผ้า!AS135</f>
        <v>#REF!</v>
      </c>
      <c r="AD126" s="8" t="e">
        <f>[2]หน้าผ้า!AT135</f>
        <v>#REF!</v>
      </c>
      <c r="AE126" s="8" t="e">
        <f>[2]หน้าผ้า!AU135</f>
        <v>#REF!</v>
      </c>
      <c r="AF126" s="8" t="str">
        <f>[2]หน้าผ้า!AI135</f>
        <v>ระบุในSD</v>
      </c>
      <c r="AG126" s="1" t="str">
        <f>[3]หน้าผ้า!DC138</f>
        <v>พร้อมส่ง</v>
      </c>
      <c r="AH126" s="1">
        <f>[2]หน้าผ้า!DL135</f>
        <v>0</v>
      </c>
      <c r="AI126" s="1">
        <f>[2]หน้าผ้า!DM135</f>
        <v>0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WRWT200750/WRWT21750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21</v>
      </c>
      <c r="F127" s="9">
        <f>[2]หน้าผ้า!H136</f>
        <v>39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78</v>
      </c>
      <c r="J127" s="9" t="str">
        <f>[2]หน้าผ้า!M136</f>
        <v>±</v>
      </c>
      <c r="K127" s="9">
        <f>[2]หน้าผ้า!N136</f>
        <v>3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WSWT2125700</v>
      </c>
      <c r="AA127" s="8" t="e">
        <f>[2]หน้าผ้า!AQ136</f>
        <v>#REF!</v>
      </c>
      <c r="AB127" s="8" t="e">
        <f>[2]หน้าผ้า!AR136</f>
        <v>#REF!</v>
      </c>
      <c r="AC127" s="8" t="e">
        <f>[2]หน้าผ้า!AS136</f>
        <v>#REF!</v>
      </c>
      <c r="AD127" s="8" t="e">
        <f>[2]หน้าผ้า!AT136</f>
        <v>#REF!</v>
      </c>
      <c r="AE127" s="8" t="e">
        <f>[2]หน้าผ้า!AU136</f>
        <v>#REF!</v>
      </c>
      <c r="AF127" s="8" t="str">
        <f>[2]หน้าผ้า!AI136</f>
        <v>ระบุในSD</v>
      </c>
      <c r="AG127" s="1" t="str">
        <f>[3]หน้าผ้า!DC139</f>
        <v>พร้อมส่ง</v>
      </c>
      <c r="AH127" s="1">
        <f>[2]หน้าผ้า!DL136</f>
        <v>0</v>
      </c>
      <c r="AI127" s="1">
        <f>[2]หน้าผ้า!DM136</f>
        <v>0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WRWT210800/WRWT25650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21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67</v>
      </c>
      <c r="J128" s="9" t="str">
        <f>[2]หน้าผ้า!M137</f>
        <v>±</v>
      </c>
      <c r="K128" s="9">
        <f>[2]หน้าผ้า!N137</f>
        <v>5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WSWT2125650</v>
      </c>
      <c r="AA128" s="8" t="e">
        <f>[2]หน้าผ้า!AQ137</f>
        <v>#REF!</v>
      </c>
      <c r="AB128" s="8" t="e">
        <f>[2]หน้าผ้า!AR137</f>
        <v>#REF!</v>
      </c>
      <c r="AC128" s="8" t="e">
        <f>[2]หน้าผ้า!AS137</f>
        <v>#REF!</v>
      </c>
      <c r="AD128" s="8" t="e">
        <f>[2]หน้าผ้า!AT137</f>
        <v>#REF!</v>
      </c>
      <c r="AE128" s="8" t="e">
        <f>[2]หน้าผ้า!AU137</f>
        <v>#REF!</v>
      </c>
      <c r="AF128" s="8" t="str">
        <f>[2]หน้าผ้า!AI137</f>
        <v>ระบุในSD</v>
      </c>
      <c r="AG128" s="1" t="str">
        <f>[3]หน้าผ้า!DC140</f>
        <v>พร้อมส่ง</v>
      </c>
      <c r="AH128" s="1">
        <f>[2]หน้าผ้า!DL137</f>
        <v>0</v>
      </c>
      <c r="AI128" s="1" t="str">
        <f>[2]หน้าผ้า!DM137</f>
        <v>Lead time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WRWT25650/WRWT25650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21</v>
      </c>
      <c r="F129" s="9">
        <f>[2]หน้าผ้า!H138</f>
        <v>37</v>
      </c>
      <c r="G129" s="9" t="str">
        <f>[2]หน้าผ้า!I138</f>
        <v>ขาวแถบใส5</v>
      </c>
      <c r="H129" s="9">
        <f>[2]หน้าผ้า!J138</f>
        <v>0</v>
      </c>
      <c r="I129" s="9">
        <f>[2]หน้าผ้า!L138</f>
        <v>67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WSWTSCL052125650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พร้อมส่ง</v>
      </c>
      <c r="AH129" s="1">
        <f>[2]หน้าผ้า!DL138</f>
        <v>0</v>
      </c>
      <c r="AI129" s="1" t="str">
        <f>[2]หน้าผ้า!DM138</f>
        <v>Lead time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WRWT25650/WRCL25680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21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83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WSWT2125800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>
        <f>[2]หน้าผ้า!DM139</f>
        <v>0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WRWT210800/WRWT25800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45876</v>
      </c>
      <c r="B131" s="14" t="str">
        <f>[2]หน้าผ้า!B140</f>
        <v>MK68-000977</v>
      </c>
      <c r="C131" s="9" t="str">
        <f>[2]หน้าผ้า!E140</f>
        <v>บจก.เอพีเอ็ม อะโกร</v>
      </c>
      <c r="D131" s="13" t="str">
        <f>[2]หน้าผ้า!F140</f>
        <v>โมโม่ 4131</v>
      </c>
      <c r="E131" s="9">
        <f>[2]หน้าผ้า!G140</f>
        <v>21</v>
      </c>
      <c r="F131" s="9">
        <f>[2]หน้าผ้า!H140</f>
        <v>38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102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>
        <f>[2]หน้าผ้า!T140</f>
        <v>22</v>
      </c>
      <c r="N131" s="9">
        <f>[2]หน้าผ้า!U140</f>
        <v>40</v>
      </c>
      <c r="O131" s="9">
        <f>[2]หน้าผ้า!V140</f>
        <v>40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>
        <f>[2]หน้าผ้า!X140</f>
        <v>45926</v>
      </c>
      <c r="U131" s="11">
        <f>[2]หน้าผ้า!AA140</f>
        <v>3000</v>
      </c>
      <c r="V131" s="10">
        <f>[2]หน้าผ้า!AJ140</f>
        <v>3000</v>
      </c>
      <c r="W131" s="10">
        <f>[2]หน้าผ้า!AL140</f>
        <v>0</v>
      </c>
      <c r="X131" s="10">
        <f>[2]หน้าผ้า!AM140</f>
        <v>3175</v>
      </c>
      <c r="Y131" s="10">
        <f>[2]หน้าผ้า!AN140</f>
        <v>0</v>
      </c>
      <c r="Z131" s="9" t="str">
        <f>[2]หน้าผ้า!AO140</f>
        <v>WSWT2121670SM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P8</v>
      </c>
      <c r="AI131" s="1">
        <f>[2]หน้าผ้า!DM140</f>
        <v>4</v>
      </c>
      <c r="AJ131" s="3">
        <f>[2]หน้าผ้า!DN140</f>
        <v>45926</v>
      </c>
      <c r="AK131" s="3">
        <f>[2]หน้าผ้า!DQ140</f>
        <v>45922</v>
      </c>
      <c r="AL131" s="3">
        <f>[2]หน้าผ้า!DR140</f>
        <v>45916</v>
      </c>
      <c r="AM131" s="3">
        <f>[2]หน้าผ้า!DS140</f>
        <v>45923</v>
      </c>
      <c r="AN131" s="3">
        <f>[2]หน้าผ้า!DT140</f>
        <v>45924</v>
      </c>
      <c r="AO131" s="3">
        <f>[2]หน้าผ้า!DU140</f>
        <v>45924</v>
      </c>
      <c r="AP131" s="3">
        <f>[2]หน้าผ้า!DP140</f>
        <v>45921</v>
      </c>
      <c r="AQ131" s="3">
        <f>[2]หน้าผ้า!DW140</f>
        <v>45925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WRWT21670/WRWT21670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45909</v>
      </c>
      <c r="B132" s="14" t="str">
        <f>[2]หน้าผ้า!B141</f>
        <v>MK68-001090</v>
      </c>
      <c r="C132" s="9" t="str">
        <f>[2]หน้าผ้า!E141</f>
        <v>บจก.เอพีเอ็ม อะโกร</v>
      </c>
      <c r="D132" s="13" t="str">
        <f>[2]หน้าผ้า!F141</f>
        <v>มาซู ฟีดบี0434</v>
      </c>
      <c r="E132" s="9">
        <f>[2]หน้าผ้า!G141</f>
        <v>21</v>
      </c>
      <c r="F132" s="9">
        <f>[2]หน้าผ้า!H141</f>
        <v>40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108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>
        <f>[2]หน้าผ้า!T141</f>
        <v>22</v>
      </c>
      <c r="N132" s="9">
        <f>[2]หน้าผ้า!U141</f>
        <v>42</v>
      </c>
      <c r="O132" s="9">
        <f>[2]หน้าผ้า!V141</f>
        <v>40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>
        <f>[2]หน้าผ้า!X141</f>
        <v>45915</v>
      </c>
      <c r="U132" s="11">
        <f>[2]หน้าผ้า!AA141</f>
        <v>3000</v>
      </c>
      <c r="V132" s="10">
        <f>[2]หน้าผ้า!AJ141</f>
        <v>3000</v>
      </c>
      <c r="W132" s="10">
        <f>[2]หน้าผ้า!AL141</f>
        <v>0</v>
      </c>
      <c r="X132" s="10">
        <f>[2]หน้าผ้า!AM141</f>
        <v>3100</v>
      </c>
      <c r="Y132" s="10">
        <f>[2]หน้าผ้า!AN141</f>
        <v>0</v>
      </c>
      <c r="Z132" s="9" t="str">
        <f>[2]หน้าผ้า!AO141</f>
        <v>WSWT2121670SM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P8</v>
      </c>
      <c r="AI132" s="1">
        <f>[2]หน้าผ้า!DM141</f>
        <v>4</v>
      </c>
      <c r="AJ132" s="3">
        <f>[2]หน้าผ้า!DN141</f>
        <v>45915</v>
      </c>
      <c r="AK132" s="3">
        <f>[2]หน้าผ้า!DQ141</f>
        <v>45911</v>
      </c>
      <c r="AL132" s="3">
        <f>[2]หน้าผ้า!DR141</f>
        <v>45905</v>
      </c>
      <c r="AM132" s="3">
        <f>[2]หน้าผ้า!DS141</f>
        <v>45912</v>
      </c>
      <c r="AN132" s="3">
        <f>[2]หน้าผ้า!DT141</f>
        <v>45913</v>
      </c>
      <c r="AO132" s="3">
        <f>[2]หน้าผ้า!DU141</f>
        <v>45913</v>
      </c>
      <c r="AP132" s="3">
        <f>[2]หน้าผ้า!DP141</f>
        <v>45910</v>
      </c>
      <c r="AQ132" s="3">
        <f>[2]หน้าผ้า!DW141</f>
        <v>45914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WRWT21670/WRWT21670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45909</v>
      </c>
      <c r="B133" s="14" t="str">
        <f>[2]หน้าผ้า!B142</f>
        <v>MK68-001096</v>
      </c>
      <c r="C133" s="9" t="str">
        <f>[2]หน้าผ้า!E142</f>
        <v>บจก.หนองบัวฟีด</v>
      </c>
      <c r="D133" s="13" t="str">
        <f>[2]หน้าผ้า!F142</f>
        <v>นิค 001</v>
      </c>
      <c r="E133" s="9">
        <f>[2]หน้าผ้า!G142</f>
        <v>21</v>
      </c>
      <c r="F133" s="9">
        <f>[2]หน้าผ้า!H142</f>
        <v>37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>
        <f>[2]หน้าผ้า!T142</f>
        <v>22</v>
      </c>
      <c r="N133" s="9">
        <f>[2]หน้าผ้า!U142</f>
        <v>40</v>
      </c>
      <c r="O133" s="9">
        <f>[2]หน้าผ้า!V142</f>
        <v>40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</v>
      </c>
      <c r="T133" s="12">
        <f>[2]หน้าผ้า!X142</f>
        <v>45915</v>
      </c>
      <c r="U133" s="11">
        <f>[2]หน้าผ้า!AA142</f>
        <v>5000</v>
      </c>
      <c r="V133" s="10">
        <f>[2]หน้าผ้า!AJ142</f>
        <v>5000</v>
      </c>
      <c r="W133" s="10">
        <f>[2]หน้าผ้า!AL142</f>
        <v>0</v>
      </c>
      <c r="X133" s="10">
        <f>[2]หน้าผ้า!AM142</f>
        <v>5400</v>
      </c>
      <c r="Y133" s="10">
        <f>[2]หน้าผ้า!AN142</f>
        <v>0</v>
      </c>
      <c r="Z133" s="9" t="str">
        <f>[2]หน้าผ้า!AO142</f>
        <v>WSWT2121670SM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ยังไม่ได้พิมพ์</v>
      </c>
      <c r="AH133" s="1" t="str">
        <f>[2]หน้าผ้า!DL142</f>
        <v>P8</v>
      </c>
      <c r="AI133" s="1">
        <f>[2]หน้าผ้า!DM142</f>
        <v>4</v>
      </c>
      <c r="AJ133" s="3">
        <f>[2]หน้าผ้า!DN142</f>
        <v>45915</v>
      </c>
      <c r="AK133" s="3">
        <f>[2]หน้าผ้า!DQ142</f>
        <v>45911</v>
      </c>
      <c r="AL133" s="3">
        <f>[2]หน้าผ้า!DR142</f>
        <v>45905</v>
      </c>
      <c r="AM133" s="3">
        <f>[2]หน้าผ้า!DS142</f>
        <v>45912</v>
      </c>
      <c r="AN133" s="3">
        <f>[2]หน้าผ้า!DT142</f>
        <v>45913</v>
      </c>
      <c r="AO133" s="3">
        <f>[2]หน้าผ้า!DU142</f>
        <v>45913</v>
      </c>
      <c r="AP133" s="3">
        <f>[2]หน้าผ้า!DP142</f>
        <v>45910</v>
      </c>
      <c r="AQ133" s="3">
        <f>[2]หน้าผ้า!DW142</f>
        <v>45914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WRWT21670/WRWT21670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45909</v>
      </c>
      <c r="B134" s="14" t="str">
        <f>[2]หน้าผ้า!B143</f>
        <v>MK68-001096</v>
      </c>
      <c r="C134" s="9" t="str">
        <f>[2]หน้าผ้า!E143</f>
        <v>บจก.หนองบัวฟีด</v>
      </c>
      <c r="D134" s="13" t="str">
        <f>[2]หน้าผ้า!F143</f>
        <v>นิค 102B</v>
      </c>
      <c r="E134" s="9">
        <f>[2]หน้าผ้า!G143</f>
        <v>21</v>
      </c>
      <c r="F134" s="9">
        <f>[2]หน้าผ้า!H143</f>
        <v>37</v>
      </c>
      <c r="G134" s="9" t="str">
        <f>[2]หน้าผ้า!I143</f>
        <v>ขาว</v>
      </c>
      <c r="H134" s="9" t="str">
        <f>[2]หน้าผ้า!J143</f>
        <v>ใส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>
        <f>[2]หน้าผ้า!T143</f>
        <v>22</v>
      </c>
      <c r="N134" s="9">
        <f>[2]หน้าผ้า!U143</f>
        <v>40</v>
      </c>
      <c r="O134" s="9">
        <f>[2]หน้าผ้า!V143</f>
        <v>40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</v>
      </c>
      <c r="T134" s="12">
        <f>[2]หน้าผ้า!X143</f>
        <v>45915</v>
      </c>
      <c r="U134" s="11">
        <f>[2]หน้าผ้า!AA143</f>
        <v>5000</v>
      </c>
      <c r="V134" s="10">
        <f>[2]หน้าผ้า!AJ143</f>
        <v>5000</v>
      </c>
      <c r="W134" s="10">
        <f>[2]หน้าผ้า!AL143</f>
        <v>0</v>
      </c>
      <c r="X134" s="10">
        <f>[2]หน้าผ้า!AM143</f>
        <v>5400</v>
      </c>
      <c r="Y134" s="10">
        <f>[2]หน้าผ้า!AN143</f>
        <v>0</v>
      </c>
      <c r="Z134" s="9" t="str">
        <f>[2]หน้าผ้า!AO143</f>
        <v>WSWT2121670SM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P8</v>
      </c>
      <c r="AI134" s="1">
        <f>[2]หน้าผ้า!DM143</f>
        <v>4</v>
      </c>
      <c r="AJ134" s="3">
        <f>[2]หน้าผ้า!DN143</f>
        <v>45915</v>
      </c>
      <c r="AK134" s="3">
        <f>[2]หน้าผ้า!DQ143</f>
        <v>45911</v>
      </c>
      <c r="AL134" s="3">
        <f>[2]หน้าผ้า!DR143</f>
        <v>45905</v>
      </c>
      <c r="AM134" s="3">
        <f>[2]หน้าผ้า!DS143</f>
        <v>45912</v>
      </c>
      <c r="AN134" s="3">
        <f>[2]หน้าผ้า!DT143</f>
        <v>45913</v>
      </c>
      <c r="AO134" s="3">
        <f>[2]หน้าผ้า!DU143</f>
        <v>45913</v>
      </c>
      <c r="AP134" s="3">
        <f>[2]หน้าผ้า!DP143</f>
        <v>45910</v>
      </c>
      <c r="AQ134" s="3">
        <f>[2]หน้าผ้า!DW143</f>
        <v>45914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WRWT21670/WRWT21670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45909</v>
      </c>
      <c r="B135" s="14" t="str">
        <f>[2]หน้าผ้า!B144</f>
        <v>MK68-001096</v>
      </c>
      <c r="C135" s="9" t="str">
        <f>[2]หน้าผ้า!E144</f>
        <v>บจก.หนองบัวฟีด</v>
      </c>
      <c r="D135" s="13" t="str">
        <f>[2]หน้าผ้า!F144</f>
        <v>โกลด์ชิคเก้น 994</v>
      </c>
      <c r="E135" s="9">
        <f>[2]หน้าผ้า!G144</f>
        <v>21</v>
      </c>
      <c r="F135" s="9">
        <f>[2]หน้าผ้า!H144</f>
        <v>37</v>
      </c>
      <c r="G135" s="9" t="str">
        <f>[2]หน้าผ้า!I144</f>
        <v>ขาว</v>
      </c>
      <c r="H135" s="9" t="str">
        <f>[2]หน้าผ้า!J144</f>
        <v>ใส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บิด</v>
      </c>
      <c r="M135" s="10">
        <f>[2]หน้าผ้า!T144</f>
        <v>22</v>
      </c>
      <c r="N135" s="9">
        <f>[2]หน้าผ้า!U144</f>
        <v>40</v>
      </c>
      <c r="O135" s="9">
        <f>[2]หน้าผ้า!V144</f>
        <v>40</v>
      </c>
      <c r="P135" s="10">
        <f>[2]หน้าผ้า!AB144</f>
        <v>108.55204095999999</v>
      </c>
      <c r="Q135" s="10">
        <f>[2]หน้าผ้า!AC144</f>
        <v>0</v>
      </c>
      <c r="R135" s="10">
        <f>[2]หน้าผ้า!AD144</f>
        <v>108.55204095999999</v>
      </c>
      <c r="S135" s="9" t="str">
        <f>[2]หน้าผ้า!Z144</f>
        <v>500กระสอบ</v>
      </c>
      <c r="T135" s="12">
        <f>[2]หน้าผ้า!X144</f>
        <v>45922</v>
      </c>
      <c r="U135" s="11">
        <f>[2]หน้าผ้า!AA144</f>
        <v>5000</v>
      </c>
      <c r="V135" s="10">
        <f>[2]หน้าผ้า!AJ144</f>
        <v>0</v>
      </c>
      <c r="W135" s="10">
        <f>[2]หน้าผ้า!AL144</f>
        <v>5000</v>
      </c>
      <c r="X135" s="10">
        <f>[2]หน้าผ้า!AM144</f>
        <v>0</v>
      </c>
      <c r="Y135" s="10">
        <f>[2]หน้าผ้า!AN144</f>
        <v>5250</v>
      </c>
      <c r="Z135" s="9" t="str">
        <f>[2]หน้าผ้า!AO144</f>
        <v>WSWT2121670SM</v>
      </c>
      <c r="AA135" s="8">
        <f>[2]หน้าผ้า!AQ144</f>
        <v>5378.4500000000007</v>
      </c>
      <c r="AB135" s="8">
        <f>[2]หน้าผ้า!AR144</f>
        <v>5378.4500000000007</v>
      </c>
      <c r="AC135" s="8">
        <f>[2]หน้าผ้า!AS144</f>
        <v>0</v>
      </c>
      <c r="AD135" s="8">
        <f>[2]หน้าผ้า!AT144</f>
        <v>5378.4500000000007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ยังไม่ได้พิมพ์</v>
      </c>
      <c r="AH135" s="1" t="str">
        <f>[2]หน้าผ้า!DL144</f>
        <v>P8</v>
      </c>
      <c r="AI135" s="1">
        <f>[2]หน้าผ้า!DM144</f>
        <v>4</v>
      </c>
      <c r="AJ135" s="3">
        <f>[2]หน้าผ้า!DN144</f>
        <v>45922</v>
      </c>
      <c r="AK135" s="3">
        <f>[2]หน้าผ้า!DQ144</f>
        <v>45918</v>
      </c>
      <c r="AL135" s="3">
        <f>[2]หน้าผ้า!DR144</f>
        <v>45912</v>
      </c>
      <c r="AM135" s="3">
        <f>[2]หน้าผ้า!DS144</f>
        <v>45919</v>
      </c>
      <c r="AN135" s="3">
        <f>[2]หน้าผ้า!DT144</f>
        <v>45920</v>
      </c>
      <c r="AO135" s="3">
        <f>[2]หน้าผ้า!DU144</f>
        <v>45920</v>
      </c>
      <c r="AP135" s="3">
        <f>[2]หน้าผ้า!DP144</f>
        <v>45917</v>
      </c>
      <c r="AQ135" s="3">
        <f>[2]หน้าผ้า!DW144</f>
        <v>45921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WRWT21670/WRWT21670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45909</v>
      </c>
      <c r="B136" s="14" t="str">
        <f>[2]หน้าผ้า!B145</f>
        <v>MK68-001097</v>
      </c>
      <c r="C136" s="9" t="str">
        <f>[2]หน้าผ้า!E145</f>
        <v>บจก.หนองบัวฟีด</v>
      </c>
      <c r="D136" s="13" t="str">
        <f>[2]หน้าผ้า!F145</f>
        <v>โอดิน 103L</v>
      </c>
      <c r="E136" s="9">
        <f>[2]หน้าผ้า!G145</f>
        <v>21</v>
      </c>
      <c r="F136" s="9">
        <f>[2]หน้าผ้า!H145</f>
        <v>37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>
        <f>[2]หน้าผ้า!T145</f>
        <v>22</v>
      </c>
      <c r="N136" s="9">
        <f>[2]หน้าผ้า!U145</f>
        <v>40</v>
      </c>
      <c r="O136" s="9">
        <f>[2]หน้าผ้า!V145</f>
        <v>40</v>
      </c>
      <c r="P136" s="10">
        <f>[2]หน้าผ้า!AB145</f>
        <v>217.10408191999997</v>
      </c>
      <c r="Q136" s="10">
        <f>[2]หน้าผ้า!AC145</f>
        <v>0</v>
      </c>
      <c r="R136" s="10">
        <f>[2]หน้าผ้า!AD145</f>
        <v>217.10408191999997</v>
      </c>
      <c r="S136" s="9" t="str">
        <f>[2]หน้าผ้า!Z145</f>
        <v>500กระสอบ</v>
      </c>
      <c r="T136" s="12">
        <f>[2]หน้าผ้า!X145</f>
        <v>45922</v>
      </c>
      <c r="U136" s="11">
        <f>[2]หน้าผ้า!AA145</f>
        <v>10000</v>
      </c>
      <c r="V136" s="10">
        <f>[2]หน้าผ้า!AJ145</f>
        <v>0</v>
      </c>
      <c r="W136" s="10">
        <f>[2]หน้าผ้า!AL145</f>
        <v>10000</v>
      </c>
      <c r="X136" s="10">
        <f>[2]หน้าผ้า!AM145</f>
        <v>0</v>
      </c>
      <c r="Y136" s="10">
        <f>[2]หน้าผ้า!AN145</f>
        <v>10500</v>
      </c>
      <c r="Z136" s="9" t="str">
        <f>[2]หน้าผ้า!AO145</f>
        <v>WSWT2121670SM</v>
      </c>
      <c r="AA136" s="8">
        <f>[2]หน้าผ้า!AQ145</f>
        <v>10756.900000000001</v>
      </c>
      <c r="AB136" s="8">
        <f>[2]หน้าผ้า!AR145</f>
        <v>10756.900000000001</v>
      </c>
      <c r="AC136" s="8">
        <f>[2]หน้าผ้า!AS145</f>
        <v>0</v>
      </c>
      <c r="AD136" s="8">
        <f>[2]หน้าผ้า!AT145</f>
        <v>10756.900000000001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ยังไม่ได้พิมพ์</v>
      </c>
      <c r="AH136" s="1" t="str">
        <f>[2]หน้าผ้า!DL145</f>
        <v>P8</v>
      </c>
      <c r="AI136" s="1">
        <f>[2]หน้าผ้า!DM145</f>
        <v>4</v>
      </c>
      <c r="AJ136" s="3">
        <f>[2]หน้าผ้า!DN145</f>
        <v>45922</v>
      </c>
      <c r="AK136" s="3">
        <f>[2]หน้าผ้า!DQ145</f>
        <v>45918</v>
      </c>
      <c r="AL136" s="3">
        <f>[2]หน้าผ้า!DR145</f>
        <v>45912</v>
      </c>
      <c r="AM136" s="3">
        <f>[2]หน้าผ้า!DS145</f>
        <v>45919</v>
      </c>
      <c r="AN136" s="3">
        <f>[2]หน้าผ้า!DT145</f>
        <v>45920</v>
      </c>
      <c r="AO136" s="3">
        <f>[2]หน้าผ้า!DU145</f>
        <v>45920</v>
      </c>
      <c r="AP136" s="3">
        <f>[2]หน้าผ้า!DP145</f>
        <v>45917</v>
      </c>
      <c r="AQ136" s="3">
        <f>[2]หน้าผ้า!DW145</f>
        <v>45921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WRWT21670/WRWT21670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45909</v>
      </c>
      <c r="B137" s="14" t="str">
        <f>[2]หน้าผ้า!B146</f>
        <v>MK68-001097</v>
      </c>
      <c r="C137" s="9" t="str">
        <f>[2]หน้าผ้า!E146</f>
        <v>บจก.หนองบัวฟีด</v>
      </c>
      <c r="D137" s="13" t="str">
        <f>[2]หน้าผ้า!F146</f>
        <v>โอดิน 202</v>
      </c>
      <c r="E137" s="9">
        <f>[2]หน้าผ้า!G146</f>
        <v>21</v>
      </c>
      <c r="F137" s="9">
        <f>[2]หน้าผ้า!H146</f>
        <v>37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>
        <f>[2]หน้าผ้า!T146</f>
        <v>22</v>
      </c>
      <c r="N137" s="9">
        <f>[2]หน้าผ้า!U146</f>
        <v>40</v>
      </c>
      <c r="O137" s="9">
        <f>[2]หน้าผ้า!V146</f>
        <v>40</v>
      </c>
      <c r="P137" s="10">
        <f>[2]หน้าผ้า!AB146</f>
        <v>217.10408191999997</v>
      </c>
      <c r="Q137" s="10">
        <f>[2]หน้าผ้า!AC146</f>
        <v>0</v>
      </c>
      <c r="R137" s="10">
        <f>[2]หน้าผ้า!AD146</f>
        <v>217.10408191999997</v>
      </c>
      <c r="S137" s="9" t="str">
        <f>[2]หน้าผ้า!Z146</f>
        <v>500กระสอบ</v>
      </c>
      <c r="T137" s="12">
        <f>[2]หน้าผ้า!X146</f>
        <v>45922</v>
      </c>
      <c r="U137" s="11">
        <f>[2]หน้าผ้า!AA146</f>
        <v>10000</v>
      </c>
      <c r="V137" s="10">
        <f>[2]หน้าผ้า!AJ146</f>
        <v>0</v>
      </c>
      <c r="W137" s="10">
        <f>[2]หน้าผ้า!AL146</f>
        <v>10000</v>
      </c>
      <c r="X137" s="10">
        <f>[2]หน้าผ้า!AM146</f>
        <v>0</v>
      </c>
      <c r="Y137" s="10">
        <f>[2]หน้าผ้า!AN146</f>
        <v>10500</v>
      </c>
      <c r="Z137" s="9" t="str">
        <f>[2]หน้าผ้า!AO146</f>
        <v>WSWT2121670SM</v>
      </c>
      <c r="AA137" s="8">
        <f>[2]หน้าผ้า!AQ146</f>
        <v>10756.900000000001</v>
      </c>
      <c r="AB137" s="8">
        <f>[2]หน้าผ้า!AR146</f>
        <v>10756.900000000001</v>
      </c>
      <c r="AC137" s="8">
        <f>[2]หน้าผ้า!AS146</f>
        <v>0</v>
      </c>
      <c r="AD137" s="8">
        <f>[2]หน้าผ้า!AT146</f>
        <v>10756.900000000001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รอแบบ</v>
      </c>
      <c r="AH137" s="1" t="str">
        <f>[2]หน้าผ้า!DL146</f>
        <v>P8</v>
      </c>
      <c r="AI137" s="1">
        <f>[2]หน้าผ้า!DM146</f>
        <v>4</v>
      </c>
      <c r="AJ137" s="3">
        <f>[2]หน้าผ้า!DN146</f>
        <v>45922</v>
      </c>
      <c r="AK137" s="3">
        <f>[2]หน้าผ้า!DQ146</f>
        <v>45918</v>
      </c>
      <c r="AL137" s="3">
        <f>[2]หน้าผ้า!DR146</f>
        <v>45912</v>
      </c>
      <c r="AM137" s="3">
        <f>[2]หน้าผ้า!DS146</f>
        <v>45919</v>
      </c>
      <c r="AN137" s="3">
        <f>[2]หน้าผ้า!DT146</f>
        <v>45920</v>
      </c>
      <c r="AO137" s="3">
        <f>[2]หน้าผ้า!DU146</f>
        <v>45920</v>
      </c>
      <c r="AP137" s="3">
        <f>[2]หน้าผ้า!DP146</f>
        <v>45917</v>
      </c>
      <c r="AQ137" s="3">
        <f>[2]หน้าผ้า!DW146</f>
        <v>45921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WRWT21670/WRWT21670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45876</v>
      </c>
      <c r="B138" s="14" t="str">
        <f>[2]หน้าผ้า!B147</f>
        <v>MK68-000982</v>
      </c>
      <c r="C138" s="9" t="str">
        <f>[2]หน้าผ้า!E147</f>
        <v>บจก.เอพีเอ็ม อะโกร</v>
      </c>
      <c r="D138" s="13" t="str">
        <f>[2]หน้าผ้า!F147</f>
        <v>ฟีล กู๊ด 893</v>
      </c>
      <c r="E138" s="9">
        <f>[2]หน้าผ้า!G147</f>
        <v>21</v>
      </c>
      <c r="F138" s="9">
        <f>[2]หน้าผ้า!H147</f>
        <v>40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108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>
        <f>[2]หน้าผ้า!T147</f>
        <v>22</v>
      </c>
      <c r="N138" s="9">
        <f>[2]หน้าผ้า!U147</f>
        <v>42</v>
      </c>
      <c r="O138" s="9">
        <f>[2]หน้าผ้า!V147</f>
        <v>40</v>
      </c>
      <c r="P138" s="10">
        <f>[2]หน้าผ้า!AB147</f>
        <v>68.387785804799989</v>
      </c>
      <c r="Q138" s="10">
        <f>[2]หน้าผ้า!AC147</f>
        <v>0</v>
      </c>
      <c r="R138" s="10">
        <f>[2]หน้าผ้า!AD147</f>
        <v>68.387785804799989</v>
      </c>
      <c r="S138" s="9" t="str">
        <f>[2]หน้าผ้า!Z147</f>
        <v>500กระสอบ</v>
      </c>
      <c r="T138" s="12">
        <f>[2]หน้าผ้า!X147</f>
        <v>45961</v>
      </c>
      <c r="U138" s="11">
        <f>[2]หน้าผ้า!AA147</f>
        <v>3000</v>
      </c>
      <c r="V138" s="10">
        <f>[2]หน้าผ้า!AJ147</f>
        <v>0</v>
      </c>
      <c r="W138" s="10">
        <f>[2]หน้าผ้า!AL147</f>
        <v>3000</v>
      </c>
      <c r="X138" s="10">
        <f>[2]หน้าผ้า!AM147</f>
        <v>0</v>
      </c>
      <c r="Y138" s="10">
        <f>[2]หน้าผ้า!AN147</f>
        <v>3150</v>
      </c>
      <c r="Z138" s="9" t="str">
        <f>[2]หน้าผ้า!AO147</f>
        <v>WSWT2121670SM</v>
      </c>
      <c r="AA138" s="8">
        <f>[2]หน้าผ้า!AQ147</f>
        <v>3478.5300000000007</v>
      </c>
      <c r="AB138" s="8">
        <f>[2]หน้าผ้า!AR147</f>
        <v>3478.5300000000007</v>
      </c>
      <c r="AC138" s="8">
        <f>[2]หน้าผ้า!AS147</f>
        <v>0</v>
      </c>
      <c r="AD138" s="8">
        <f>[2]หน้าผ้า!AT147</f>
        <v>3478.5300000000007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P8</v>
      </c>
      <c r="AI138" s="1">
        <f>[2]หน้าผ้า!DM147</f>
        <v>4</v>
      </c>
      <c r="AJ138" s="3">
        <f>[2]หน้าผ้า!DN147</f>
        <v>45961</v>
      </c>
      <c r="AK138" s="3">
        <f>[2]หน้าผ้า!DQ147</f>
        <v>45957</v>
      </c>
      <c r="AL138" s="3">
        <f>[2]หน้าผ้า!DR147</f>
        <v>45951</v>
      </c>
      <c r="AM138" s="3">
        <f>[2]หน้าผ้า!DS147</f>
        <v>45958</v>
      </c>
      <c r="AN138" s="3">
        <f>[2]หน้าผ้า!DT147</f>
        <v>45959</v>
      </c>
      <c r="AO138" s="3">
        <f>[2]หน้าผ้า!DU147</f>
        <v>45959</v>
      </c>
      <c r="AP138" s="3">
        <f>[2]หน้าผ้า!DP147</f>
        <v>45956</v>
      </c>
      <c r="AQ138" s="3">
        <f>[2]หน้าผ้า!DW147</f>
        <v>45960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WRWT21670/WRWT21670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45913</v>
      </c>
      <c r="B139" s="14" t="str">
        <f>[2]หน้าผ้า!B148</f>
        <v>MK68-001112</v>
      </c>
      <c r="C139" s="9" t="str">
        <f>[2]หน้าผ้า!E148</f>
        <v>บจก.แอมโก้เวท</v>
      </c>
      <c r="D139" s="13" t="str">
        <f>[2]หน้าผ้า!F148</f>
        <v>แดนโกรว50(เหลือง)</v>
      </c>
      <c r="E139" s="9">
        <f>[2]หน้าผ้า!G148</f>
        <v>21</v>
      </c>
      <c r="F139" s="9">
        <f>[2]หน้าผ้า!H148</f>
        <v>37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</v>
      </c>
      <c r="T139" s="12">
        <f>[2]หน้าผ้า!X148</f>
        <v>45919</v>
      </c>
      <c r="U139" s="11">
        <f>[2]หน้าผ้า!AA148</f>
        <v>10000</v>
      </c>
      <c r="V139" s="10">
        <f>[2]หน้าผ้า!AJ148</f>
        <v>0</v>
      </c>
      <c r="W139" s="10">
        <f>[2]หน้าผ้า!AL148</f>
        <v>10000</v>
      </c>
      <c r="X139" s="10">
        <f>[2]หน้าผ้า!AM148</f>
        <v>0</v>
      </c>
      <c r="Y139" s="10">
        <f>[2]หน้าผ้า!AN148</f>
        <v>10500</v>
      </c>
      <c r="Z139" s="9" t="str">
        <f>[2]หน้าผ้า!AO148</f>
        <v>WSWT2121670SM</v>
      </c>
      <c r="AA139" s="8">
        <f>[2]หน้าผ้า!AQ148</f>
        <v>10756.900000000001</v>
      </c>
      <c r="AB139" s="8">
        <f>[2]หน้าผ้า!AR148</f>
        <v>10756.900000000001</v>
      </c>
      <c r="AC139" s="8">
        <f>[2]หน้าผ้า!AS148</f>
        <v>0</v>
      </c>
      <c r="AD139" s="8">
        <f>[2]หน้าผ้า!AT148</f>
        <v>10756.900000000001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P8</v>
      </c>
      <c r="AI139" s="1">
        <f>[2]หน้าผ้า!DM148</f>
        <v>4</v>
      </c>
      <c r="AJ139" s="3">
        <f>[2]หน้าผ้า!DN148</f>
        <v>45919</v>
      </c>
      <c r="AK139" s="3">
        <f>[2]หน้าผ้า!DQ148</f>
        <v>45915</v>
      </c>
      <c r="AL139" s="3">
        <f>[2]หน้าผ้า!DR148</f>
        <v>45909</v>
      </c>
      <c r="AM139" s="3">
        <f>[2]หน้าผ้า!DS148</f>
        <v>45916</v>
      </c>
      <c r="AN139" s="3">
        <f>[2]หน้าผ้า!DT148</f>
        <v>45917</v>
      </c>
      <c r="AO139" s="3">
        <f>[2]หน้าผ้า!DU148</f>
        <v>45917</v>
      </c>
      <c r="AP139" s="3">
        <f>[2]หน้าผ้า!DP148</f>
        <v>45914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 t="str">
        <f>[2]หน้าผ้า!AG148</f>
        <v>18/9เย็ย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WRWT21670/WRWT21670</v>
      </c>
      <c r="BD139" s="56">
        <f>[2]หน้าผ้า!CA148</f>
        <v>0</v>
      </c>
    </row>
    <row r="140" spans="1:56" ht="27.75" customHeight="1" x14ac:dyDescent="0.45">
      <c r="A140" s="3" t="str">
        <f>[2]หน้าผ้า!C149</f>
        <v>ประมาณการ</v>
      </c>
      <c r="B140" s="14" t="str">
        <f>[2]หน้าผ้า!B149</f>
        <v>ประมาณการ</v>
      </c>
      <c r="C140" s="9" t="str">
        <f>[2]หน้าผ้า!E149</f>
        <v>บจก.แอมโก้เวท</v>
      </c>
      <c r="D140" s="13" t="str">
        <f>[2]หน้าผ้า!F149</f>
        <v>รอแบบ</v>
      </c>
      <c r="E140" s="9">
        <f>[2]หน้าผ้า!G149</f>
        <v>21</v>
      </c>
      <c r="F140" s="9">
        <f>[2]หน้าผ้า!H149</f>
        <v>37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</v>
      </c>
      <c r="T140" s="12" t="str">
        <f>[2]หน้าผ้า!X149</f>
        <v>รอแจ้ง</v>
      </c>
      <c r="U140" s="11">
        <f>[2]หน้าผ้า!AA149</f>
        <v>100000</v>
      </c>
      <c r="V140" s="10">
        <f>[2]หน้าผ้า!AJ149</f>
        <v>0</v>
      </c>
      <c r="W140" s="10">
        <f>[2]หน้าผ้า!AL149</f>
        <v>100000</v>
      </c>
      <c r="X140" s="10">
        <f>[2]หน้าผ้า!AM149</f>
        <v>0</v>
      </c>
      <c r="Y140" s="10">
        <f>[2]หน้าผ้า!AN149</f>
        <v>105000</v>
      </c>
      <c r="Z140" s="9" t="str">
        <f>[2]หน้าผ้า!AO149</f>
        <v>WSWT2121670SM</v>
      </c>
      <c r="AA140" s="8">
        <f>[2]หน้าผ้า!AQ149</f>
        <v>107569.00000000001</v>
      </c>
      <c r="AB140" s="8">
        <f>[2]หน้าผ้า!AR149</f>
        <v>36000</v>
      </c>
      <c r="AC140" s="8">
        <f>[2]หน้าผ้า!AS149</f>
        <v>71569.000000000015</v>
      </c>
      <c r="AD140" s="8">
        <f>[2]หน้าผ้า!AT149</f>
        <v>36000</v>
      </c>
      <c r="AE140" s="8">
        <f>[2]หน้าผ้า!AU149</f>
        <v>71569.000000000015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P8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WRWT21670/WRWT21670</v>
      </c>
      <c r="BD140" s="56">
        <f>[2]หน้าผ้า!CA149</f>
        <v>5146.7653533333332</v>
      </c>
    </row>
    <row r="141" spans="1:56" ht="27.75" customHeight="1" x14ac:dyDescent="0.45">
      <c r="A141" s="3">
        <f>[2]หน้าผ้า!C150</f>
        <v>45631</v>
      </c>
      <c r="B141" s="14" t="str">
        <f>[2]หน้าผ้า!B150</f>
        <v>MK67-001643</v>
      </c>
      <c r="C141" s="9" t="str">
        <f>[2]หน้าผ้า!E150</f>
        <v>บจก.ที.ซี.ยูเนี่ยน อโกรเทค</v>
      </c>
      <c r="D141" s="13" t="str">
        <f>[2]หน้าผ้า!F150</f>
        <v>Zhejiang UN</v>
      </c>
      <c r="E141" s="9">
        <f>[2]หน้าผ้า!G150</f>
        <v>21</v>
      </c>
      <c r="F141" s="9">
        <f>[2]หน้าผ้า!H150</f>
        <v>37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ไม่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 t="str">
        <f>[2]หน้าผ้า!X150</f>
        <v>รอแจ้ง</v>
      </c>
      <c r="U141" s="11">
        <f>[2]หน้าผ้า!AA150</f>
        <v>16000</v>
      </c>
      <c r="V141" s="10">
        <f>[2]หน้าผ้า!AJ150</f>
        <v>0</v>
      </c>
      <c r="W141" s="10">
        <f>[2]หน้าผ้า!AL150</f>
        <v>16000</v>
      </c>
      <c r="X141" s="10">
        <f>[2]หน้าผ้า!AM150</f>
        <v>0</v>
      </c>
      <c r="Y141" s="10">
        <f>[2]หน้าผ้า!AN150</f>
        <v>16800</v>
      </c>
      <c r="Z141" s="9" t="str">
        <f>[2]หน้าผ้า!AO150</f>
        <v>WSWT2121670SM</v>
      </c>
      <c r="AA141" s="8">
        <f>[2]หน้าผ้า!AQ150</f>
        <v>17211.04</v>
      </c>
      <c r="AB141" s="8">
        <f>[2]หน้าผ้า!AR150</f>
        <v>17211.04</v>
      </c>
      <c r="AC141" s="8">
        <f>[2]หน้าผ้า!AS150</f>
        <v>0</v>
      </c>
      <c r="AD141" s="8">
        <f>[2]หน้าผ้า!AT150</f>
        <v>17211.04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P8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 t="str">
        <f>[2]หน้าผ้า!AG150</f>
        <v>17/2---28/3 ลูกค้าแจ้งเลื่อน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WRWT21670/WRWT21670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45631</v>
      </c>
      <c r="B142" s="14" t="str">
        <f>[2]หน้าผ้า!B151</f>
        <v>MK67-001642</v>
      </c>
      <c r="C142" s="9" t="str">
        <f>[2]หน้าผ้า!E151</f>
        <v>บจก.ที.ซี.ยูเนี่ยน อโกรเทค</v>
      </c>
      <c r="D142" s="13" t="str">
        <f>[2]หน้าผ้า!F151</f>
        <v>Zhejiang UN</v>
      </c>
      <c r="E142" s="9">
        <f>[2]หน้าผ้า!G151</f>
        <v>21</v>
      </c>
      <c r="F142" s="9">
        <f>[2]หน้าผ้า!H151</f>
        <v>37</v>
      </c>
      <c r="G142" s="9" t="str">
        <f>[2]หน้าผ้า!I151</f>
        <v>ขาว</v>
      </c>
      <c r="H142" s="9" t="str">
        <f>[2]หน้าผ้า!J151</f>
        <v>ใส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 t="str">
        <f>[2]หน้าผ้า!X151</f>
        <v>รอแจ้ง</v>
      </c>
      <c r="U142" s="11">
        <f>[2]หน้าผ้า!AA151</f>
        <v>9000</v>
      </c>
      <c r="V142" s="10">
        <f>[2]หน้าผ้า!AJ151</f>
        <v>0</v>
      </c>
      <c r="W142" s="10">
        <f>[2]หน้าผ้า!AL151</f>
        <v>9000</v>
      </c>
      <c r="X142" s="10">
        <f>[2]หน้าผ้า!AM151</f>
        <v>0</v>
      </c>
      <c r="Y142" s="10">
        <f>[2]หน้าผ้า!AN151</f>
        <v>9450</v>
      </c>
      <c r="Z142" s="9" t="str">
        <f>[2]หน้าผ้า!AO151</f>
        <v>WSWT2121670SM</v>
      </c>
      <c r="AA142" s="8">
        <f>[2]หน้าผ้า!AQ151</f>
        <v>9681.2100000000009</v>
      </c>
      <c r="AB142" s="8">
        <f>[2]หน้าผ้า!AR151</f>
        <v>9681.2100000000009</v>
      </c>
      <c r="AC142" s="8">
        <f>[2]หน้าผ้า!AS151</f>
        <v>0</v>
      </c>
      <c r="AD142" s="8">
        <f>[2]หน้าผ้า!AT151</f>
        <v>9681.2100000000009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P8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 t="str">
        <f>[2]หน้าผ้า!AG151</f>
        <v>3/2---19/3 ลูกค้าแจ้งเลื่อน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45896</v>
      </c>
      <c r="B143" s="14" t="str">
        <f>[2]หน้าผ้า!B152</f>
        <v>MK68-001036</v>
      </c>
      <c r="C143" s="9" t="str">
        <f>[2]หน้าผ้า!E152</f>
        <v>บจก.เอพีเอ็ม อะโกร</v>
      </c>
      <c r="D143" s="13" t="str">
        <f>[2]หน้าผ้า!F152</f>
        <v>โมโม่ 491</v>
      </c>
      <c r="E143" s="9">
        <f>[2]หน้าผ้า!G152</f>
        <v>21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102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จับจีบ</v>
      </c>
      <c r="M143" s="10">
        <f>[2]หน้าผ้า!T152</f>
        <v>22</v>
      </c>
      <c r="N143" s="9">
        <f>[2]หน้าผ้า!U152</f>
        <v>40</v>
      </c>
      <c r="O143" s="9">
        <f>[2]หน้าผ้า!V152</f>
        <v>40</v>
      </c>
      <c r="P143" s="10">
        <f>[2]หน้าผ้า!AB152</f>
        <v>65.13122457599998</v>
      </c>
      <c r="Q143" s="10">
        <f>[2]หน้าผ้า!AC152</f>
        <v>0</v>
      </c>
      <c r="R143" s="10">
        <f>[2]หน้าผ้า!AD152</f>
        <v>65.13122457599998</v>
      </c>
      <c r="S143" s="9" t="str">
        <f>[2]หน้าผ้า!Z152</f>
        <v>500กระสอบแบน</v>
      </c>
      <c r="T143" s="12" t="str">
        <f>[2]หน้าผ้า!X152</f>
        <v>รอแจ้ง</v>
      </c>
      <c r="U143" s="11">
        <f>[2]หน้าผ้า!AA152</f>
        <v>3000</v>
      </c>
      <c r="V143" s="10">
        <f>[2]หน้าผ้า!AJ152</f>
        <v>0</v>
      </c>
      <c r="W143" s="10">
        <f>[2]หน้าผ้า!AL152</f>
        <v>3000</v>
      </c>
      <c r="X143" s="10">
        <f>[2]หน้าผ้า!AM152</f>
        <v>0</v>
      </c>
      <c r="Y143" s="10">
        <f>[2]หน้าผ้า!AN152</f>
        <v>3150</v>
      </c>
      <c r="Z143" s="9" t="str">
        <f>[2]หน้าผ้า!AO152</f>
        <v>WSWT2121670SM</v>
      </c>
      <c r="AA143" s="8">
        <f>[2]หน้าผ้า!AQ152</f>
        <v>3310.89</v>
      </c>
      <c r="AB143" s="8">
        <f>[2]หน้าผ้า!AR152</f>
        <v>3310.89</v>
      </c>
      <c r="AC143" s="8">
        <f>[2]หน้าผ้า!AS152</f>
        <v>0</v>
      </c>
      <c r="AD143" s="8">
        <f>[2]หน้าผ้า!AT152</f>
        <v>3310.89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P8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 t="e">
        <f>[2]หน้าผ้า!DW152</f>
        <v>#VALUE!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WRWT21670/WRWT21670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45896</v>
      </c>
      <c r="B144" s="14" t="str">
        <f>[2]หน้าผ้า!B153</f>
        <v>MK68-001038</v>
      </c>
      <c r="C144" s="9" t="str">
        <f>[2]หน้าผ้า!E153</f>
        <v>บจก.เอพีเอ็ม อะโกร</v>
      </c>
      <c r="D144" s="13" t="str">
        <f>[2]หน้าผ้า!F153</f>
        <v>โมโม่ 492</v>
      </c>
      <c r="E144" s="9">
        <f>[2]หน้าผ้า!G153</f>
        <v>21</v>
      </c>
      <c r="F144" s="9">
        <f>[2]หน้าผ้า!H153</f>
        <v>38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102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จับจีบ</v>
      </c>
      <c r="M144" s="10">
        <f>[2]หน้าผ้า!T153</f>
        <v>22</v>
      </c>
      <c r="N144" s="9">
        <f>[2]หน้าผ้า!U153</f>
        <v>40</v>
      </c>
      <c r="O144" s="9">
        <f>[2]หน้าผ้า!V153</f>
        <v>40</v>
      </c>
      <c r="P144" s="10">
        <f>[2]หน้าผ้า!AB153</f>
        <v>108.55204095999999</v>
      </c>
      <c r="Q144" s="10">
        <f>[2]หน้าผ้า!AC153</f>
        <v>0</v>
      </c>
      <c r="R144" s="10">
        <f>[2]หน้าผ้า!AD153</f>
        <v>108.55204095999999</v>
      </c>
      <c r="S144" s="9" t="str">
        <f>[2]หน้าผ้า!Z153</f>
        <v>500กระสอบแบน</v>
      </c>
      <c r="T144" s="12" t="str">
        <f>[2]หน้าผ้า!X153</f>
        <v>รอแจ้ง</v>
      </c>
      <c r="U144" s="11">
        <f>[2]หน้าผ้า!AA153</f>
        <v>5000</v>
      </c>
      <c r="V144" s="10">
        <f>[2]หน้าผ้า!AJ153</f>
        <v>0</v>
      </c>
      <c r="W144" s="10">
        <f>[2]หน้าผ้า!AL153</f>
        <v>5000</v>
      </c>
      <c r="X144" s="10">
        <f>[2]หน้าผ้า!AM153</f>
        <v>0</v>
      </c>
      <c r="Y144" s="10">
        <f>[2]หน้าผ้า!AN153</f>
        <v>5250</v>
      </c>
      <c r="Z144" s="9" t="str">
        <f>[2]หน้าผ้า!AO153</f>
        <v>WSWT2121670SM</v>
      </c>
      <c r="AA144" s="8">
        <f>[2]หน้าผ้า!AQ153</f>
        <v>5518.15</v>
      </c>
      <c r="AB144" s="8">
        <f>[2]หน้าผ้า!AR153</f>
        <v>5518.15</v>
      </c>
      <c r="AC144" s="8">
        <f>[2]หน้าผ้า!AS153</f>
        <v>0</v>
      </c>
      <c r="AD144" s="8">
        <f>[2]หน้าผ้า!AT153</f>
        <v>5518.15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P8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 t="e">
        <f>[2]หน้าผ้า!DW153</f>
        <v>#VALUE!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WRWT21670/WRWT21670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45896</v>
      </c>
      <c r="B145" s="14" t="str">
        <f>[2]หน้าผ้า!B154</f>
        <v>MK68-001037</v>
      </c>
      <c r="C145" s="9" t="str">
        <f>[2]หน้าผ้า!E154</f>
        <v>บจก.เอพีเอ็ม อะโกร</v>
      </c>
      <c r="D145" s="13" t="str">
        <f>[2]หน้าผ้า!F154</f>
        <v>โมโม่ 401</v>
      </c>
      <c r="E145" s="9">
        <f>[2]หน้าผ้า!G154</f>
        <v>21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ใส</v>
      </c>
      <c r="I145" s="9">
        <f>[2]หน้าผ้า!L154</f>
        <v>102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จับจีบ</v>
      </c>
      <c r="M145" s="10">
        <f>[2]หน้าผ้า!T154</f>
        <v>22</v>
      </c>
      <c r="N145" s="9">
        <f>[2]หน้าผ้า!U154</f>
        <v>40</v>
      </c>
      <c r="O145" s="9">
        <f>[2]หน้าผ้า!V154</f>
        <v>40</v>
      </c>
      <c r="P145" s="10">
        <f>[2]หน้าผ้า!AB154</f>
        <v>65.13122457599998</v>
      </c>
      <c r="Q145" s="10">
        <f>[2]หน้าผ้า!AC154</f>
        <v>0</v>
      </c>
      <c r="R145" s="10">
        <f>[2]หน้าผ้า!AD154</f>
        <v>65.13122457599998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3000</v>
      </c>
      <c r="V145" s="10">
        <f>[2]หน้าผ้า!AJ154</f>
        <v>0</v>
      </c>
      <c r="W145" s="10">
        <f>[2]หน้าผ้า!AL154</f>
        <v>3000</v>
      </c>
      <c r="X145" s="10">
        <f>[2]หน้าผ้า!AM154</f>
        <v>0</v>
      </c>
      <c r="Y145" s="10">
        <f>[2]หน้าผ้า!AN154</f>
        <v>3150</v>
      </c>
      <c r="Z145" s="9" t="str">
        <f>[2]หน้าผ้า!AO154</f>
        <v>WSWT2121670SM</v>
      </c>
      <c r="AA145" s="8">
        <f>[2]หน้าผ้า!AQ154</f>
        <v>3310.89</v>
      </c>
      <c r="AB145" s="8">
        <f>[2]หน้าผ้า!AR154</f>
        <v>3310.89</v>
      </c>
      <c r="AC145" s="8">
        <f>[2]หน้าผ้า!AS154</f>
        <v>0</v>
      </c>
      <c r="AD145" s="8">
        <f>[2]หน้าผ้า!AT154</f>
        <v>3310.89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P8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 t="e">
        <f>[2]หน้าผ้า!DW154</f>
        <v>#VALUE!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WRWT21670/WRWT21670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45876</v>
      </c>
      <c r="B146" s="14" t="str">
        <f>[2]หน้าผ้า!B155</f>
        <v>MK68-000978</v>
      </c>
      <c r="C146" s="9" t="str">
        <f>[2]หน้าผ้า!E155</f>
        <v>บจก.เอพีเอ็ม อะโกร</v>
      </c>
      <c r="D146" s="13" t="str">
        <f>[2]หน้าผ้า!F155</f>
        <v>โมโม่ 4132</v>
      </c>
      <c r="E146" s="9">
        <f>[2]หน้าผ้า!G155</f>
        <v>21</v>
      </c>
      <c r="F146" s="9">
        <f>[2]หน้าผ้า!H155</f>
        <v>40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108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>
        <f>[2]หน้าผ้า!T155</f>
        <v>22</v>
      </c>
      <c r="N146" s="9">
        <f>[2]หน้าผ้า!U155</f>
        <v>42</v>
      </c>
      <c r="O146" s="9">
        <f>[2]หน้าผ้า!V155</f>
        <v>40</v>
      </c>
      <c r="P146" s="10">
        <f>[2]หน้าผ้า!AB155</f>
        <v>113.97964300799998</v>
      </c>
      <c r="Q146" s="10">
        <f>[2]หน้าผ้า!AC155</f>
        <v>0</v>
      </c>
      <c r="R146" s="10">
        <f>[2]หน้าผ้า!AD155</f>
        <v>113.97964300799998</v>
      </c>
      <c r="S146" s="9" t="str">
        <f>[2]หน้าผ้า!Z155</f>
        <v>500กระสอบ</v>
      </c>
      <c r="T146" s="12" t="str">
        <f>[2]หน้าผ้า!X155</f>
        <v>รอแจ้ง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0</v>
      </c>
      <c r="Y146" s="10">
        <f>[2]หน้าผ้า!AN155</f>
        <v>5250</v>
      </c>
      <c r="Z146" s="9" t="str">
        <f>[2]หน้าผ้า!AO155</f>
        <v>WSWT2121670SM</v>
      </c>
      <c r="AA146" s="8">
        <f>[2]หน้าผ้า!AQ155</f>
        <v>5797.55</v>
      </c>
      <c r="AB146" s="8">
        <f>[2]หน้าผ้า!AR155</f>
        <v>5797.55</v>
      </c>
      <c r="AC146" s="8">
        <f>[2]หน้าผ้า!AS155</f>
        <v>0</v>
      </c>
      <c r="AD146" s="8">
        <f>[2]หน้าผ้า!AT155</f>
        <v>5797.55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 t="e">
        <f>[2]หน้าผ้า!DW155</f>
        <v>#VALUE!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45911</v>
      </c>
      <c r="B147" s="14" t="str">
        <f>[2]หน้าผ้า!B156</f>
        <v>MK68-001103</v>
      </c>
      <c r="C147" s="9" t="str">
        <f>[2]หน้าผ้า!E156</f>
        <v>บจก.เอพีเอ็ม อะโกร</v>
      </c>
      <c r="D147" s="13" t="str">
        <f>[2]หน้าผ้า!F156</f>
        <v>ฟีล กู๊ด 892</v>
      </c>
      <c r="E147" s="9">
        <f>[2]หน้าผ้า!G156</f>
        <v>21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102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65.13122457599998</v>
      </c>
      <c r="Q147" s="10">
        <f>[2]หน้าผ้า!AC156</f>
        <v>0</v>
      </c>
      <c r="R147" s="10">
        <f>[2]หน้าผ้า!AD156</f>
        <v>65.13122457599998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3000</v>
      </c>
      <c r="V147" s="10">
        <f>[2]หน้าผ้า!AJ156</f>
        <v>0</v>
      </c>
      <c r="W147" s="10">
        <f>[2]หน้าผ้า!AL156</f>
        <v>3000</v>
      </c>
      <c r="X147" s="10">
        <f>[2]หน้าผ้า!AM156</f>
        <v>0</v>
      </c>
      <c r="Y147" s="10">
        <f>[2]หน้าผ้า!AN156</f>
        <v>3150</v>
      </c>
      <c r="Z147" s="9" t="str">
        <f>[2]หน้าผ้า!AO156</f>
        <v>WSWT2121670SM</v>
      </c>
      <c r="AA147" s="8">
        <f>[2]หน้าผ้า!AQ156</f>
        <v>3310.89</v>
      </c>
      <c r="AB147" s="8">
        <f>[2]หน้าผ้า!AR156</f>
        <v>3310.89</v>
      </c>
      <c r="AC147" s="8">
        <f>[2]หน้าผ้า!AS156</f>
        <v>0</v>
      </c>
      <c r="AD147" s="8">
        <f>[2]หน้าผ้า!AT156</f>
        <v>3310.89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 t="e">
        <f>[2]หน้าผ้า!DW156</f>
        <v>#VALUE!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45911</v>
      </c>
      <c r="B148" s="14" t="str">
        <f>[2]หน้าผ้า!B157</f>
        <v>MK68-001102</v>
      </c>
      <c r="C148" s="9" t="str">
        <f>[2]หน้าผ้า!E157</f>
        <v>บจก.เอพีเอ็ม อะโกร</v>
      </c>
      <c r="D148" s="13" t="str">
        <f>[2]หน้าผ้า!F157</f>
        <v>ฟีล กู๊ด 8032</v>
      </c>
      <c r="E148" s="9">
        <f>[2]หน้าผ้า!G157</f>
        <v>21</v>
      </c>
      <c r="F148" s="9">
        <f>[2]หน้าผ้า!H157</f>
        <v>40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108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จับจีบ</v>
      </c>
      <c r="M148" s="10">
        <f>[2]หน้าผ้า!T157</f>
        <v>22</v>
      </c>
      <c r="N148" s="9">
        <f>[2]หน้าผ้า!U157</f>
        <v>42</v>
      </c>
      <c r="O148" s="9">
        <f>[2]หน้าผ้า!V157</f>
        <v>40</v>
      </c>
      <c r="P148" s="10">
        <f>[2]หน้าผ้า!AB157</f>
        <v>68.387785804799989</v>
      </c>
      <c r="Q148" s="10">
        <f>[2]หน้าผ้า!AC157</f>
        <v>0</v>
      </c>
      <c r="R148" s="10">
        <f>[2]หน้าผ้า!AD157</f>
        <v>68.387785804799989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3000</v>
      </c>
      <c r="V148" s="10">
        <f>[2]หน้าผ้า!AJ157</f>
        <v>0</v>
      </c>
      <c r="W148" s="10">
        <f>[2]หน้าผ้า!AL157</f>
        <v>3000</v>
      </c>
      <c r="X148" s="10">
        <f>[2]หน้าผ้า!AM157</f>
        <v>0</v>
      </c>
      <c r="Y148" s="10">
        <f>[2]หน้าผ้า!AN157</f>
        <v>3150</v>
      </c>
      <c r="Z148" s="9" t="str">
        <f>[2]หน้าผ้า!AO157</f>
        <v>WSWT2121670SM</v>
      </c>
      <c r="AA148" s="8">
        <f>[2]หน้าผ้า!AQ157</f>
        <v>3478.5300000000007</v>
      </c>
      <c r="AB148" s="8">
        <f>[2]หน้าผ้า!AR157</f>
        <v>3478.5300000000007</v>
      </c>
      <c r="AC148" s="8">
        <f>[2]หน้าผ้า!AS157</f>
        <v>0</v>
      </c>
      <c r="AD148" s="8">
        <f>[2]หน้าผ้า!AT157</f>
        <v>3478.5300000000007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 t="e">
        <f>[2]หน้าผ้า!DW157</f>
        <v>#VALUE!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45911</v>
      </c>
      <c r="B149" s="14" t="str">
        <f>[2]หน้าผ้า!B158</f>
        <v>MK68-001101</v>
      </c>
      <c r="C149" s="9" t="str">
        <f>[2]หน้าผ้า!E158</f>
        <v>บจก.เอพีเอ็ม อะโกร</v>
      </c>
      <c r="D149" s="13" t="str">
        <f>[2]หน้าผ้า!F158</f>
        <v>ฟีล กู๊ด 8132</v>
      </c>
      <c r="E149" s="9">
        <f>[2]หน้าผ้า!G158</f>
        <v>21</v>
      </c>
      <c r="F149" s="9">
        <f>[2]หน้าผ้า!H158</f>
        <v>40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108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จับจีบ</v>
      </c>
      <c r="M149" s="10">
        <f>[2]หน้าผ้า!T158</f>
        <v>22</v>
      </c>
      <c r="N149" s="9">
        <f>[2]หน้าผ้า!U158</f>
        <v>42</v>
      </c>
      <c r="O149" s="9">
        <f>[2]หน้าผ้า!V158</f>
        <v>40</v>
      </c>
      <c r="P149" s="10">
        <f>[2]หน้าผ้า!AB158</f>
        <v>68.387785804799989</v>
      </c>
      <c r="Q149" s="10">
        <f>[2]หน้าผ้า!AC158</f>
        <v>0</v>
      </c>
      <c r="R149" s="10">
        <f>[2]หน้าผ้า!AD158</f>
        <v>68.387785804799989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3000</v>
      </c>
      <c r="V149" s="10">
        <f>[2]หน้าผ้า!AJ158</f>
        <v>0</v>
      </c>
      <c r="W149" s="10">
        <f>[2]หน้าผ้า!AL158</f>
        <v>3000</v>
      </c>
      <c r="X149" s="10">
        <f>[2]หน้าผ้า!AM158</f>
        <v>0</v>
      </c>
      <c r="Y149" s="10">
        <f>[2]หน้าผ้า!AN158</f>
        <v>3150</v>
      </c>
      <c r="Z149" s="9" t="str">
        <f>[2]หน้าผ้า!AO158</f>
        <v>WSWT2121670SM</v>
      </c>
      <c r="AA149" s="8">
        <f>[2]หน้าผ้า!AQ158</f>
        <v>3478.5300000000007</v>
      </c>
      <c r="AB149" s="8">
        <f>[2]หน้าผ้า!AR158</f>
        <v>3478.5300000000007</v>
      </c>
      <c r="AC149" s="8">
        <f>[2]หน้าผ้า!AS158</f>
        <v>0</v>
      </c>
      <c r="AD149" s="8">
        <f>[2]หน้าผ้า!AT158</f>
        <v>3478.5300000000007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 t="e">
        <f>[2]หน้าผ้า!DW158</f>
        <v>#VALUE!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45911</v>
      </c>
      <c r="B150" s="14" t="str">
        <f>[2]หน้าผ้า!B159</f>
        <v>MK68-001100</v>
      </c>
      <c r="C150" s="9" t="str">
        <f>[2]หน้าผ้า!E159</f>
        <v>บจก.เอพีเอ็ม อะโกร</v>
      </c>
      <c r="D150" s="13" t="str">
        <f>[2]หน้าผ้า!F159</f>
        <v>ฟีล กู๊ด 8133</v>
      </c>
      <c r="E150" s="9">
        <f>[2]หน้าผ้า!G159</f>
        <v>21</v>
      </c>
      <c r="F150" s="9">
        <f>[2]หน้าผ้า!H159</f>
        <v>40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108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จับจีบ</v>
      </c>
      <c r="M150" s="10">
        <f>[2]หน้าผ้า!T159</f>
        <v>22</v>
      </c>
      <c r="N150" s="9">
        <f>[2]หน้าผ้า!U159</f>
        <v>42</v>
      </c>
      <c r="O150" s="9">
        <f>[2]หน้าผ้า!V159</f>
        <v>40</v>
      </c>
      <c r="P150" s="10">
        <f>[2]หน้าผ้า!AB159</f>
        <v>68.387785804799989</v>
      </c>
      <c r="Q150" s="10">
        <f>[2]หน้าผ้า!AC159</f>
        <v>0</v>
      </c>
      <c r="R150" s="10">
        <f>[2]หน้าผ้า!AD159</f>
        <v>68.387785804799989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3000</v>
      </c>
      <c r="V150" s="10">
        <f>[2]หน้าผ้า!AJ159</f>
        <v>0</v>
      </c>
      <c r="W150" s="10">
        <f>[2]หน้าผ้า!AL159</f>
        <v>3000</v>
      </c>
      <c r="X150" s="10">
        <f>[2]หน้าผ้า!AM159</f>
        <v>0</v>
      </c>
      <c r="Y150" s="10">
        <f>[2]หน้าผ้า!AN159</f>
        <v>3150</v>
      </c>
      <c r="Z150" s="9" t="str">
        <f>[2]หน้าผ้า!AO159</f>
        <v>WSWT2121670SM</v>
      </c>
      <c r="AA150" s="8">
        <f>[2]หน้าผ้า!AQ159</f>
        <v>3478.5300000000007</v>
      </c>
      <c r="AB150" s="8">
        <f>[2]หน้าผ้า!AR159</f>
        <v>3478.5300000000007</v>
      </c>
      <c r="AC150" s="8">
        <f>[2]หน้าผ้า!AS159</f>
        <v>0</v>
      </c>
      <c r="AD150" s="8">
        <f>[2]หน้าผ้า!AT159</f>
        <v>3478.5300000000007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 t="e">
        <f>[2]หน้าผ้า!DW159</f>
        <v>#VALUE!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 t="str">
        <f>[2]หน้าผ้า!C160</f>
        <v>ประมาณการ</v>
      </c>
      <c r="B151" s="14" t="str">
        <f>[2]หน้าผ้า!B160</f>
        <v>ประมาณการ</v>
      </c>
      <c r="C151" s="9" t="str">
        <f>[2]หน้าผ้า!E160</f>
        <v>บจก.ที.ซี.ยูเนี่ยน อโกรเทค</v>
      </c>
      <c r="D151" s="13" t="str">
        <f>[2]หน้าผ้า!F160</f>
        <v>Zhejiang UN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ไม่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 t="str">
        <f>[2]หน้าผ้า!X160</f>
        <v>รอแจ้ง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0</v>
      </c>
      <c r="Y151" s="10">
        <f>[2]หน้าผ้า!AN160</f>
        <v>10500</v>
      </c>
      <c r="Z151" s="9" t="str">
        <f>[2]หน้าผ้า!AO160</f>
        <v>WSWT2121670SM</v>
      </c>
      <c r="AA151" s="8">
        <f>[2]หน้าผ้า!AQ160</f>
        <v>10756.900000000001</v>
      </c>
      <c r="AB151" s="8">
        <f>[2]หน้าผ้า!AR160</f>
        <v>0</v>
      </c>
      <c r="AC151" s="8">
        <f>[2]หน้าผ้า!AS160</f>
        <v>10756.900000000001</v>
      </c>
      <c r="AD151" s="8">
        <f>[2]หน้าผ้า!AT160</f>
        <v>0</v>
      </c>
      <c r="AE151" s="8">
        <f>[2]หน้าผ้า!AU160</f>
        <v>10756.900000000001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773.56453533333331</v>
      </c>
    </row>
    <row r="152" spans="1:56" ht="27.75" customHeight="1" x14ac:dyDescent="0.45">
      <c r="A152" s="3">
        <f>[2]หน้าผ้า!C161</f>
        <v>45854</v>
      </c>
      <c r="B152" s="14" t="str">
        <f>[2]หน้าผ้า!B161</f>
        <v>MK68-000892</v>
      </c>
      <c r="C152" s="9" t="str">
        <f>[2]หน้าผ้า!E161</f>
        <v>บจก.เอสพีเอ็ม อาหารสัตว์</v>
      </c>
      <c r="D152" s="13" t="str">
        <f>[2]หน้าผ้า!F161</f>
        <v>มาซู ฟีดซี042</v>
      </c>
      <c r="E152" s="9">
        <f>[2]หน้าผ้า!G161</f>
        <v>21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102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>
        <f>[2]หน้าผ้า!T161</f>
        <v>22</v>
      </c>
      <c r="N152" s="9">
        <f>[2]หน้าผ้า!U161</f>
        <v>40</v>
      </c>
      <c r="O152" s="9">
        <f>[2]หน้าผ้า!V161</f>
        <v>40</v>
      </c>
      <c r="P152" s="10">
        <f>[2]หน้าผ้า!AB161</f>
        <v>65.13122457599998</v>
      </c>
      <c r="Q152" s="10">
        <f>[2]หน้าผ้า!AC161</f>
        <v>0</v>
      </c>
      <c r="R152" s="10">
        <f>[2]หน้าผ้า!AD161</f>
        <v>65.13122457599998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3000</v>
      </c>
      <c r="V152" s="10">
        <f>[2]หน้าผ้า!AJ161</f>
        <v>0</v>
      </c>
      <c r="W152" s="10">
        <f>[2]หน้าผ้า!AL161</f>
        <v>3000</v>
      </c>
      <c r="X152" s="10">
        <f>[2]หน้าผ้า!AM161</f>
        <v>0</v>
      </c>
      <c r="Y152" s="10">
        <f>[2]หน้าผ้า!AN161</f>
        <v>3150</v>
      </c>
      <c r="Z152" s="9" t="str">
        <f>[2]หน้าผ้า!AO161</f>
        <v>WSWT2121670SM</v>
      </c>
      <c r="AA152" s="8">
        <f>[2]หน้าผ้า!AQ161</f>
        <v>3310.89</v>
      </c>
      <c r="AB152" s="8">
        <f>[2]หน้าผ้า!AR161</f>
        <v>3310.89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3310.89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P8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 t="e">
        <f>[2]หน้าผ้า!DW161</f>
        <v>#VALUE!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45854</v>
      </c>
      <c r="B153" s="14" t="str">
        <f>[2]หน้าผ้า!B162</f>
        <v>MK68-000893</v>
      </c>
      <c r="C153" s="9" t="str">
        <f>[2]หน้าผ้า!E162</f>
        <v>บจก.เอสพีเอ็ม อาหารสัตว์</v>
      </c>
      <c r="D153" s="13" t="str">
        <f>[2]หน้าผ้า!F162</f>
        <v>มาซู ฟีดจี041</v>
      </c>
      <c r="E153" s="9">
        <f>[2]หน้าผ้า!G162</f>
        <v>21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102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22</v>
      </c>
      <c r="N153" s="9">
        <f>[2]หน้าผ้า!U162</f>
        <v>40</v>
      </c>
      <c r="O153" s="9">
        <f>[2]หน้าผ้า!V162</f>
        <v>40</v>
      </c>
      <c r="P153" s="10">
        <f>[2]หน้าผ้า!AB162</f>
        <v>65.13122457599998</v>
      </c>
      <c r="Q153" s="10">
        <f>[2]หน้าผ้า!AC162</f>
        <v>0</v>
      </c>
      <c r="R153" s="10">
        <f>[2]หน้าผ้า!AD162</f>
        <v>65.13122457599998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3000</v>
      </c>
      <c r="V153" s="10">
        <f>[2]หน้าผ้า!AJ162</f>
        <v>0</v>
      </c>
      <c r="W153" s="10">
        <f>[2]หน้าผ้า!AL162</f>
        <v>3000</v>
      </c>
      <c r="X153" s="10">
        <f>[2]หน้าผ้า!AM162</f>
        <v>0</v>
      </c>
      <c r="Y153" s="10">
        <f>[2]หน้าผ้า!AN162</f>
        <v>3150</v>
      </c>
      <c r="Z153" s="9" t="str">
        <f>[2]หน้าผ้า!AO162</f>
        <v>WSWT2121670SM</v>
      </c>
      <c r="AA153" s="8">
        <f>[2]หน้าผ้า!AQ162</f>
        <v>3310.89</v>
      </c>
      <c r="AB153" s="8">
        <f>[2]หน้าผ้า!AR162</f>
        <v>3310.89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3310.89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P8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 t="e">
        <f>[2]หน้าผ้า!DW162</f>
        <v>#VALUE!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45826</v>
      </c>
      <c r="B154" s="14" t="str">
        <f>[2]หน้าผ้า!B163</f>
        <v>MK68-000804</v>
      </c>
      <c r="C154" s="9" t="str">
        <f>[2]หน้าผ้า!E163</f>
        <v>บจก.เอพีเอ็ม อะโกร</v>
      </c>
      <c r="D154" s="13" t="str">
        <f>[2]หน้าผ้า!F163</f>
        <v>ฟีล กู๊ด 802</v>
      </c>
      <c r="E154" s="9">
        <f>[2]หน้าผ้า!G163</f>
        <v>21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102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22</v>
      </c>
      <c r="N154" s="9">
        <f>[2]หน้าผ้า!U163</f>
        <v>40</v>
      </c>
      <c r="O154" s="9">
        <f>[2]หน้าผ้า!V163</f>
        <v>40</v>
      </c>
      <c r="P154" s="10">
        <f>[2]หน้าผ้า!AB163</f>
        <v>163.47937368575995</v>
      </c>
      <c r="Q154" s="10">
        <f>[2]หน้าผ้า!AC163</f>
        <v>0</v>
      </c>
      <c r="R154" s="10">
        <f>[2]หน้าผ้า!AD163</f>
        <v>163.47937368575995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8000</v>
      </c>
      <c r="V154" s="10">
        <f>[2]หน้าผ้า!AJ163</f>
        <v>470</v>
      </c>
      <c r="W154" s="10">
        <f>[2]หน้าผ้า!AL163</f>
        <v>7530</v>
      </c>
      <c r="X154" s="10">
        <f>[2]หน้าผ้า!AM163</f>
        <v>0</v>
      </c>
      <c r="Y154" s="10">
        <f>[2]หน้าผ้า!AN163</f>
        <v>7906.5</v>
      </c>
      <c r="Z154" s="9" t="str">
        <f>[2]หน้าผ้า!AO163</f>
        <v>WSWT2121670SM</v>
      </c>
      <c r="AA154" s="8">
        <f>[2]หน้าผ้า!AQ163</f>
        <v>8310.3338999999996</v>
      </c>
      <c r="AB154" s="8">
        <f>[2]หน้าผ้า!AR163</f>
        <v>8310.3338999999996</v>
      </c>
      <c r="AC154" s="8">
        <f>[2]หน้าผ้า!AS163</f>
        <v>0</v>
      </c>
      <c r="AD154" s="8">
        <f>[2]หน้าผ้า!AT163</f>
        <v>8310.3338999999996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P8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 t="e">
        <f>[2]หน้าผ้า!DW163</f>
        <v>#VALUE!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45066</v>
      </c>
      <c r="B155" s="14" t="str">
        <f>[2]หน้าผ้า!B164</f>
        <v>MK66-000701</v>
      </c>
      <c r="C155" s="9" t="str">
        <f>[2]หน้าผ้า!E164</f>
        <v>บจก.เอสพีเอ็ม อาหารสัตว์</v>
      </c>
      <c r="D155" s="13" t="str">
        <f>[2]หน้าผ้า!F164</f>
        <v>มาซูฟีด ซี041</v>
      </c>
      <c r="E155" s="9">
        <f>[2]หน้าผ้า!G164</f>
        <v>21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102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>
        <f>[2]หน้าผ้า!T164</f>
        <v>22</v>
      </c>
      <c r="N155" s="9">
        <f>[2]หน้าผ้า!U164</f>
        <v>40</v>
      </c>
      <c r="O155" s="9">
        <f>[2]หน้าผ้า!V164</f>
        <v>40</v>
      </c>
      <c r="P155" s="10">
        <f>[2]หน้าผ้า!AB164</f>
        <v>108.55204095999999</v>
      </c>
      <c r="Q155" s="10">
        <f>[2]หน้าผ้า!AC164</f>
        <v>0</v>
      </c>
      <c r="R155" s="10">
        <f>[2]หน้าผ้า!AD164</f>
        <v>108.55204095999999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WSWT2121670SM</v>
      </c>
      <c r="AA155" s="8">
        <f>[2]หน้าผ้า!AQ164</f>
        <v>5518.15</v>
      </c>
      <c r="AB155" s="8">
        <f>[2]หน้าผ้า!AR164</f>
        <v>5518.15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5518.15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P8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 t="e">
        <f>[2]หน้าผ้า!DW164</f>
        <v>#VALUE!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>
        <f>[2]หน้าผ้า!F165</f>
        <v>0</v>
      </c>
      <c r="E156" s="9">
        <f>[2]หน้าผ้า!G165</f>
        <v>21</v>
      </c>
      <c r="F156" s="9">
        <f>[2]หน้าผ้า!H165</f>
        <v>37</v>
      </c>
      <c r="G156" s="9">
        <f>[2]หน้าผ้า!I165</f>
        <v>0</v>
      </c>
      <c r="H156" s="9">
        <f>[2]หน้าผ้า!J165</f>
        <v>0</v>
      </c>
      <c r="I156" s="9">
        <f>[2]หน้าผ้า!L165</f>
        <v>74</v>
      </c>
      <c r="J156" s="9" t="str">
        <f>[2]หน้าผ้า!M165</f>
        <v>±</v>
      </c>
      <c r="K156" s="9">
        <f>[2]หน้าผ้า!N165</f>
        <v>5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 t="str">
        <f>[2]หน้าผ้า!AC165</f>
        <v>ว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WSWT2121670SM</v>
      </c>
      <c r="AA156" s="8">
        <f>[2]หน้าผ้า!AQ165</f>
        <v>238480.05390000006</v>
      </c>
      <c r="AB156" s="8">
        <f>[2]หน้าผ้า!AR165</f>
        <v>156154.15390000003</v>
      </c>
      <c r="AC156" s="8">
        <f>[2]หน้าผ้า!AS165</f>
        <v>82325.900000000023</v>
      </c>
      <c r="AD156" s="8">
        <f>[2]หน้าผ้า!AT165</f>
        <v>144014.22390000001</v>
      </c>
      <c r="AE156" s="8">
        <f>[2]หน้าผ้า!AU165</f>
        <v>94465.830000000016</v>
      </c>
      <c r="AF156" s="8" t="str">
        <f>[2]หน้าผ้า!AI165</f>
        <v>ระบุในSD</v>
      </c>
      <c r="AG156" s="1" t="str">
        <f>[3]หน้าผ้า!DC168</f>
        <v>รอแบบ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WRWT210670/WRWT21670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0</v>
      </c>
      <c r="B157" s="14">
        <f>[2]หน้าผ้า!B166</f>
        <v>0</v>
      </c>
      <c r="C157" s="9">
        <f>[2]หน้าผ้า!E166</f>
        <v>0</v>
      </c>
      <c r="D157" s="13">
        <f>[2]หน้าผ้า!F166</f>
        <v>0</v>
      </c>
      <c r="E157" s="9">
        <f>[2]หน้าผ้า!G166</f>
        <v>21.6</v>
      </c>
      <c r="F157" s="9">
        <f>[2]หน้าผ้า!H166</f>
        <v>34</v>
      </c>
      <c r="G157" s="9">
        <f>[2]หน้าผ้า!I166</f>
        <v>0</v>
      </c>
      <c r="H157" s="9">
        <f>[2]หน้าผ้า!J166</f>
        <v>0</v>
      </c>
      <c r="I157" s="9">
        <f>[2]หน้าผ้า!L166</f>
        <v>97</v>
      </c>
      <c r="J157" s="9" t="str">
        <f>[2]หน้าผ้า!M166</f>
        <v>±</v>
      </c>
      <c r="K157" s="9">
        <f>[2]หน้าผ้า!N166</f>
        <v>5</v>
      </c>
      <c r="L157" s="9">
        <f>[2]หน้าผ้า!R166</f>
        <v>0</v>
      </c>
      <c r="M157" s="10">
        <f>[2]หน้าผ้า!T166</f>
        <v>0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>
        <f>[2]หน้าผ้า!Z166</f>
        <v>0</v>
      </c>
      <c r="T157" s="12">
        <f>[2]หน้าผ้า!X166</f>
        <v>0</v>
      </c>
      <c r="U157" s="11">
        <f>[2]หน้าผ้า!AA166</f>
        <v>0</v>
      </c>
      <c r="V157" s="10">
        <f>[2]หน้าผ้า!AJ166</f>
        <v>0</v>
      </c>
      <c r="W157" s="10">
        <f>[2]หน้าผ้า!AL166</f>
        <v>0</v>
      </c>
      <c r="X157" s="10">
        <f>[2]หน้าผ้า!AM166</f>
        <v>0</v>
      </c>
      <c r="Y157" s="10">
        <f>[2]หน้าผ้า!AN166</f>
        <v>0</v>
      </c>
      <c r="Z157" s="9" t="str">
        <f>[2]หน้าผ้า!AO166</f>
        <v>WSWT2221940</v>
      </c>
      <c r="AA157" s="8" t="e">
        <f>[2]หน้าผ้า!AQ166</f>
        <v>#REF!</v>
      </c>
      <c r="AB157" s="8" t="e">
        <f>[2]หน้าผ้า!AR166</f>
        <v>#REF!</v>
      </c>
      <c r="AC157" s="8" t="e">
        <f>[2]หน้าผ้า!AS166</f>
        <v>#REF!</v>
      </c>
      <c r="AD157" s="8" t="e">
        <f>[2]หน้าผ้า!AT166</f>
        <v>#REF!</v>
      </c>
      <c r="AE157" s="8" t="e">
        <f>[2]หน้าผ้า!AU166</f>
        <v>#REF!</v>
      </c>
      <c r="AF157" s="8" t="str">
        <f>[2]หน้าผ้า!AI166</f>
        <v>ระบุในSD</v>
      </c>
      <c r="AG157" s="1" t="str">
        <f>[3]หน้าผ้า!DC169</f>
        <v>พร้อมส่ง</v>
      </c>
      <c r="AH157" s="1">
        <f>[2]หน้าผ้า!DL166</f>
        <v>0</v>
      </c>
      <c r="AI157" s="1" t="str">
        <f>[2]หน้าผ้า!DM166</f>
        <v>Lead time</v>
      </c>
      <c r="AJ157" s="3">
        <f>[2]หน้าผ้า!DN166</f>
        <v>0</v>
      </c>
      <c r="AK157" s="3">
        <f>[2]หน้าผ้า!DQ166</f>
        <v>0</v>
      </c>
      <c r="AL157" s="3">
        <f>[2]หน้าผ้า!DR166</f>
        <v>0</v>
      </c>
      <c r="AM157" s="3">
        <f>[2]หน้าผ้า!DS166</f>
        <v>0</v>
      </c>
      <c r="AN157" s="3">
        <f>[2]หน้าผ้า!DT166</f>
        <v>0</v>
      </c>
      <c r="AO157" s="3">
        <f>[2]หน้าผ้า!DU166</f>
        <v>0</v>
      </c>
      <c r="AP157" s="3">
        <f>[2]หน้าผ้า!DP166</f>
        <v>0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>
        <f>[2]หน้าผ้า!EC166</f>
        <v>0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WRWT21940/WRWT21940</v>
      </c>
      <c r="BD157" s="56">
        <f>[2]หน้าผ้า!CA166</f>
        <v>0</v>
      </c>
    </row>
    <row r="158" spans="1:56" ht="27.75" customHeight="1" x14ac:dyDescent="0.45">
      <c r="A158" s="3" t="str">
        <f>[2]หน้าผ้า!C167</f>
        <v>ประมาณการ</v>
      </c>
      <c r="B158" s="14" t="str">
        <f>[2]หน้าผ้า!B167</f>
        <v>ประมาณการ</v>
      </c>
      <c r="C158" s="9" t="str">
        <f>[2]หน้าผ้า!E167</f>
        <v>พันธุ์ข้าว</v>
      </c>
      <c r="D158" s="13" t="str">
        <f>[2]หน้าผ้า!F167</f>
        <v>พันธุ์ข้าว</v>
      </c>
      <c r="E158" s="9">
        <f>[2]หน้าผ้า!G167</f>
        <v>23</v>
      </c>
      <c r="F158" s="9">
        <f>[2]หน้าผ้า!H167</f>
        <v>34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68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</v>
      </c>
      <c r="T158" s="12">
        <f>[2]หน้าผ้า!X167</f>
        <v>45930</v>
      </c>
      <c r="U158" s="11">
        <f>[2]หน้าผ้า!AA167</f>
        <v>30000</v>
      </c>
      <c r="V158" s="10">
        <f>[2]หน้าผ้า!AJ167</f>
        <v>0</v>
      </c>
      <c r="W158" s="10">
        <f>[2]หน้าผ้า!AL167</f>
        <v>30000</v>
      </c>
      <c r="X158" s="10">
        <f>[2]หน้าผ้า!AM167</f>
        <v>0</v>
      </c>
      <c r="Y158" s="10">
        <f>[2]หน้าผ้า!AN167</f>
        <v>31500</v>
      </c>
      <c r="Z158" s="9" t="str">
        <f>[2]หน้าผ้า!AO167</f>
        <v>WSWT2325650</v>
      </c>
      <c r="AA158" s="8">
        <f>[2]หน้าผ้า!AQ167</f>
        <v>29756.100000000002</v>
      </c>
      <c r="AB158" s="8">
        <f>[2]หน้าผ้า!AR167</f>
        <v>29756.100000000002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45930</v>
      </c>
      <c r="AK158" s="3">
        <f>[2]หน้าผ้า!DQ167</f>
        <v>0</v>
      </c>
      <c r="AL158" s="3">
        <f>[2]หน้าผ้า!DR167</f>
        <v>45921</v>
      </c>
      <c r="AM158" s="3">
        <f>[2]หน้าผ้า!DS167</f>
        <v>45928</v>
      </c>
      <c r="AN158" s="3">
        <f>[2]หน้าผ้า!DT167</f>
        <v>45929</v>
      </c>
      <c r="AO158" s="3">
        <f>[2]หน้าผ้า!DU167</f>
        <v>45929</v>
      </c>
      <c r="AP158" s="3">
        <f>[2]หน้าผ้า!DP167</f>
        <v>45925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WRWT25650/WRWT25650</v>
      </c>
      <c r="BD158" s="56">
        <f>[2]หน้าผ้า!CA167</f>
        <v>0</v>
      </c>
    </row>
    <row r="159" spans="1:56" ht="27.75" customHeight="1" x14ac:dyDescent="0.45">
      <c r="A159" s="3" t="str">
        <f>[2]หน้าผ้า!C168</f>
        <v>ประมาณการ</v>
      </c>
      <c r="B159" s="14" t="str">
        <f>[2]หน้าผ้า!B168</f>
        <v>ประมาณการ</v>
      </c>
      <c r="C159" s="9" t="str">
        <f>[2]หน้าผ้า!E168</f>
        <v>บจก.ซิเบลโก้(สบปราบ)</v>
      </c>
      <c r="D159" s="13" t="str">
        <f>[2]หน้าผ้า!F168</f>
        <v>รอแบบ</v>
      </c>
      <c r="E159" s="9">
        <f>[2]หน้าผ้า!G168</f>
        <v>23</v>
      </c>
      <c r="F159" s="9">
        <f>[2]หน้าผ้า!H168</f>
        <v>34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68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ไม่</v>
      </c>
      <c r="M159" s="10">
        <f>[2]หน้าผ้า!T168</f>
        <v>24</v>
      </c>
      <c r="N159" s="9">
        <f>[2]หน้าผ้า!U168</f>
        <v>37</v>
      </c>
      <c r="O159" s="9">
        <f>[2]หน้าผ้า!V168</f>
        <v>50</v>
      </c>
      <c r="P159" s="10">
        <f>[2]หน้าผ้า!AB168</f>
        <v>821.54158271999995</v>
      </c>
      <c r="Q159" s="10">
        <f>[2]หน้าผ้า!AC168</f>
        <v>0</v>
      </c>
      <c r="R159" s="10">
        <f>[2]หน้าผ้า!AD168</f>
        <v>821.54158271999995</v>
      </c>
      <c r="S159" s="9" t="str">
        <f>[2]หน้าผ้า!Z168</f>
        <v>มัด100</v>
      </c>
      <c r="T159" s="12">
        <f>[2]หน้าผ้า!X168</f>
        <v>45930</v>
      </c>
      <c r="U159" s="11">
        <f>[2]หน้าผ้า!AA168</f>
        <v>30000</v>
      </c>
      <c r="V159" s="10">
        <f>[2]หน้าผ้า!AJ168</f>
        <v>0</v>
      </c>
      <c r="W159" s="10">
        <f>[2]หน้าผ้า!AL168</f>
        <v>30000</v>
      </c>
      <c r="X159" s="10">
        <f>[2]หน้าผ้า!AM168</f>
        <v>0</v>
      </c>
      <c r="Y159" s="10">
        <f>[2]หน้าผ้า!AN168</f>
        <v>31500</v>
      </c>
      <c r="Z159" s="9" t="str">
        <f>[2]หน้าผ้า!AO168</f>
        <v>WSWT2325650</v>
      </c>
      <c r="AA159" s="8">
        <f>[2]หน้าผ้า!AQ168</f>
        <v>29756.100000000002</v>
      </c>
      <c r="AB159" s="8">
        <f>[2]หน้าผ้า!AR168</f>
        <v>28617</v>
      </c>
      <c r="AC159" s="8">
        <f>[2]หน้าผ้า!AS168</f>
        <v>1139.1000000000022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P9</v>
      </c>
      <c r="AI159" s="1">
        <f>[2]หน้าผ้า!DM168</f>
        <v>3</v>
      </c>
      <c r="AJ159" s="3">
        <f>[2]หน้าผ้า!DN168</f>
        <v>45930</v>
      </c>
      <c r="AK159" s="3">
        <f>[2]หน้าผ้า!DQ168</f>
        <v>0</v>
      </c>
      <c r="AL159" s="3">
        <f>[2]หน้าผ้า!DR168</f>
        <v>45920</v>
      </c>
      <c r="AM159" s="3">
        <f>[2]หน้าผ้า!DS168</f>
        <v>45927</v>
      </c>
      <c r="AN159" s="3">
        <f>[2]หน้าผ้า!DT168</f>
        <v>45928</v>
      </c>
      <c r="AO159" s="3">
        <f>[2]หน้าผ้า!DU168</f>
        <v>45928</v>
      </c>
      <c r="AP159" s="3">
        <f>[2]หน้าผ้า!DP168</f>
        <v>45925</v>
      </c>
      <c r="AQ159" s="3">
        <f>[2]หน้าผ้า!DW168</f>
        <v>45929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>รอART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WRWT25650/WRWT25650</v>
      </c>
      <c r="BD159" s="56">
        <f>[2]หน้าผ้า!CA168</f>
        <v>85.14772500000015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23</v>
      </c>
      <c r="F160" s="9">
        <f>[2]หน้าผ้า!H169</f>
        <v>34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68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WSWT2325650</v>
      </c>
      <c r="AA160" s="8">
        <f>[2]หน้าผ้า!AQ169</f>
        <v>59512.200000000004</v>
      </c>
      <c r="AB160" s="8">
        <f>[2]หน้าผ้า!AR169</f>
        <v>58373.100000000006</v>
      </c>
      <c r="AC160" s="8">
        <f>[2]หน้าผ้า!AS169</f>
        <v>1139.1000000000022</v>
      </c>
      <c r="AD160" s="8">
        <f>[2]หน้าผ้า!AT169</f>
        <v>0</v>
      </c>
      <c r="AE160" s="8">
        <f>[2]หน้าผ้า!AU169</f>
        <v>0</v>
      </c>
      <c r="AF160" s="8" t="str">
        <f>[2]หน้าผ้า!AI169</f>
        <v>ระบุในSD</v>
      </c>
      <c r="AG160" s="1" t="str">
        <f>[3]หน้าผ้า!DC172</f>
        <v>พร้อมส่ง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WRWT25650/WRWT25650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23</v>
      </c>
      <c r="F161" s="9">
        <f>[2]หน้าผ้า!H170</f>
        <v>34</v>
      </c>
      <c r="G161" s="9" t="str">
        <f>[2]หน้าผ้า!I170</f>
        <v>ขาวแถบใส5</v>
      </c>
      <c r="H161" s="9">
        <f>[2]หน้าผ้า!J170</f>
        <v>0</v>
      </c>
      <c r="I161" s="9">
        <f>[2]หน้าผ้า!L170</f>
        <v>68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WSWTSCL052325650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>
        <f>[2]หน้าผ้า!AI170</f>
        <v>0</v>
      </c>
      <c r="AG161" s="1" t="str">
        <f>[3]หน้าผ้า!DC173</f>
        <v>ผ้าขาว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WRWT25650/WRCL25680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23</v>
      </c>
      <c r="F162" s="9">
        <f>[2]หน้าผ้า!H171</f>
        <v>34</v>
      </c>
      <c r="G162" s="9" t="str">
        <f>[2]หน้าผ้า!I171</f>
        <v>ขาวแถบใส2</v>
      </c>
      <c r="H162" s="9">
        <f>[2]หน้าผ้า!J171</f>
        <v>0</v>
      </c>
      <c r="I162" s="9">
        <f>[2]หน้าผ้า!L171</f>
        <v>68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WSWTFCL022325650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พร้อมส่ง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WRWT25650/WRCL25680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0</v>
      </c>
      <c r="B163" s="14">
        <f>[2]หน้าผ้า!B172</f>
        <v>0</v>
      </c>
      <c r="C163" s="9">
        <f>[2]หน้าผ้า!E172</f>
        <v>0</v>
      </c>
      <c r="D163" s="13">
        <f>[2]หน้าผ้า!F172</f>
        <v>0</v>
      </c>
      <c r="E163" s="9">
        <f>[2]หน้าผ้า!G172</f>
        <v>23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85</v>
      </c>
      <c r="J163" s="9" t="str">
        <f>[2]หน้าผ้า!M172</f>
        <v>±</v>
      </c>
      <c r="K163" s="9">
        <f>[2]หน้าผ้า!N172</f>
        <v>5</v>
      </c>
      <c r="L163" s="9">
        <f>[2]หน้าผ้า!R172</f>
        <v>0</v>
      </c>
      <c r="M163" s="10">
        <f>[2]หน้าผ้า!T172</f>
        <v>0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>
        <f>[2]หน้าผ้า!Z172</f>
        <v>0</v>
      </c>
      <c r="T163" s="12">
        <f>[2]หน้าผ้า!X172</f>
        <v>0</v>
      </c>
      <c r="U163" s="11">
        <f>[2]หน้าผ้า!AA172</f>
        <v>0</v>
      </c>
      <c r="V163" s="10">
        <f>[2]หน้าผ้า!AJ172</f>
        <v>0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WSWT2325800</v>
      </c>
      <c r="AA163" s="8" t="e">
        <f>[2]หน้าผ้า!AQ172</f>
        <v>#REF!</v>
      </c>
      <c r="AB163" s="8" t="e">
        <f>[2]หน้าผ้า!AR172</f>
        <v>#REF!</v>
      </c>
      <c r="AC163" s="8" t="e">
        <f>[2]หน้าผ้า!AS172</f>
        <v>#REF!</v>
      </c>
      <c r="AD163" s="8" t="e">
        <f>[2]หน้าผ้า!AT172</f>
        <v>#REF!</v>
      </c>
      <c r="AE163" s="8" t="e">
        <f>[2]หน้าผ้า!AU172</f>
        <v>#REF!</v>
      </c>
      <c r="AF163" s="8" t="str">
        <f>[2]หน้าผ้า!AI172</f>
        <v>ระบุในSD</v>
      </c>
      <c r="AG163" s="1" t="str">
        <f>[3]หน้าผ้า!DC175</f>
        <v>ผ้าขาว</v>
      </c>
      <c r="AH163" s="1">
        <f>[2]หน้าผ้า!DL172</f>
        <v>0</v>
      </c>
      <c r="AI163" s="1" t="str">
        <f>[2]หน้าผ้า!DM172</f>
        <v>Lead time</v>
      </c>
      <c r="AJ163" s="3">
        <f>[2]หน้าผ้า!DN172</f>
        <v>0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0</v>
      </c>
      <c r="AP163" s="3">
        <f>[2]หน้าผ้า!DP172</f>
        <v>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>
        <f>[2]หน้าผ้า!EC172</f>
        <v>0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WRWT25800/WRWT28750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45913</v>
      </c>
      <c r="B164" s="14" t="str">
        <f>[2]หน้าผ้า!B173</f>
        <v>ใบรับคำสั่งซื้อ</v>
      </c>
      <c r="C164" s="9" t="str">
        <f>[2]หน้าผ้า!E173</f>
        <v>บจก.แอมโก้เวท</v>
      </c>
      <c r="D164" s="13" t="str">
        <f>[2]หน้าผ้า!F173</f>
        <v>ไม่พิมพ์</v>
      </c>
      <c r="E164" s="9">
        <f>[2]หน้าผ้า!G173</f>
        <v>23</v>
      </c>
      <c r="F164" s="9">
        <f>[2]หน้าผ้า!H173</f>
        <v>40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125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จับจีบ4"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</v>
      </c>
      <c r="T164" s="12">
        <f>[2]หน้าผ้า!X173</f>
        <v>45919</v>
      </c>
      <c r="U164" s="11">
        <f>[2]หน้าผ้า!AA173</f>
        <v>10000</v>
      </c>
      <c r="V164" s="10">
        <f>[2]หน้าผ้า!AJ173</f>
        <v>0</v>
      </c>
      <c r="W164" s="10">
        <f>[2]หน้าผ้า!AL173</f>
        <v>10000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WSWT2321750</v>
      </c>
      <c r="AA164" s="8">
        <f>[2]หน้าผ้า!AQ173</f>
        <v>11595.1</v>
      </c>
      <c r="AB164" s="8">
        <f>[2]หน้าผ้า!AR173</f>
        <v>0</v>
      </c>
      <c r="AC164" s="8">
        <f>[2]หน้าผ้า!AS173</f>
        <v>11595.1</v>
      </c>
      <c r="AD164" s="8">
        <f>[2]หน้าผ้า!AT173</f>
        <v>0</v>
      </c>
      <c r="AE164" s="8">
        <f>[2]หน้าผ้า!AU173</f>
        <v>11595.1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P11</v>
      </c>
      <c r="AI164" s="1">
        <f>[2]หน้าผ้า!DM173</f>
        <v>4</v>
      </c>
      <c r="AJ164" s="3">
        <f>[2]หน้าผ้า!DN173</f>
        <v>45919</v>
      </c>
      <c r="AK164" s="3">
        <f>[2]หน้าผ้า!DQ173</f>
        <v>45915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45916</v>
      </c>
      <c r="AP164" s="3">
        <f>[2]หน้าผ้า!DP173</f>
        <v>45914</v>
      </c>
      <c r="AQ164" s="3">
        <f>[2]หน้าผ้า!DW173</f>
        <v>45917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งานเคลือบ+ตัด</v>
      </c>
      <c r="AX164" s="2">
        <f>[2]หน้าผ้า!ED173</f>
        <v>0</v>
      </c>
      <c r="AY164" s="2" t="str">
        <f>[2]หน้าผ้า!AG173</f>
        <v>เย็น18/9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WRWT21750/WRWT21750</v>
      </c>
      <c r="BD164" s="56">
        <f>[2]หน้าผ้า!CA173</f>
        <v>1022.3013166666664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23</v>
      </c>
      <c r="F165" s="9">
        <f>[2]หน้าผ้า!H174</f>
        <v>37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85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WSWT2321750</v>
      </c>
      <c r="AA165" s="8">
        <f>[2]หน้าผ้า!AQ174</f>
        <v>11595.1</v>
      </c>
      <c r="AB165" s="8">
        <f>[2]หน้าผ้า!AR174</f>
        <v>0</v>
      </c>
      <c r="AC165" s="8">
        <f>[2]หน้าผ้า!AS174</f>
        <v>11595.1</v>
      </c>
      <c r="AD165" s="8">
        <f>[2]หน้าผ้า!AT174</f>
        <v>0</v>
      </c>
      <c r="AE165" s="8">
        <f>[2]หน้าผ้า!AU174</f>
        <v>11595.1</v>
      </c>
      <c r="AF165" s="8" t="str">
        <f>[2]หน้าผ้า!AI174</f>
        <v>ระบุในSD</v>
      </c>
      <c r="AG165" s="1" t="str">
        <f>[3]หน้าผ้า!DC177</f>
        <v>พร้อมส่ง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WRWT230750/WRWT21750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45908</v>
      </c>
      <c r="B166" s="14" t="str">
        <f>[2]หน้าผ้า!B175</f>
        <v>MK68-001084</v>
      </c>
      <c r="C166" s="9" t="str">
        <f>[2]หน้าผ้า!E175</f>
        <v>โรงสีธัญญกิจ(ราชบุรี)</v>
      </c>
      <c r="D166" s="13" t="str">
        <f>[2]หน้าผ้า!F175</f>
        <v>ไม่พิมพ์</v>
      </c>
      <c r="E166" s="9">
        <f>[2]หน้าผ้า!G175</f>
        <v>23</v>
      </c>
      <c r="F166" s="9">
        <f>[2]หน้าผ้า!H175</f>
        <v>35</v>
      </c>
      <c r="G166" s="9" t="str">
        <f>[2]หน้าผ้า!I175</f>
        <v>ขาวแถบใส2"</v>
      </c>
      <c r="H166" s="9">
        <f>[2]หน้าผ้า!J175</f>
        <v>0</v>
      </c>
      <c r="I166" s="9">
        <f>[2]หน้าผ้า!L175</f>
        <v>90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ไม่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</v>
      </c>
      <c r="T166" s="12">
        <f>[2]หน้าผ้า!X175</f>
        <v>45922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WSWTSCL0223211125</v>
      </c>
      <c r="AA166" s="8">
        <f>[2]หน้าผ้า!AQ175</f>
        <v>10198.1</v>
      </c>
      <c r="AB166" s="8">
        <f>[2]หน้าผ้า!AR175</f>
        <v>6920</v>
      </c>
      <c r="AC166" s="8">
        <f>[2]หน้าผ้า!AS175</f>
        <v>3278.1000000000004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ตัดหมดผ้า</v>
      </c>
      <c r="AG166" s="1" t="str">
        <f>[3]หน้าผ้า!DC178</f>
        <v>พร้อมส่ง</v>
      </c>
      <c r="AH166" s="1" t="str">
        <f>[2]หน้าผ้า!DL175</f>
        <v>P3</v>
      </c>
      <c r="AI166" s="1">
        <f>[2]หน้าผ้า!DM175</f>
        <v>1</v>
      </c>
      <c r="AJ166" s="3">
        <f>[2]หน้าผ้า!DN175</f>
        <v>45922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45921</v>
      </c>
      <c r="AP166" s="3">
        <f>[2]หน้าผ้า!DP175</f>
        <v>45917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ตัด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WRWT25800/WRCL25650</v>
      </c>
      <c r="BD166" s="56">
        <f>[2]หน้าผ้า!CA175</f>
        <v>302.02228000000002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23</v>
      </c>
      <c r="F167" s="9">
        <f>[2]หน้าผ้า!H176</f>
        <v>34</v>
      </c>
      <c r="G167" s="9">
        <f>[2]หน้าผ้า!I176</f>
        <v>0</v>
      </c>
      <c r="H167" s="9">
        <f>[2]หน้าผ้า!J176</f>
        <v>0</v>
      </c>
      <c r="I167" s="9">
        <f>[2]หน้าผ้า!L176</f>
        <v>90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WSWTSCL0223211125</v>
      </c>
      <c r="AA167" s="8">
        <f>[2]หน้าผ้า!AQ176</f>
        <v>10198.1</v>
      </c>
      <c r="AB167" s="8">
        <f>[2]หน้าผ้า!AR176</f>
        <v>6920</v>
      </c>
      <c r="AC167" s="8">
        <f>[2]หน้าผ้า!AS176</f>
        <v>3278.1000000000004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ระบุในSD</v>
      </c>
      <c r="AG167" s="1" t="str">
        <f>[3]หน้าผ้า!DC179</f>
        <v>พร้อมส่ง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WRWT230800/WRWT25650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23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90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WSWT2325800SM</v>
      </c>
      <c r="AA168" s="8" t="e">
        <f>[2]หน้าผ้า!AQ177</f>
        <v>#REF!</v>
      </c>
      <c r="AB168" s="8" t="e">
        <f>[2]หน้าผ้า!AR177</f>
        <v>#REF!</v>
      </c>
      <c r="AC168" s="8" t="e">
        <f>[2]หน้าผ้า!AS177</f>
        <v>#REF!</v>
      </c>
      <c r="AD168" s="8" t="e">
        <f>[2]หน้าผ้า!AT177</f>
        <v>#REF!</v>
      </c>
      <c r="AE168" s="8" t="e">
        <f>[2]หน้าผ้า!AU177</f>
        <v>#REF!</v>
      </c>
      <c r="AF168" s="8" t="str">
        <f>[2]หน้าผ้า!AI177</f>
        <v>ระบุในSD</v>
      </c>
      <c r="AG168" s="1" t="str">
        <f>[3]หน้าผ้า!DC180</f>
        <v>พร้อมส่ง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WRWT21800/WRWT21800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23</v>
      </c>
      <c r="F169" s="9">
        <f>[2]หน้าผ้า!H178</f>
        <v>37</v>
      </c>
      <c r="G169" s="9">
        <f>[2]หน้าผ้า!I178</f>
        <v>0</v>
      </c>
      <c r="H169" s="9">
        <f>[2]หน้าผ้า!J178</f>
        <v>0</v>
      </c>
      <c r="I169" s="9">
        <f>[2]หน้าผ้า!L178</f>
        <v>120</v>
      </c>
      <c r="J169" s="9" t="str">
        <f>[2]หน้าผ้า!M178</f>
        <v>+</v>
      </c>
      <c r="K169" s="9">
        <f>[2]หน้าผ้า!N178</f>
        <v>5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WSWT23211125120SMFX</v>
      </c>
      <c r="AA169" s="8" t="e">
        <f>[2]หน้าผ้า!AQ178</f>
        <v>#REF!</v>
      </c>
      <c r="AB169" s="8" t="e">
        <f>[2]หน้าผ้า!AR178</f>
        <v>#REF!</v>
      </c>
      <c r="AC169" s="8" t="e">
        <f>[2]หน้าผ้า!AS178</f>
        <v>#REF!</v>
      </c>
      <c r="AD169" s="8" t="e">
        <f>[2]หน้าผ้า!AT178</f>
        <v>#REF!</v>
      </c>
      <c r="AE169" s="8" t="e">
        <f>[2]หน้าผ้า!AU178</f>
        <v>#REF!</v>
      </c>
      <c r="AF169" s="8" t="str">
        <f>[2]หน้าผ้า!AI178</f>
        <v>ระบุในSD</v>
      </c>
      <c r="AG169" s="1" t="str">
        <f>[3]หน้าผ้า!DC181</f>
        <v>ยังไม่ได้พิมพ์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WROP2301125/WRBR21940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 t="str">
        <f>[2]หน้าผ้า!F179</f>
        <v xml:space="preserve">  </v>
      </c>
      <c r="E170" s="9">
        <f>[2]หน้าผ้า!G179</f>
        <v>23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130</v>
      </c>
      <c r="J170" s="9" t="str">
        <f>[2]หน้าผ้า!M179</f>
        <v>+</v>
      </c>
      <c r="K170" s="9">
        <f>[2]หน้าผ้า!N179</f>
        <v>3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WSWT23211125130</v>
      </c>
      <c r="AA170" s="8" t="e">
        <f>[2]หน้าผ้า!AQ179</f>
        <v>#REF!</v>
      </c>
      <c r="AB170" s="8" t="e">
        <f>[2]หน้าผ้า!AR179</f>
        <v>#REF!</v>
      </c>
      <c r="AC170" s="8" t="e">
        <f>[2]หน้าผ้า!AS179</f>
        <v>#REF!</v>
      </c>
      <c r="AD170" s="8" t="e">
        <f>[2]หน้าผ้า!AT179</f>
        <v>#REF!</v>
      </c>
      <c r="AE170" s="8" t="e">
        <f>[2]หน้าผ้า!AU179</f>
        <v>#REF!</v>
      </c>
      <c r="AF170" s="8" t="str">
        <f>[2]หน้าผ้า!AI179</f>
        <v>ระบุในSD</v>
      </c>
      <c r="AG170" s="1" t="str">
        <f>[3]หน้าผ้า!DC182</f>
        <v>ยังไม่ได้พิมพ์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WRWT211125/WRWT251080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23</v>
      </c>
      <c r="F171" s="9">
        <f>[2]หน้าผ้า!H180</f>
        <v>37</v>
      </c>
      <c r="G171" s="9">
        <f>[2]หน้าผ้า!I180</f>
        <v>0</v>
      </c>
      <c r="H171" s="9">
        <f>[2]หน้าผ้า!J180</f>
        <v>0</v>
      </c>
      <c r="I171" s="9">
        <f>[2]หน้าผ้า!L180</f>
        <v>120</v>
      </c>
      <c r="J171" s="9" t="str">
        <f>[2]หน้าผ้า!M180</f>
        <v>±</v>
      </c>
      <c r="K171" s="9">
        <f>[2]หน้าผ้า!N180</f>
        <v>3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WSWT2321112512051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WRWT211125/WRWT21900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45601</v>
      </c>
      <c r="B172" s="14" t="str">
        <f>[2]หน้าผ้า!B181</f>
        <v>MK67-001490</v>
      </c>
      <c r="C172" s="9" t="str">
        <f>[2]หน้าผ้า!E181</f>
        <v>บจก.น้ำตาลทิพย์สุโขทัย</v>
      </c>
      <c r="D172" s="13" t="str">
        <f>[2]หน้าผ้า!F181</f>
        <v>Green for white sugar</v>
      </c>
      <c r="E172" s="9">
        <f>[2]หน้าผ้า!G181</f>
        <v>23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130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>
        <f>[2]หน้าผ้า!T181</f>
        <v>24</v>
      </c>
      <c r="N172" s="9">
        <f>[2]หน้าผ้า!U181</f>
        <v>40</v>
      </c>
      <c r="O172" s="9">
        <f>[2]หน้าผ้า!V181</f>
        <v>55</v>
      </c>
      <c r="P172" s="10">
        <f>[2]หน้าผ้า!AB181</f>
        <v>3207.7128103679997</v>
      </c>
      <c r="Q172" s="10">
        <f>[2]หน้าผ้า!AC181</f>
        <v>0</v>
      </c>
      <c r="R172" s="10">
        <f>[2]หน้าผ้า!AD181</f>
        <v>3207.7128103679997</v>
      </c>
      <c r="S172" s="9" t="str">
        <f>[2]หน้าผ้า!Z181</f>
        <v>300แบน</v>
      </c>
      <c r="T172" s="12" t="str">
        <f>[2]หน้าผ้า!X181</f>
        <v>รอแจ้ง</v>
      </c>
      <c r="U172" s="11">
        <f>[2]หน้าผ้า!AA181</f>
        <v>100000</v>
      </c>
      <c r="V172" s="10">
        <f>[2]หน้าผ้า!AJ181</f>
        <v>1500</v>
      </c>
      <c r="W172" s="10">
        <f>[2]หน้าผ้า!AL181</f>
        <v>98500</v>
      </c>
      <c r="X172" s="10">
        <f>[2]หน้าผ้า!AM181</f>
        <v>0</v>
      </c>
      <c r="Y172" s="10">
        <f>[2]หน้าผ้า!AN181</f>
        <v>103425</v>
      </c>
      <c r="Z172" s="9" t="str">
        <f>[2]หน้าผ้า!AO181</f>
        <v>WSWT2321112512551</v>
      </c>
      <c r="AA172" s="8">
        <f>[2]หน้าผ้า!AQ181</f>
        <v>105955.465</v>
      </c>
      <c r="AB172" s="8">
        <f>[2]หน้าผ้า!AR181</f>
        <v>20359</v>
      </c>
      <c r="AC172" s="8">
        <f>[2]หน้าผ้า!AS181</f>
        <v>85596.464999999997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P9</v>
      </c>
      <c r="AI172" s="1">
        <f>[2]หน้าผ้า!DM181</f>
        <v>3</v>
      </c>
      <c r="AJ172" s="3" t="str">
        <f>[2]หน้าผ้า!DN181</f>
        <v>รอแจ้ง</v>
      </c>
      <c r="AK172" s="3">
        <f>[2]หน้าผ้า!DQ181</f>
        <v>0</v>
      </c>
      <c r="AL172" s="3" t="e">
        <f>[2]หน้าผ้า!DR181</f>
        <v>#VALUE!</v>
      </c>
      <c r="AM172" s="3" t="e">
        <f>[2]หน้าผ้า!DS181</f>
        <v>#VALUE!</v>
      </c>
      <c r="AN172" s="3" t="e">
        <f>[2]หน้าผ้า!DT181</f>
        <v>#VALUE!</v>
      </c>
      <c r="AO172" s="3" t="e">
        <f>[2]หน้าผ้า!DU181</f>
        <v>#VALUE!</v>
      </c>
      <c r="AP172" s="3" t="e">
        <f>[2]หน้าผ้า!DP181</f>
        <v>#VALUE!</v>
      </c>
      <c r="AQ172" s="3" t="e">
        <f>[2]หน้าผ้า!DW181</f>
        <v>#VALUE!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WRWT211125/WRWT251030</v>
      </c>
      <c r="BD172" s="56">
        <f>[2]หน้าผ้า!CA181</f>
        <v>10965.216264845832</v>
      </c>
    </row>
    <row r="173" spans="1:56" ht="27.75" customHeight="1" x14ac:dyDescent="0.45">
      <c r="A173" s="3">
        <f>[2]หน้าผ้า!C182</f>
        <v>45601</v>
      </c>
      <c r="B173" s="14" t="str">
        <f>[2]หน้าผ้า!B182</f>
        <v>MK67-001490</v>
      </c>
      <c r="C173" s="9" t="str">
        <f>[2]หน้าผ้า!E182</f>
        <v>บจก.น้ำตาลทิพย์สุโขทัย</v>
      </c>
      <c r="D173" s="13" t="str">
        <f>[2]หน้าผ้า!F182</f>
        <v>Green for white sugar</v>
      </c>
      <c r="E173" s="9">
        <f>[2]หน้าผ้า!G182</f>
        <v>23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130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บิด</v>
      </c>
      <c r="M173" s="10">
        <f>[2]หน้าผ้า!T182</f>
        <v>24</v>
      </c>
      <c r="N173" s="9">
        <f>[2]หน้าผ้า!U182</f>
        <v>40</v>
      </c>
      <c r="O173" s="9">
        <f>[2]หน้าผ้า!V182</f>
        <v>55</v>
      </c>
      <c r="P173" s="10">
        <f>[2]หน้าผ้า!AB182</f>
        <v>11003.203948644863</v>
      </c>
      <c r="Q173" s="10">
        <f>[2]หน้าผ้า!AC182</f>
        <v>0</v>
      </c>
      <c r="R173" s="10">
        <f>[2]หน้าผ้า!AD182</f>
        <v>11003.203948644863</v>
      </c>
      <c r="S173" s="9" t="str">
        <f>[2]หน้าผ้า!Z182</f>
        <v>300แบน</v>
      </c>
      <c r="T173" s="12" t="str">
        <f>[2]หน้าผ้า!X182</f>
        <v>รอแจ้ง</v>
      </c>
      <c r="U173" s="11">
        <f>[2]หน้าผ้า!AA182</f>
        <v>337878</v>
      </c>
      <c r="V173" s="10">
        <f>[2]หน้าผ้า!AJ182</f>
        <v>0</v>
      </c>
      <c r="W173" s="10">
        <f>[2]หน้าผ้า!AL182</f>
        <v>337878</v>
      </c>
      <c r="X173" s="10">
        <f>[2]หน้าผ้า!AM182</f>
        <v>0</v>
      </c>
      <c r="Y173" s="10">
        <f>[2]หน้าผ้า!AN182</f>
        <v>354771.9</v>
      </c>
      <c r="Z173" s="9" t="str">
        <f>[2]หน้าผ้า!AO182</f>
        <v>WSWT2321112512551</v>
      </c>
      <c r="AA173" s="8">
        <f>[2]หน้าผ้า!AQ182</f>
        <v>363451.98582000006</v>
      </c>
      <c r="AB173" s="8">
        <f>[2]หน้าผ้า!AR182</f>
        <v>0</v>
      </c>
      <c r="AC173" s="8">
        <f>[2]หน้าผ้า!AS182</f>
        <v>363451.98582000006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พร้อมส่ง</v>
      </c>
      <c r="AH173" s="1" t="str">
        <f>[2]หน้าผ้า!DL182</f>
        <v>P9</v>
      </c>
      <c r="AI173" s="1">
        <f>[2]หน้าผ้า!DM182</f>
        <v>3</v>
      </c>
      <c r="AJ173" s="3" t="str">
        <f>[2]หน้าผ้า!DN182</f>
        <v>รอแจ้ง</v>
      </c>
      <c r="AK173" s="3">
        <f>[2]หน้าผ้า!DQ182</f>
        <v>0</v>
      </c>
      <c r="AL173" s="3" t="e">
        <f>[2]หน้าผ้า!DR182</f>
        <v>#VALUE!</v>
      </c>
      <c r="AM173" s="3" t="e">
        <f>[2]หน้าผ้า!DS182</f>
        <v>#VALUE!</v>
      </c>
      <c r="AN173" s="3" t="e">
        <f>[2]หน้าผ้า!DT182</f>
        <v>#VALUE!</v>
      </c>
      <c r="AO173" s="3" t="e">
        <f>[2]หน้าผ้า!DU182</f>
        <v>#VALUE!</v>
      </c>
      <c r="AP173" s="3" t="e">
        <f>[2]หน้าผ้า!DP182</f>
        <v>#VALUE!</v>
      </c>
      <c r="AQ173" s="3" t="e">
        <f>[2]หน้าผ้า!DW182</f>
        <v>#VALUE!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WRWT211125/WRWT251030</v>
      </c>
      <c r="BD173" s="56">
        <f>[2]หน้าผ้า!CA182</f>
        <v>46559.511849046357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23</v>
      </c>
      <c r="F174" s="9">
        <f>[2]หน้าผ้า!H183</f>
        <v>37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128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WSWT2321112512551</v>
      </c>
      <c r="AA174" s="8">
        <f>[2]หน้าผ้า!AQ183</f>
        <v>469407.45082000003</v>
      </c>
      <c r="AB174" s="8">
        <f>[2]หน้าผ้า!AR183</f>
        <v>20359</v>
      </c>
      <c r="AC174" s="8">
        <f>[2]หน้าผ้า!AS183</f>
        <v>449048.45082000003</v>
      </c>
      <c r="AD174" s="8">
        <f>[2]หน้าผ้า!AT183</f>
        <v>0</v>
      </c>
      <c r="AE174" s="8">
        <f>[2]หน้าผ้า!AU183</f>
        <v>0</v>
      </c>
      <c r="AF174" s="8" t="str">
        <f>[2]หน้าผ้า!AI183</f>
        <v>ระบุในSD</v>
      </c>
      <c r="AG174" s="1" t="str">
        <f>[3]หน้าผ้า!DC186</f>
        <v>พร้อมส่ง</v>
      </c>
      <c r="AH174" s="1">
        <f>[2]หน้าผ้า!DL183</f>
        <v>0</v>
      </c>
      <c r="AI174" s="1">
        <f>[2]หน้าผ้า!DM183</f>
        <v>0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WRWT2301125/WRWT251030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24</v>
      </c>
      <c r="F175" s="9">
        <f>[2]หน้าผ้า!H184</f>
        <v>37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120</v>
      </c>
      <c r="J175" s="9" t="str">
        <f>[2]หน้าผ้า!M184</f>
        <v>+</v>
      </c>
      <c r="K175" s="9">
        <f>[2]หน้าผ้า!N184</f>
        <v>3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WSWT24211125120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ผ้าขาว</v>
      </c>
      <c r="AH175" s="1">
        <f>[2]หน้าผ้า!DL184</f>
        <v>0</v>
      </c>
      <c r="AI175" s="1">
        <f>[2]หน้าผ้า!DM184</f>
        <v>0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WRWT2401125/WRWT25850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 t="str">
        <f>[2]หน้าผ้า!F185</f>
        <v xml:space="preserve"> </v>
      </c>
      <c r="E176" s="9">
        <f>[2]หน้าผ้า!G185</f>
        <v>24</v>
      </c>
      <c r="F176" s="9">
        <f>[2]หน้าผ้า!H185</f>
        <v>37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125</v>
      </c>
      <c r="J176" s="9" t="str">
        <f>[2]หน้าผ้า!M185</f>
        <v>+</v>
      </c>
      <c r="K176" s="9">
        <f>[2]หน้าผ้า!N185</f>
        <v>3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WSWT2421112512551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ยังไม่ได้พิมพ์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WRWT2401125/WRWT25960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26</v>
      </c>
      <c r="F177" s="9">
        <f>[2]หน้าผ้า!H186</f>
        <v>38</v>
      </c>
      <c r="G177" s="9" t="str">
        <f>[2]หน้าผ้า!I186</f>
        <v>เหลือง</v>
      </c>
      <c r="H177" s="9">
        <f>[2]หน้าผ้า!J186</f>
        <v>0</v>
      </c>
      <c r="I177" s="9">
        <f>[2]หน้าผ้า!L186</f>
        <v>105</v>
      </c>
      <c r="J177" s="9" t="str">
        <f>[2]หน้าผ้า!M186</f>
        <v>±</v>
      </c>
      <c r="K177" s="9">
        <f>[2]หน้าผ้า!N186</f>
        <v>5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WSYL2625850</v>
      </c>
      <c r="AA177" s="8" t="e">
        <f>[2]หน้าผ้า!AQ186</f>
        <v>#REF!</v>
      </c>
      <c r="AB177" s="8" t="e">
        <f>[2]หน้าผ้า!AR186</f>
        <v>#REF!</v>
      </c>
      <c r="AC177" s="8" t="e">
        <f>[2]หน้าผ้า!AS186</f>
        <v>#REF!</v>
      </c>
      <c r="AD177" s="8" t="e">
        <f>[2]หน้าผ้า!AT186</f>
        <v>#REF!</v>
      </c>
      <c r="AE177" s="8" t="e">
        <f>[2]หน้าผ้า!AU186</f>
        <v>#REF!</v>
      </c>
      <c r="AF177" s="8" t="str">
        <f>[2]หน้าผ้า!AI186</f>
        <v>ระบุในSD</v>
      </c>
      <c r="AG177" s="1" t="str">
        <f>[3]หน้าผ้า!DC189</f>
        <v>ยังไม่ได้พิมพ์</v>
      </c>
      <c r="AH177" s="1">
        <f>[2]หน้าผ้า!DL186</f>
        <v>0</v>
      </c>
      <c r="AI177" s="1" t="str">
        <f>[2]หน้าผ้า!DM186</f>
        <v>Lead time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WRYL25850/WRYL25850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45894</v>
      </c>
      <c r="B178" s="14" t="str">
        <f>[2]หน้าผ้า!B187</f>
        <v>MK68-001030</v>
      </c>
      <c r="C178" s="9" t="str">
        <f>[2]หน้าผ้า!E187</f>
        <v>คุณธนนท์ อุทัยไพศาลวงศ์</v>
      </c>
      <c r="D178" s="13" t="str">
        <f>[2]หน้าผ้า!F187</f>
        <v>ไม่พิมพ์</v>
      </c>
      <c r="E178" s="9">
        <f>[2]หน้าผ้า!G187</f>
        <v>26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93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>มัด100</v>
      </c>
      <c r="T178" s="12">
        <f>[2]หน้าผ้า!X187</f>
        <v>45920</v>
      </c>
      <c r="U178" s="11">
        <f>[2]หน้าผ้า!AA187</f>
        <v>5000</v>
      </c>
      <c r="V178" s="10">
        <f>[2]หน้าผ้า!AJ187</f>
        <v>5000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WSWT2625650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P3</v>
      </c>
      <c r="AI178" s="1">
        <f>[2]หน้าผ้า!DM187</f>
        <v>1</v>
      </c>
      <c r="AJ178" s="3">
        <f>[2]หน้าผ้า!DN187</f>
        <v>45920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45919</v>
      </c>
      <c r="AP178" s="3">
        <f>[2]หน้าผ้า!DP187</f>
        <v>45915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ตัด</v>
      </c>
      <c r="AX178" s="2">
        <f>[2]หน้าผ้า!ED187</f>
        <v>0</v>
      </c>
      <c r="AY178" s="2" t="str">
        <f>[2]หน้าผ้า!AG187</f>
        <v>รอส่ง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WRWT25650/WRWT25650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45906</v>
      </c>
      <c r="B179" s="14" t="str">
        <f>[2]หน้าผ้า!B188</f>
        <v>MK68-001083</v>
      </c>
      <c r="C179" s="9" t="str">
        <f>[2]หน้าผ้า!E188</f>
        <v>บจก.กบินทร์อินทรีย์</v>
      </c>
      <c r="D179" s="13" t="str">
        <f>[2]หน้าผ้า!F188</f>
        <v>หลอดไฟ 20กก.</v>
      </c>
      <c r="E179" s="9">
        <f>[2]หน้าผ้า!G188</f>
        <v>26</v>
      </c>
      <c r="F179" s="9">
        <f>[2]หน้าผ้า!H188</f>
        <v>41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97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บิด</v>
      </c>
      <c r="M179" s="10">
        <f>[2]หน้าผ้า!T188</f>
        <v>27</v>
      </c>
      <c r="N179" s="9">
        <f>[2]หน้าผ้า!U188</f>
        <v>43</v>
      </c>
      <c r="O179" s="9">
        <f>[2]หน้าผ้า!V188</f>
        <v>40</v>
      </c>
      <c r="P179" s="10">
        <f>[2]หน้าผ้า!AB188</f>
        <v>114.57174504959998</v>
      </c>
      <c r="Q179" s="10">
        <f>[2]หน้าผ้า!AC188</f>
        <v>0</v>
      </c>
      <c r="R179" s="10">
        <f>[2]หน้าผ้า!AD188</f>
        <v>114.57174504959998</v>
      </c>
      <c r="S179" s="9" t="str">
        <f>[2]หน้าผ้า!Z188</f>
        <v>300กระสอบ</v>
      </c>
      <c r="T179" s="12">
        <f>[2]หน้าผ้า!X188</f>
        <v>45919</v>
      </c>
      <c r="U179" s="11">
        <f>[2]หน้าผ้า!AA188</f>
        <v>4000</v>
      </c>
      <c r="V179" s="10">
        <f>[2]หน้าผ้า!AJ188</f>
        <v>0</v>
      </c>
      <c r="W179" s="10">
        <f>[2]หน้าผ้า!AL188</f>
        <v>4000</v>
      </c>
      <c r="X179" s="10">
        <f>[2]หน้าผ้า!AM188</f>
        <v>0</v>
      </c>
      <c r="Y179" s="10">
        <f>[2]หน้าผ้า!AN188</f>
        <v>4200</v>
      </c>
      <c r="Z179" s="9" t="str">
        <f>[2]หน้าผ้า!AO188</f>
        <v>WSWT2625650</v>
      </c>
      <c r="AA179" s="8">
        <f>[2]หน้าผ้า!AQ188</f>
        <v>4749.8</v>
      </c>
      <c r="AB179" s="8">
        <f>[2]หน้าผ้า!AR188</f>
        <v>4749.8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P9</v>
      </c>
      <c r="AI179" s="1">
        <f>[2]หน้าผ้า!DM188</f>
        <v>3</v>
      </c>
      <c r="AJ179" s="3">
        <f>[2]หน้าผ้า!DN188</f>
        <v>45919</v>
      </c>
      <c r="AK179" s="3">
        <f>[2]หน้าผ้า!DQ188</f>
        <v>0</v>
      </c>
      <c r="AL179" s="3">
        <f>[2]หน้าผ้า!DR188</f>
        <v>45909</v>
      </c>
      <c r="AM179" s="3">
        <f>[2]หน้าผ้า!DS188</f>
        <v>45916</v>
      </c>
      <c r="AN179" s="3">
        <f>[2]หน้าผ้า!DT188</f>
        <v>45917</v>
      </c>
      <c r="AO179" s="3">
        <f>[2]หน้าผ้า!DU188</f>
        <v>45917</v>
      </c>
      <c r="AP179" s="3">
        <f>[2]หน้าผ้า!DP188</f>
        <v>45914</v>
      </c>
      <c r="AQ179" s="3">
        <f>[2]หน้าผ้า!DW188</f>
        <v>45918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WRWT25650/WRWT25650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45906</v>
      </c>
      <c r="B180" s="14" t="str">
        <f>[2]หน้าผ้า!B189</f>
        <v>MK68-001083</v>
      </c>
      <c r="C180" s="9" t="str">
        <f>[2]หน้าผ้า!E189</f>
        <v>บจก.กบินทร์อินทรีย์</v>
      </c>
      <c r="D180" s="13" t="str">
        <f>[2]หน้าผ้า!F189</f>
        <v xml:space="preserve">ไก่เหยียบศรกบินทร์ </v>
      </c>
      <c r="E180" s="9">
        <f>[2]หน้าผ้า!G189</f>
        <v>26</v>
      </c>
      <c r="F180" s="9">
        <f>[2]หน้าผ้า!H189</f>
        <v>41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97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บิด</v>
      </c>
      <c r="M180" s="10">
        <f>[2]หน้าผ้า!T189</f>
        <v>27</v>
      </c>
      <c r="N180" s="9">
        <f>[2]หน้าผ้า!U189</f>
        <v>43</v>
      </c>
      <c r="O180" s="9">
        <f>[2]หน้าผ้า!V189</f>
        <v>40</v>
      </c>
      <c r="P180" s="10">
        <f>[2]หน้าผ้า!AB189</f>
        <v>114.57174504959998</v>
      </c>
      <c r="Q180" s="10">
        <f>[2]หน้าผ้า!AC189</f>
        <v>0</v>
      </c>
      <c r="R180" s="10">
        <f>[2]หน้าผ้า!AD189</f>
        <v>114.57174504959998</v>
      </c>
      <c r="S180" s="9" t="str">
        <f>[2]หน้าผ้า!Z189</f>
        <v>300กระสอบ</v>
      </c>
      <c r="T180" s="12">
        <f>[2]หน้าผ้า!X189</f>
        <v>45919</v>
      </c>
      <c r="U180" s="11">
        <f>[2]หน้าผ้า!AA189</f>
        <v>4000</v>
      </c>
      <c r="V180" s="10">
        <f>[2]หน้าผ้า!AJ189</f>
        <v>0</v>
      </c>
      <c r="W180" s="10">
        <f>[2]หน้าผ้า!AL189</f>
        <v>4000</v>
      </c>
      <c r="X180" s="10">
        <f>[2]หน้าผ้า!AM189</f>
        <v>0</v>
      </c>
      <c r="Y180" s="10">
        <f>[2]หน้าผ้า!AN189</f>
        <v>4200</v>
      </c>
      <c r="Z180" s="9" t="str">
        <f>[2]หน้าผ้า!AO189</f>
        <v>WSWT2625650</v>
      </c>
      <c r="AA180" s="8">
        <f>[2]หน้าผ้า!AQ189</f>
        <v>4749.8</v>
      </c>
      <c r="AB180" s="8">
        <f>[2]หน้าผ้า!AR189</f>
        <v>4749.8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P9</v>
      </c>
      <c r="AI180" s="1">
        <f>[2]หน้าผ้า!DM189</f>
        <v>3</v>
      </c>
      <c r="AJ180" s="3">
        <f>[2]หน้าผ้า!DN189</f>
        <v>45919</v>
      </c>
      <c r="AK180" s="3">
        <f>[2]หน้าผ้า!DQ189</f>
        <v>0</v>
      </c>
      <c r="AL180" s="3">
        <f>[2]หน้าผ้า!DR189</f>
        <v>45909</v>
      </c>
      <c r="AM180" s="3">
        <f>[2]หน้าผ้า!DS189</f>
        <v>45916</v>
      </c>
      <c r="AN180" s="3">
        <f>[2]หน้าผ้า!DT189</f>
        <v>45917</v>
      </c>
      <c r="AO180" s="3">
        <f>[2]หน้าผ้า!DU189</f>
        <v>45917</v>
      </c>
      <c r="AP180" s="3">
        <f>[2]หน้าผ้า!DP189</f>
        <v>45914</v>
      </c>
      <c r="AQ180" s="3">
        <f>[2]หน้าผ้า!DW189</f>
        <v>45918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WRWT25650/WRWT25650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45906</v>
      </c>
      <c r="B181" s="14" t="str">
        <f>[2]หน้าผ้า!B190</f>
        <v>MK68-001085</v>
      </c>
      <c r="C181" s="9" t="str">
        <f>[2]หน้าผ้า!E190</f>
        <v>บจก.กบินทร์อินทรีย์</v>
      </c>
      <c r="D181" s="13" t="str">
        <f>[2]หน้าผ้า!F190</f>
        <v>ไก่เหยียบศรีวรรณ</v>
      </c>
      <c r="E181" s="9">
        <f>[2]หน้าผ้า!G190</f>
        <v>26</v>
      </c>
      <c r="F181" s="9">
        <f>[2]หน้าผ้า!H190</f>
        <v>41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97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>
        <f>[2]หน้าผ้า!T190</f>
        <v>27</v>
      </c>
      <c r="N181" s="9">
        <f>[2]หน้าผ้า!U190</f>
        <v>43</v>
      </c>
      <c r="O181" s="9">
        <f>[2]หน้าผ้า!V190</f>
        <v>40</v>
      </c>
      <c r="P181" s="10">
        <f>[2]หน้าผ้า!AB190</f>
        <v>114.57174504959998</v>
      </c>
      <c r="Q181" s="10">
        <f>[2]หน้าผ้า!AC190</f>
        <v>0</v>
      </c>
      <c r="R181" s="10">
        <f>[2]หน้าผ้า!AD190</f>
        <v>114.57174504959998</v>
      </c>
      <c r="S181" s="9" t="str">
        <f>[2]หน้าผ้า!Z190</f>
        <v>300กระสอบ</v>
      </c>
      <c r="T181" s="12">
        <f>[2]หน้าผ้า!X190</f>
        <v>45919</v>
      </c>
      <c r="U181" s="11">
        <f>[2]หน้าผ้า!AA190</f>
        <v>4000</v>
      </c>
      <c r="V181" s="10">
        <f>[2]หน้าผ้า!AJ190</f>
        <v>0</v>
      </c>
      <c r="W181" s="10">
        <f>[2]หน้าผ้า!AL190</f>
        <v>4000</v>
      </c>
      <c r="X181" s="10">
        <f>[2]หน้าผ้า!AM190</f>
        <v>0</v>
      </c>
      <c r="Y181" s="10">
        <f>[2]หน้าผ้า!AN190</f>
        <v>4200</v>
      </c>
      <c r="Z181" s="9" t="str">
        <f>[2]หน้าผ้า!AO190</f>
        <v>WSWT2625650</v>
      </c>
      <c r="AA181" s="8">
        <f>[2]หน้าผ้า!AQ190</f>
        <v>4749.8</v>
      </c>
      <c r="AB181" s="8">
        <f>[2]หน้าผ้า!AR190</f>
        <v>2570</v>
      </c>
      <c r="AC181" s="8">
        <f>[2]หน้าผ้า!AS190</f>
        <v>2179.8000000000002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P9</v>
      </c>
      <c r="AI181" s="1">
        <f>[2]หน้าผ้า!DM190</f>
        <v>3</v>
      </c>
      <c r="AJ181" s="3">
        <f>[2]หน้าผ้า!DN190</f>
        <v>45919</v>
      </c>
      <c r="AK181" s="3">
        <f>[2]หน้าผ้า!DQ190</f>
        <v>0</v>
      </c>
      <c r="AL181" s="3">
        <f>[2]หน้าผ้า!DR190</f>
        <v>45909</v>
      </c>
      <c r="AM181" s="3">
        <f>[2]หน้าผ้า!DS190</f>
        <v>45916</v>
      </c>
      <c r="AN181" s="3">
        <f>[2]หน้าผ้า!DT190</f>
        <v>45917</v>
      </c>
      <c r="AO181" s="3">
        <f>[2]หน้าผ้า!DU190</f>
        <v>45917</v>
      </c>
      <c r="AP181" s="3">
        <f>[2]หน้าผ้า!DP190</f>
        <v>45914</v>
      </c>
      <c r="AQ181" s="3">
        <f>[2]หน้าผ้า!DW190</f>
        <v>45918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WRWT25650/WRWT25650</v>
      </c>
      <c r="BD181" s="56">
        <f>[2]หน้าผ้า!CA190</f>
        <v>176.00673999999998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26</v>
      </c>
      <c r="F182" s="9">
        <f>[2]หน้าผ้า!H191</f>
        <v>43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102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WSWT2625650</v>
      </c>
      <c r="AA182" s="8">
        <f>[2]หน้าผ้า!AQ191</f>
        <v>14249.400000000001</v>
      </c>
      <c r="AB182" s="8">
        <f>[2]หน้าผ้า!AR191</f>
        <v>12069.6</v>
      </c>
      <c r="AC182" s="8">
        <f>[2]หน้าผ้า!AS191</f>
        <v>2179.8000000000002</v>
      </c>
      <c r="AD182" s="8">
        <f>[2]หน้าผ้า!AT191</f>
        <v>0</v>
      </c>
      <c r="AE182" s="8">
        <f>[2]หน้าผ้า!AU191</f>
        <v>0</v>
      </c>
      <c r="AF182" s="8" t="str">
        <f>[2]หน้าผ้า!AI191</f>
        <v>ระบุในSD</v>
      </c>
      <c r="AG182" s="1" t="str">
        <f>[3]หน้าผ้า!DC194</f>
        <v>พร้อมส่ง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26</v>
      </c>
      <c r="F183" s="9">
        <f>[2]หน้าผ้า!H192</f>
        <v>43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100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WSWT262575051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 t="str">
        <f>[3]หน้าผ้า!DC195</f>
        <v>ผ้าขาว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WRWT25800/WRWT25650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26</v>
      </c>
      <c r="F184" s="9">
        <f>[2]หน้าผ้า!H193</f>
        <v>43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113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WSWT2625700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 t="e">
        <f>[2]หน้าผ้า!AT193</f>
        <v>#REF!</v>
      </c>
      <c r="AE184" s="8" t="e">
        <f>[2]หน้าผ้า!AU193</f>
        <v>#REF!</v>
      </c>
      <c r="AF184" s="8" t="str">
        <f>[2]หน้าผ้า!AI193</f>
        <v>ระบุในSD</v>
      </c>
      <c r="AG184" s="1" t="str">
        <f>[3]หน้าผ้า!DC196</f>
        <v>พร้อมส่ง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WRWT260800/WRWT25650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26</v>
      </c>
      <c r="F185" s="9">
        <f>[2]หน้าผ้า!H194</f>
        <v>41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90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WSWT2625800SM</v>
      </c>
      <c r="AA185" s="8" t="e">
        <f>[2]หน้าผ้า!AQ194</f>
        <v>#REF!</v>
      </c>
      <c r="AB185" s="8" t="e">
        <f>[2]หน้าผ้า!AR194</f>
        <v>#REF!</v>
      </c>
      <c r="AC185" s="8" t="e">
        <f>[2]หน้าผ้า!AS194</f>
        <v>#REF!</v>
      </c>
      <c r="AD185" s="8" t="e">
        <f>[2]หน้าผ้า!AT194</f>
        <v>#REF!</v>
      </c>
      <c r="AE185" s="8" t="e">
        <f>[2]หน้าผ้า!AU194</f>
        <v>#REF!</v>
      </c>
      <c r="AF185" s="8" t="str">
        <f>[2]หน้าผ้า!AI194</f>
        <v>ระบุในSD</v>
      </c>
      <c r="AG185" s="1" t="str">
        <f>[3]หน้าผ้า!DC197</f>
        <v>ผ้าขาว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WRWT260800/WRWT25650</v>
      </c>
      <c r="BD185" s="56">
        <f>[2]หน้าผ้า!CA194</f>
        <v>0</v>
      </c>
    </row>
    <row r="186" spans="1:56" ht="27.75" customHeight="1" x14ac:dyDescent="0.45">
      <c r="A186" s="3" t="str">
        <f>[2]หน้าผ้า!C195</f>
        <v>ประมาณการ</v>
      </c>
      <c r="B186" s="14" t="str">
        <f>[2]หน้าผ้า!B195</f>
        <v>ประมาณการ</v>
      </c>
      <c r="C186" s="9" t="str">
        <f>[2]หน้าผ้า!E195</f>
        <v>บจก.ที.ซี.ยูเนี่ยน อโกรเทค</v>
      </c>
      <c r="D186" s="13" t="str">
        <f>[2]หน้าผ้า!F195</f>
        <v>ไม่พิมพ์</v>
      </c>
      <c r="E186" s="9">
        <f>[2]หน้าผ้า!G195</f>
        <v>26</v>
      </c>
      <c r="F186" s="9">
        <f>[2]หน้าผ้า!H195</f>
        <v>43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116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ไม่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45925</v>
      </c>
      <c r="U186" s="11">
        <f>[2]หน้าผ้า!AA195</f>
        <v>10000</v>
      </c>
      <c r="V186" s="10">
        <f>[2]หน้าผ้า!AJ195</f>
        <v>0</v>
      </c>
      <c r="W186" s="10">
        <f>[2]หน้าผ้า!AL195</f>
        <v>10000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 xml:space="preserve">WSWT2625800 </v>
      </c>
      <c r="AA186" s="8">
        <f>[2]หน้าผ้า!AQ195</f>
        <v>12433.3</v>
      </c>
      <c r="AB186" s="8">
        <f>[2]หน้าผ้า!AR195</f>
        <v>12433.3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P3</v>
      </c>
      <c r="AI186" s="1">
        <f>[2]หน้าผ้า!DM195</f>
        <v>1</v>
      </c>
      <c r="AJ186" s="3">
        <f>[2]หน้าผ้า!DN195</f>
        <v>45925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45924</v>
      </c>
      <c r="AP186" s="3">
        <f>[2]หน้าผ้า!DP195</f>
        <v>45920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ตัด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WRWT25800/WRWT25800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26</v>
      </c>
      <c r="F187" s="9">
        <f>[2]หน้าผ้า!H196</f>
        <v>43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116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 xml:space="preserve">WSWT2625800 </v>
      </c>
      <c r="AA187" s="8">
        <f>[2]หน้าผ้า!AQ196</f>
        <v>12433.3</v>
      </c>
      <c r="AB187" s="8">
        <f>[2]หน้าผ้า!AR196</f>
        <v>12433.3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 t="str">
        <f>[2]หน้าผ้า!AI196</f>
        <v>ระบุในSD</v>
      </c>
      <c r="AG187" s="1" t="str">
        <f>[3]หน้าผ้า!DC199</f>
        <v>พิมพ์ไม่ครบ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WRWT260800/WRWT25800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45898</v>
      </c>
      <c r="B188" s="14" t="str">
        <f>[2]หน้าผ้า!B197</f>
        <v>MK68-001052</v>
      </c>
      <c r="C188" s="9" t="str">
        <f>[2]หน้าผ้า!E197</f>
        <v>บจก.ที.ซี.ยูเนี่ยน อโกรเทค</v>
      </c>
      <c r="D188" s="13" t="str">
        <f>[2]หน้าผ้า!F197</f>
        <v>ไม่พิมพ์</v>
      </c>
      <c r="E188" s="9">
        <f>[2]หน้าผ้า!G197</f>
        <v>26</v>
      </c>
      <c r="F188" s="9">
        <f>[2]หน้าผ้า!H197</f>
        <v>43</v>
      </c>
      <c r="G188" s="9" t="str">
        <f>[2]หน้าผ้า!I197</f>
        <v>ขาว</v>
      </c>
      <c r="H188" s="9" t="str">
        <f>[2]หน้าผ้า!J197</f>
        <v>ใส</v>
      </c>
      <c r="I188" s="9">
        <f>[2]หน้าผ้า!L197</f>
        <v>150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45917</v>
      </c>
      <c r="U188" s="11">
        <f>[2]หน้าผ้า!AA197</f>
        <v>15000</v>
      </c>
      <c r="V188" s="10">
        <f>[2]หน้าผ้า!AJ197</f>
        <v>6300</v>
      </c>
      <c r="W188" s="10">
        <f>[2]หน้าผ้า!AL197</f>
        <v>8700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WSWT2625850SM</v>
      </c>
      <c r="AA188" s="8">
        <f>[2]หน้าผ้า!AQ197</f>
        <v>10816.971</v>
      </c>
      <c r="AB188" s="8">
        <f>[2]หน้าผ้า!AR197</f>
        <v>10816.971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10816.971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P11</v>
      </c>
      <c r="AI188" s="1">
        <f>[2]หน้าผ้า!DM197</f>
        <v>2</v>
      </c>
      <c r="AJ188" s="3">
        <f>[2]หน้าผ้า!DN197</f>
        <v>45917</v>
      </c>
      <c r="AK188" s="3">
        <f>[2]หน้าผ้า!DQ197</f>
        <v>45915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45916</v>
      </c>
      <c r="AP188" s="3">
        <f>[2]หน้าผ้า!DP197</f>
        <v>45912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งานเคลือบ+ตัด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45911</v>
      </c>
      <c r="B189" s="14" t="str">
        <f>[2]หน้าผ้า!B198</f>
        <v>MK68-001107</v>
      </c>
      <c r="C189" s="9" t="str">
        <f>[2]หน้าผ้า!E198</f>
        <v>บจก.ที.ซี.ยูเนี่ยน อโกรเทค</v>
      </c>
      <c r="D189" s="13" t="str">
        <f>[2]หน้าผ้า!F198</f>
        <v>TUNA MEAL MARIN TRUST</v>
      </c>
      <c r="E189" s="9">
        <f>[2]หน้าผ้า!G198</f>
        <v>26</v>
      </c>
      <c r="F189" s="9">
        <f>[2]หน้าผ้า!H198</f>
        <v>43</v>
      </c>
      <c r="G189" s="9" t="str">
        <f>[2]หน้าผ้า!I198</f>
        <v>ขาว</v>
      </c>
      <c r="H189" s="9" t="str">
        <f>[2]หน้าผ้า!J198</f>
        <v>ใส</v>
      </c>
      <c r="I189" s="9">
        <f>[2]หน้าผ้า!L198</f>
        <v>150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45929</v>
      </c>
      <c r="U189" s="11">
        <f>[2]หน้าผ้า!AA198</f>
        <v>10000</v>
      </c>
      <c r="V189" s="10">
        <f>[2]หน้าผ้า!AJ198</f>
        <v>500</v>
      </c>
      <c r="W189" s="10">
        <f>[2]หน้าผ้า!AL198</f>
        <v>9500</v>
      </c>
      <c r="X189" s="10">
        <f>[2]หน้าผ้า!AM198</f>
        <v>0</v>
      </c>
      <c r="Y189" s="10">
        <f>[2]หน้าผ้า!AN198</f>
        <v>9975</v>
      </c>
      <c r="Z189" s="9" t="str">
        <f>[2]หน้าผ้า!AO198</f>
        <v>WSWT2625850SM</v>
      </c>
      <c r="AA189" s="8">
        <f>[2]หน้าผ้า!AQ198</f>
        <v>11811.635</v>
      </c>
      <c r="AB189" s="8">
        <f>[2]หน้าผ้า!AR198</f>
        <v>3500</v>
      </c>
      <c r="AC189" s="8">
        <f>[2]หน้าผ้า!AS198</f>
        <v>8311.6350000000002</v>
      </c>
      <c r="AD189" s="8">
        <f>[2]หน้าผ้า!AT198</f>
        <v>0</v>
      </c>
      <c r="AE189" s="8">
        <f>[2]หน้าผ้า!AU198</f>
        <v>11811.635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P6</v>
      </c>
      <c r="AI189" s="1">
        <f>[2]หน้าผ้า!DM198</f>
        <v>4</v>
      </c>
      <c r="AJ189" s="3">
        <f>[2]หน้าผ้า!DN198</f>
        <v>45929</v>
      </c>
      <c r="AK189" s="3">
        <f>[2]หน้าผ้า!DQ198</f>
        <v>45925</v>
      </c>
      <c r="AL189" s="3">
        <f>[2]หน้าผ้า!DR198</f>
        <v>45918</v>
      </c>
      <c r="AM189" s="3">
        <f>[2]หน้าผ้า!DS198</f>
        <v>45926</v>
      </c>
      <c r="AN189" s="3">
        <f>[2]หน้าผ้า!DT198</f>
        <v>45927</v>
      </c>
      <c r="AO189" s="3">
        <f>[2]หน้าผ้า!DU198</f>
        <v>45928</v>
      </c>
      <c r="AP189" s="3">
        <f>[2]หน้าผ้า!DP198</f>
        <v>45924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WRWT25850/WRWT25850</v>
      </c>
      <c r="BD189" s="56">
        <f>[2]หน้าผ้า!CA198</f>
        <v>857.20662300000015</v>
      </c>
    </row>
    <row r="190" spans="1:56" ht="27.75" customHeight="1" x14ac:dyDescent="0.45">
      <c r="A190" s="3">
        <f>[2]หน้าผ้า!C199</f>
        <v>45901</v>
      </c>
      <c r="B190" s="14" t="str">
        <f>[2]หน้าผ้า!B199</f>
        <v>MK68-001066</v>
      </c>
      <c r="C190" s="9" t="str">
        <f>[2]หน้าผ้า!E199</f>
        <v>บจก.ที.ซี.ยูเนี่ยน อโกรเทค</v>
      </c>
      <c r="D190" s="13" t="str">
        <f>[2]หน้าผ้า!F199</f>
        <v>Zhejiang UN</v>
      </c>
      <c r="E190" s="9">
        <f>[2]หน้าผ้า!G199</f>
        <v>26</v>
      </c>
      <c r="F190" s="9">
        <f>[2]หน้าผ้า!H199</f>
        <v>43</v>
      </c>
      <c r="G190" s="9" t="str">
        <f>[2]หน้าผ้า!I199</f>
        <v>ขาว</v>
      </c>
      <c r="H190" s="9" t="str">
        <f>[2]หน้าผ้า!J199</f>
        <v>ใส</v>
      </c>
      <c r="I190" s="9">
        <f>[2]หน้าผ้า!L199</f>
        <v>150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45930</v>
      </c>
      <c r="U190" s="11">
        <f>[2]หน้าผ้า!AA199</f>
        <v>30000</v>
      </c>
      <c r="V190" s="10">
        <f>[2]หน้าผ้า!AJ199</f>
        <v>3600</v>
      </c>
      <c r="W190" s="10">
        <f>[2]หน้าผ้า!AL199</f>
        <v>26400</v>
      </c>
      <c r="X190" s="10">
        <f>[2]หน้าผ้า!AM199</f>
        <v>9475</v>
      </c>
      <c r="Y190" s="10">
        <f>[2]หน้าผ้า!AN199</f>
        <v>21551.25</v>
      </c>
      <c r="Z190" s="9" t="str">
        <f>[2]หน้าผ้า!AO199</f>
        <v>WSWT2625850SM</v>
      </c>
      <c r="AA190" s="8">
        <f>[2]หน้าผ้า!AQ199</f>
        <v>26795.315662500001</v>
      </c>
      <c r="AB190" s="8">
        <f>[2]หน้าผ้า!AR199</f>
        <v>0</v>
      </c>
      <c r="AC190" s="8">
        <f>[2]หน้าผ้า!AS199</f>
        <v>26795.315662500001</v>
      </c>
      <c r="AD190" s="8">
        <f>[2]หน้าผ้า!AT199</f>
        <v>0</v>
      </c>
      <c r="AE190" s="8">
        <f>[2]หน้าผ้า!AU199</f>
        <v>26795.315662500001</v>
      </c>
      <c r="AF190" s="8">
        <f>[2]หน้าผ้า!AI199</f>
        <v>0</v>
      </c>
      <c r="AG190" s="1" t="str">
        <f>[3]หน้าผ้า!DC202</f>
        <v>พร้อมส่ง</v>
      </c>
      <c r="AH190" s="1" t="str">
        <f>[2]หน้าผ้า!DL199</f>
        <v>P6</v>
      </c>
      <c r="AI190" s="1">
        <f>[2]หน้าผ้า!DM199</f>
        <v>4</v>
      </c>
      <c r="AJ190" s="3">
        <f>[2]หน้าผ้า!DN199</f>
        <v>45930</v>
      </c>
      <c r="AK190" s="3">
        <f>[2]หน้าผ้า!DQ199</f>
        <v>45926</v>
      </c>
      <c r="AL190" s="3">
        <f>[2]หน้าผ้า!DR199</f>
        <v>45919</v>
      </c>
      <c r="AM190" s="3">
        <f>[2]หน้าผ้า!DS199</f>
        <v>45927</v>
      </c>
      <c r="AN190" s="3">
        <f>[2]หน้าผ้า!DT199</f>
        <v>45928</v>
      </c>
      <c r="AO190" s="3">
        <f>[2]หน้าผ้า!DU199</f>
        <v>45929</v>
      </c>
      <c r="AP190" s="3">
        <f>[2]หน้าผ้า!DP199</f>
        <v>45925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WRWT25850/WRWT25850</v>
      </c>
      <c r="BD190" s="56">
        <f>[2]หน้าผ้า!CA199</f>
        <v>2763.4902219925007</v>
      </c>
    </row>
    <row r="191" spans="1:56" ht="27.75" customHeight="1" x14ac:dyDescent="0.45">
      <c r="A191" s="3">
        <f>[2]หน้าผ้า!C200</f>
        <v>45901</v>
      </c>
      <c r="B191" s="14" t="str">
        <f>[2]หน้าผ้า!B200</f>
        <v>MK68-001067</v>
      </c>
      <c r="C191" s="9" t="str">
        <f>[2]หน้าผ้า!E200</f>
        <v>บจก.ที.ซี.ยูเนี่ยน อโกรเทค</v>
      </c>
      <c r="D191" s="13" t="str">
        <f>[2]หน้าผ้า!F200</f>
        <v>Zhejiang UN</v>
      </c>
      <c r="E191" s="9">
        <f>[2]หน้าผ้า!G200</f>
        <v>26</v>
      </c>
      <c r="F191" s="9">
        <f>[2]หน้าผ้า!H200</f>
        <v>43</v>
      </c>
      <c r="G191" s="9" t="str">
        <f>[2]หน้าผ้า!I200</f>
        <v>ขาว</v>
      </c>
      <c r="H191" s="9" t="str">
        <f>[2]หน้าผ้า!J200</f>
        <v>ใส</v>
      </c>
      <c r="I191" s="9">
        <f>[2]หน้าผ้า!L200</f>
        <v>150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45945</v>
      </c>
      <c r="U191" s="11">
        <f>[2]หน้าผ้า!AA200</f>
        <v>10000</v>
      </c>
      <c r="V191" s="10">
        <f>[2]หน้าผ้า!AJ200</f>
        <v>0</v>
      </c>
      <c r="W191" s="10">
        <f>[2]หน้าผ้า!AL200</f>
        <v>10000</v>
      </c>
      <c r="X191" s="10">
        <f>[2]หน้าผ้า!AM200</f>
        <v>0</v>
      </c>
      <c r="Y191" s="10">
        <f>[2]หน้าผ้า!AN200</f>
        <v>10500</v>
      </c>
      <c r="Z191" s="9" t="str">
        <f>[2]หน้าผ้า!AO200</f>
        <v>WSWT2625850SM</v>
      </c>
      <c r="AA191" s="8">
        <f>[2]หน้าผ้า!AQ200</f>
        <v>12433.3</v>
      </c>
      <c r="AB191" s="8">
        <f>[2]หน้าผ้า!AR200</f>
        <v>0</v>
      </c>
      <c r="AC191" s="8">
        <f>[2]หน้าผ้า!AS200</f>
        <v>12433.3</v>
      </c>
      <c r="AD191" s="8">
        <f>[2]หน้าผ้า!AT200</f>
        <v>0</v>
      </c>
      <c r="AE191" s="8">
        <f>[2]หน้าผ้า!AU200</f>
        <v>12433.3</v>
      </c>
      <c r="AF191" s="8">
        <f>[2]หน้าผ้า!AI200</f>
        <v>0</v>
      </c>
      <c r="AG191" s="1" t="str">
        <f>[3]หน้าผ้า!DC203</f>
        <v>พร้อมส่ง</v>
      </c>
      <c r="AH191" s="1" t="str">
        <f>[2]หน้าผ้า!DL200</f>
        <v>P6</v>
      </c>
      <c r="AI191" s="1">
        <f>[2]หน้าผ้า!DM200</f>
        <v>4</v>
      </c>
      <c r="AJ191" s="3">
        <f>[2]หน้าผ้า!DN200</f>
        <v>45945</v>
      </c>
      <c r="AK191" s="3">
        <f>[2]หน้าผ้า!DQ200</f>
        <v>45941</v>
      </c>
      <c r="AL191" s="3">
        <f>[2]หน้าผ้า!DR200</f>
        <v>45934</v>
      </c>
      <c r="AM191" s="3">
        <f>[2]หน้าผ้า!DS200</f>
        <v>45942</v>
      </c>
      <c r="AN191" s="3">
        <f>[2]หน้าผ้า!DT200</f>
        <v>45943</v>
      </c>
      <c r="AO191" s="3">
        <f>[2]หน้าผ้า!DU200</f>
        <v>45944</v>
      </c>
      <c r="AP191" s="3">
        <f>[2]หน้าผ้า!DP200</f>
        <v>45940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งานเคลือบ+พิมพ์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WRWT25850/WRWT25850</v>
      </c>
      <c r="BD191" s="56">
        <f>[2]หน้าผ้า!CA200</f>
        <v>1282.2876733333333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26</v>
      </c>
      <c r="F192" s="9">
        <f>[2]หน้าผ้า!H201</f>
        <v>43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120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WSWT2625850SM</v>
      </c>
      <c r="AA192" s="8">
        <f>[2]หน้าผ้า!AQ201</f>
        <v>61857.2216625</v>
      </c>
      <c r="AB192" s="8">
        <f>[2]หน้าผ้า!AR201</f>
        <v>14316.971</v>
      </c>
      <c r="AC192" s="8">
        <f>[2]หน้าผ้า!AS201</f>
        <v>47540.250662499995</v>
      </c>
      <c r="AD192" s="8">
        <f>[2]หน้าผ้า!AT201</f>
        <v>0</v>
      </c>
      <c r="AE192" s="8">
        <f>[2]หน้าผ้า!AU201</f>
        <v>61857.2216625</v>
      </c>
      <c r="AF192" s="8" t="str">
        <f>[2]หน้าผ้า!AI201</f>
        <v>ระบุในSD</v>
      </c>
      <c r="AG192" s="1" t="str">
        <f>[3]หน้าผ้า!DC204</f>
        <v>ยังไม่ได้พิมพ์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WRWT260850/WRWT25850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28</v>
      </c>
      <c r="F193" s="9">
        <f>[2]หน้าผ้า!H202</f>
        <v>41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122</v>
      </c>
      <c r="J193" s="9" t="str">
        <f>[2]หน้าผ้า!M202</f>
        <v>+</v>
      </c>
      <c r="K193" s="9">
        <f>[2]หน้าผ้า!N202</f>
        <v>3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WSWT2825800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ผ้าขาว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45895</v>
      </c>
      <c r="B194" s="14" t="str">
        <f>[2]หน้าผ้า!B203</f>
        <v>MK68-001032</v>
      </c>
      <c r="C194" s="9" t="str">
        <f>[2]หน้าผ้า!E203</f>
        <v>บจก.ไทยร่วมใจน้ำมันพืช</v>
      </c>
      <c r="D194" s="13" t="str">
        <f>[2]หน้าผ้า!F203</f>
        <v>TRJ</v>
      </c>
      <c r="E194" s="9">
        <f>[2]หน้าผ้า!G203</f>
        <v>28</v>
      </c>
      <c r="F194" s="9">
        <f>[2]หน้าผ้า!H203</f>
        <v>41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120</v>
      </c>
      <c r="J194" s="9" t="str">
        <f>[2]หน้าผ้า!M203</f>
        <v>+</v>
      </c>
      <c r="K194" s="9">
        <f>[2]หน้าผ้า!N203</f>
        <v>3</v>
      </c>
      <c r="L194" s="9" t="str">
        <f>[2]หน้าผ้า!R203</f>
        <v>ไม่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>500กระสอบ</v>
      </c>
      <c r="T194" s="12">
        <f>[2]หน้าผ้า!X203</f>
        <v>45916</v>
      </c>
      <c r="U194" s="11">
        <f>[2]หน้าผ้า!AA203</f>
        <v>13000</v>
      </c>
      <c r="V194" s="10">
        <f>[2]หน้าผ้า!AJ203</f>
        <v>13000</v>
      </c>
      <c r="W194" s="10">
        <f>[2]หน้าผ้า!AL203</f>
        <v>0</v>
      </c>
      <c r="X194" s="10">
        <f>[2]หน้าผ้า!AM203</f>
        <v>53544</v>
      </c>
      <c r="Y194" s="10">
        <f>[2]หน้าผ้า!AN203</f>
        <v>0</v>
      </c>
      <c r="Z194" s="9" t="str">
        <f>[2]หน้าผ้า!AO203</f>
        <v>WSWT2825850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พร้อมส่ง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45916</v>
      </c>
      <c r="AK194" s="3">
        <f>[2]หน้าผ้า!DQ203</f>
        <v>0</v>
      </c>
      <c r="AL194" s="3">
        <f>[2]หน้าผ้า!DR203</f>
        <v>45907</v>
      </c>
      <c r="AM194" s="3">
        <f>[2]หน้าผ้า!DS203</f>
        <v>45914</v>
      </c>
      <c r="AN194" s="3">
        <f>[2]หน้าผ้า!DT203</f>
        <v>45915</v>
      </c>
      <c r="AO194" s="3">
        <f>[2]หน้าผ้า!DU203</f>
        <v>45915</v>
      </c>
      <c r="AP194" s="3">
        <f>[2]หน้าผ้า!DP203</f>
        <v>45911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 t="str">
        <f>[2]หน้าผ้า!AG203</f>
        <v>มีน้ำหนักต่ำ รอผสม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45909</v>
      </c>
      <c r="B195" s="14" t="str">
        <f>[2]หน้าผ้า!B204</f>
        <v>MK68-001089</v>
      </c>
      <c r="C195" s="9" t="str">
        <f>[2]หน้าผ้า!E204</f>
        <v>บจก.ไทยร่วมใจน้ำมันพืช</v>
      </c>
      <c r="D195" s="13" t="str">
        <f>[2]หน้าผ้า!F204</f>
        <v>TRJ</v>
      </c>
      <c r="E195" s="9">
        <f>[2]หน้าผ้า!G204</f>
        <v>28</v>
      </c>
      <c r="F195" s="9">
        <f>[2]หน้าผ้า!H204</f>
        <v>41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120</v>
      </c>
      <c r="J195" s="9" t="str">
        <f>[2]หน้าผ้า!M204</f>
        <v>+</v>
      </c>
      <c r="K195" s="9">
        <f>[2]หน้าผ้า!N204</f>
        <v>3</v>
      </c>
      <c r="L195" s="9" t="str">
        <f>[2]หน้าผ้า!R204</f>
        <v>ไม่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>500กระสอบ</v>
      </c>
      <c r="T195" s="12">
        <f>[2]หน้าผ้า!X204</f>
        <v>45922</v>
      </c>
      <c r="U195" s="11">
        <f>[2]หน้าผ้า!AA204</f>
        <v>50000</v>
      </c>
      <c r="V195" s="10">
        <f>[2]หน้าผ้า!AJ204</f>
        <v>1703</v>
      </c>
      <c r="W195" s="10">
        <f>[2]หน้าผ้า!AL204</f>
        <v>48297</v>
      </c>
      <c r="X195" s="10">
        <f>[2]หน้าผ้า!AM204</f>
        <v>0</v>
      </c>
      <c r="Y195" s="10">
        <f>[2]หน้าผ้า!AN204</f>
        <v>50711.85</v>
      </c>
      <c r="Z195" s="9" t="str">
        <f>[2]หน้าผ้า!AO204</f>
        <v>WSWT2825850</v>
      </c>
      <c r="AA195" s="8">
        <f>[2]หน้าผ้า!AQ204</f>
        <v>57350.272649999999</v>
      </c>
      <c r="AB195" s="8">
        <f>[2]หน้าผ้า!AR204</f>
        <v>30110</v>
      </c>
      <c r="AC195" s="8">
        <f>[2]หน้าผ้า!AS204</f>
        <v>27240.272649999999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พร้อมส่ง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45922</v>
      </c>
      <c r="AK195" s="3">
        <f>[2]หน้าผ้า!DQ204</f>
        <v>0</v>
      </c>
      <c r="AL195" s="3">
        <f>[2]หน้าผ้า!DR204</f>
        <v>45913</v>
      </c>
      <c r="AM195" s="3">
        <f>[2]หน้าผ้า!DS204</f>
        <v>45920</v>
      </c>
      <c r="AN195" s="3">
        <f>[2]หน้าผ้า!DT204</f>
        <v>45921</v>
      </c>
      <c r="AO195" s="3">
        <f>[2]หน้าผ้า!DU204</f>
        <v>45921</v>
      </c>
      <c r="AP195" s="3">
        <f>[2]หน้าผ้า!DP204</f>
        <v>45917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 t="str">
        <f>[2]หน้าผ้า!AG204</f>
        <v>22/9เย็น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WRWT25850/WRWT25850</v>
      </c>
      <c r="BD195" s="56">
        <f>[2]หน้าผ้า!CA204</f>
        <v>3061.5039761638886</v>
      </c>
    </row>
    <row r="196" spans="1:56" ht="27.75" customHeight="1" x14ac:dyDescent="0.45">
      <c r="A196" s="3" t="str">
        <f>[2]หน้าผ้า!C205</f>
        <v>ประมาณการ</v>
      </c>
      <c r="B196" s="14" t="str">
        <f>[2]หน้าผ้า!B205</f>
        <v>ประมาณการ</v>
      </c>
      <c r="C196" s="9" t="str">
        <f>[2]หน้าผ้า!E205</f>
        <v>บจก.ที.ซี.ยูเนี่ยน อโกรเทค</v>
      </c>
      <c r="D196" s="13" t="str">
        <f>[2]หน้าผ้า!F205</f>
        <v>ไม่พิมพ์</v>
      </c>
      <c r="E196" s="9">
        <f>[2]หน้าผ้า!G205</f>
        <v>28</v>
      </c>
      <c r="F196" s="9">
        <f>[2]หน้าผ้า!H205</f>
        <v>47</v>
      </c>
      <c r="G196" s="9" t="str">
        <f>[2]หน้าผ้า!I205</f>
        <v>ขาว</v>
      </c>
      <c r="H196" s="9" t="str">
        <f>[2]หน้าผ้า!J205</f>
        <v>ใส</v>
      </c>
      <c r="I196" s="9">
        <f>[2]หน้าผ้า!L205</f>
        <v>180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45925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WSWT2825850</v>
      </c>
      <c r="AA196" s="8">
        <f>[2]หน้าผ้า!AQ205</f>
        <v>6775.4500000000007</v>
      </c>
      <c r="AB196" s="8">
        <f>[2]หน้าผ้า!AR205</f>
        <v>0</v>
      </c>
      <c r="AC196" s="8">
        <f>[2]หน้าผ้า!AS205</f>
        <v>6775.4500000000007</v>
      </c>
      <c r="AD196" s="8">
        <f>[2]หน้าผ้า!AT205</f>
        <v>0</v>
      </c>
      <c r="AE196" s="8">
        <f>[2]หน้าผ้า!AU205</f>
        <v>6775.4500000000007</v>
      </c>
      <c r="AF196" s="8">
        <f>[2]หน้าผ้า!AI205</f>
        <v>0</v>
      </c>
      <c r="AG196" s="1">
        <f>[3]หน้าผ้า!DC208</f>
        <v>0</v>
      </c>
      <c r="AH196" s="1" t="str">
        <f>[2]หน้าผ้า!DL205</f>
        <v>P11</v>
      </c>
      <c r="AI196" s="1">
        <f>[2]หน้าผ้า!DM205</f>
        <v>2</v>
      </c>
      <c r="AJ196" s="3">
        <f>[2]หน้าผ้า!DN205</f>
        <v>45925</v>
      </c>
      <c r="AK196" s="3">
        <f>[2]หน้าผ้า!DQ205</f>
        <v>45923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45924</v>
      </c>
      <c r="AP196" s="3">
        <f>[2]หน้าผ้า!DP205</f>
        <v>45920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งานเคลือบ+ตัด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WRWT25850/WRWT25850</v>
      </c>
      <c r="BD196" s="56">
        <f>[2]หน้าผ้า!CA205</f>
        <v>761.48529722222236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28</v>
      </c>
      <c r="F197" s="9">
        <f>[2]หน้าผ้า!H206</f>
        <v>43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130</v>
      </c>
      <c r="J197" s="9" t="str">
        <f>[2]หน้าผ้า!M206</f>
        <v>±</v>
      </c>
      <c r="K197" s="9">
        <f>[2]หน้าผ้า!N206</f>
        <v>3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WSWT2825850</v>
      </c>
      <c r="AA197" s="8">
        <f>[2]หน้าผ้า!AQ206</f>
        <v>64125.722649999996</v>
      </c>
      <c r="AB197" s="8">
        <f>[2]หน้าผ้า!AR206</f>
        <v>30110</v>
      </c>
      <c r="AC197" s="8">
        <f>[2]หน้าผ้า!AS206</f>
        <v>34015.722649999996</v>
      </c>
      <c r="AD197" s="8">
        <f>[2]หน้าผ้า!AT206</f>
        <v>0</v>
      </c>
      <c r="AE197" s="8">
        <f>[2]หน้าผ้า!AU206</f>
        <v>6775.4500000000007</v>
      </c>
      <c r="AF197" s="8" t="str">
        <f>[2]หน้าผ้า!AI206</f>
        <v>ระบุในSD</v>
      </c>
      <c r="AG197" s="1">
        <f>[3]หน้าผ้า!DC209</f>
        <v>0</v>
      </c>
      <c r="AH197" s="1">
        <f>[2]หน้าผ้า!DL206</f>
        <v>0</v>
      </c>
      <c r="AI197" s="1">
        <f>[2]หน้าผ้า!DM206</f>
        <v>0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WRWT280850/WRWT25850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30</v>
      </c>
      <c r="F198" s="9">
        <f>[2]หน้าผ้า!H207</f>
        <v>41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122</v>
      </c>
      <c r="J198" s="9" t="str">
        <f>[2]หน้าผ้า!M207</f>
        <v>±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WSWT3025800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>
        <f>[3]หน้าผ้า!DC210</f>
        <v>0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WRWT25800/WRWT28750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 t="str">
        <f>[2]หน้าผ้า!X208</f>
        <v>ค้างส่งทั้งหมด</v>
      </c>
      <c r="U199" s="11">
        <f>[2]หน้าผ้า!AA208</f>
        <v>4515785</v>
      </c>
      <c r="V199" s="10">
        <f>[2]หน้าผ้า!AJ208</f>
        <v>275997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 t="e">
        <f>[2]หน้าผ้า!AQ208</f>
        <v>#REF!</v>
      </c>
      <c r="AB199" s="8" t="e">
        <f>[2]หน้าผ้า!AR208</f>
        <v>#REF!</v>
      </c>
      <c r="AC199" s="8" t="e">
        <f>[2]หน้าผ้า!AS208</f>
        <v>#REF!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 xml:space="preserve"> 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-5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309764.92009039159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140000</v>
      </c>
      <c r="T200" s="12">
        <f>[2]หน้าผ้า!X209</f>
        <v>0</v>
      </c>
      <c r="U200" s="11">
        <f>[2]หน้าผ้า!AA209</f>
        <v>32.255607142857144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 t="e">
        <f>[2]หน้าผ้า!AQ209</f>
        <v>#REF!</v>
      </c>
      <c r="AB200" s="8">
        <f>[2]หน้าผ้า!AR209</f>
        <v>0</v>
      </c>
      <c r="AC200" s="8" t="e">
        <f>[2]หน้าผ้า!AS209</f>
        <v>#REF!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 t="str">
        <f>[2]หน้าผ้า!DL209</f>
        <v>P1</v>
      </c>
      <c r="AI200" s="1">
        <f>[2]หน้าผ้า!DM209</f>
        <v>2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-9</v>
      </c>
      <c r="AM200" s="3">
        <f>[2]หน้าผ้า!DS209</f>
        <v>-2</v>
      </c>
      <c r="AN200" s="3">
        <f>[2]หน้าผ้า!DT209</f>
        <v>0</v>
      </c>
      <c r="AO200" s="3">
        <f>[2]หน้าผ้า!DU209</f>
        <v>-1</v>
      </c>
      <c r="AP200" s="3">
        <f>[2]หน้าผ้า!DP209</f>
        <v>-5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>รอART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 t="str">
        <f>[2]หน้าผ้า!CA209</f>
        <v>ห้ามลบ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 t="str">
        <f>[2]หน้าผ้า!X210</f>
        <v>ประมาณการ</v>
      </c>
      <c r="U201" s="11">
        <f>[2]หน้าผ้า!AA210</f>
        <v>3285000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 t="str">
        <f>[2]หน้าผ้า!DL210</f>
        <v>P3</v>
      </c>
      <c r="AI201" s="1">
        <f>[2]หน้าผ้า!DM210</f>
        <v>1</v>
      </c>
      <c r="AJ201" s="3" t="str">
        <f>[2]หน้าผ้า!DN210</f>
        <v>ประมาณการ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 t="e">
        <f>[2]หน้าผ้า!DU210</f>
        <v>#VALUE!</v>
      </c>
      <c r="AP201" s="3" t="e">
        <f>[2]หน้าผ้า!DP210</f>
        <v>#VALUE!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ตัด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 t="str">
        <f>[2]หน้าผ้า!X211</f>
        <v>รอแจ้ง</v>
      </c>
      <c r="U202" s="11">
        <f>[2]หน้าผ้า!AA211</f>
        <v>2687019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2583596.05082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 t="str">
        <f>[2]หน้าผ้า!DL211</f>
        <v>P2</v>
      </c>
      <c r="AI202" s="1">
        <f>[2]หน้าผ้า!DM211</f>
        <v>3</v>
      </c>
      <c r="AJ202" s="3" t="str">
        <f>[2]หน้าผ้า!DN211</f>
        <v>รอแจ้ง</v>
      </c>
      <c r="AK202" s="3" t="e">
        <f>[2]หน้าผ้า!DQ211</f>
        <v>#VALUE!</v>
      </c>
      <c r="AL202" s="3" t="e">
        <f>[2]หน้าผ้า!DR211</f>
        <v>#VALUE!</v>
      </c>
      <c r="AM202" s="3" t="e">
        <f>[2]หน้าผ้า!DS211</f>
        <v>#VALUE!</v>
      </c>
      <c r="AN202" s="3">
        <f>[2]หน้าผ้า!DT211</f>
        <v>0</v>
      </c>
      <c r="AO202" s="3" t="e">
        <f>[2]หน้าผ้า!DU211</f>
        <v>#VALUE!</v>
      </c>
      <c r="AP202" s="3" t="e">
        <f>[2]หน้าผ้า!DP211</f>
        <v>#VALUE!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 t="str">
        <f>[2]หน้าผ้า!X212</f>
        <v>รอส่ง</v>
      </c>
      <c r="U203" s="11">
        <f>[2]หน้าผ้า!AA212</f>
        <v>25000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 t="str">
        <f>[2]หน้าผ้า!DL212</f>
        <v>P6</v>
      </c>
      <c r="AI203" s="1">
        <f>[2]หน้าผ้า!DM212</f>
        <v>4</v>
      </c>
      <c r="AJ203" s="3" t="str">
        <f>[2]หน้าผ้า!DN212</f>
        <v>รอส่ง</v>
      </c>
      <c r="AK203" s="3" t="e">
        <f>[2]หน้าผ้า!DQ212</f>
        <v>#VALUE!</v>
      </c>
      <c r="AL203" s="3" t="e">
        <f>[2]หน้าผ้า!DR212</f>
        <v>#VALUE!</v>
      </c>
      <c r="AM203" s="3" t="e">
        <f>[2]หน้าผ้า!DS212</f>
        <v>#VALUE!</v>
      </c>
      <c r="AN203" s="3" t="e">
        <f>[2]หน้าผ้า!DT212</f>
        <v>#VALUE!</v>
      </c>
      <c r="AO203" s="3" t="e">
        <f>[2]หน้าผ้า!DU212</f>
        <v>#VALUE!</v>
      </c>
      <c r="AP203" s="3" t="e">
        <f>[2]หน้าผ้า!DP212</f>
        <v>#VALUE!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 t="str">
        <f>[2]หน้าผ้า!X213</f>
        <v>มีกำหนดส่ง</v>
      </c>
      <c r="U204" s="11">
        <f>[2]หน้าผ้า!AA213</f>
        <v>-1481234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 t="e">
        <f>[2]หน้าผ้า!AS213</f>
        <v>#REF!</v>
      </c>
      <c r="AD204" s="8" t="e">
        <f>[2]หน้าผ้า!AT213</f>
        <v>#REF!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P11</v>
      </c>
      <c r="AI204" s="1">
        <f>[2]หน้าผ้า!DM213</f>
        <v>2</v>
      </c>
      <c r="AJ204" s="3" t="str">
        <f>[2]หน้าผ้า!DN213</f>
        <v>มีกำหนดส่ง</v>
      </c>
      <c r="AK204" s="3" t="e">
        <f>[2]หน้าผ้า!DQ213</f>
        <v>#VALUE!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 t="e">
        <f>[2]หน้าผ้า!DU213</f>
        <v>#VALUE!</v>
      </c>
      <c r="AP204" s="3" t="e">
        <f>[2]หน้าผ้า!DP213</f>
        <v>#VALUE!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งานเคลือบ+ตัด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 t="str">
        <f>[2]หน้าผ้า!E214</f>
        <v>ผู้สั่งผลิต..................................................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 t="str">
        <f>[2]หน้าผ้า!I214</f>
        <v xml:space="preserve"> </v>
      </c>
      <c r="H205" s="9">
        <f>[2]หน้าผ้า!J214</f>
        <v>0</v>
      </c>
      <c r="I205" s="9">
        <f>[2]หน้าผ้า!L214</f>
        <v>0</v>
      </c>
      <c r="J205" s="9" t="str">
        <f>[2]หน้าผ้า!M214</f>
        <v xml:space="preserve"> 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P9</v>
      </c>
      <c r="AI205" s="1">
        <f>[2]หน้าผ้า!DM214</f>
        <v>3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-10</v>
      </c>
      <c r="AM205" s="3">
        <f>[2]หน้าผ้า!DS214</f>
        <v>-3</v>
      </c>
      <c r="AN205" s="3">
        <f>[2]หน้าผ้า!DT214</f>
        <v>-2</v>
      </c>
      <c r="AO205" s="3">
        <f>[2]หน้าผ้า!DU214</f>
        <v>-1</v>
      </c>
      <c r="AP205" s="3">
        <f>[2]หน้าผ้า!DP214</f>
        <v>-5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 t="str">
        <f>[2]หน้าผ้า!E215</f>
        <v>เจ้าหน้าที่วางแผนการผลิต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 t="str">
        <f>[2]หน้าผ้า!M215</f>
        <v>ผู้อนุมัติ..................................................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 t="str">
        <f>[2]หน้าผ้า!AT215</f>
        <v xml:space="preserve"> 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P4</v>
      </c>
      <c r="AI206" s="1">
        <f>[2]หน้าผ้า!DM215</f>
        <v>3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-10</v>
      </c>
      <c r="AM206" s="3">
        <f>[2]หน้าผ้า!DS215</f>
        <v>-3</v>
      </c>
      <c r="AN206" s="3">
        <f>[2]หน้าผ้า!DT215</f>
        <v>0</v>
      </c>
      <c r="AO206" s="3">
        <f>[2]หน้าผ้า!DU215</f>
        <v>-2</v>
      </c>
      <c r="AP206" s="3">
        <f>[2]หน้าผ้า!DP215</f>
        <v>-5</v>
      </c>
      <c r="AQ206" s="3">
        <f>[2]หน้าผ้า!DW215</f>
        <v>-1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 t="str">
        <f>[2]หน้าผ้า!E216</f>
        <v xml:space="preserve">        /         /        .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 t="str">
        <f>[2]หน้าผ้า!M216</f>
        <v>ผู้จัดการฝ่ายผลิต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 t="str">
        <f>[2]หน้าผ้า!V216</f>
        <v xml:space="preserve"> 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-9</v>
      </c>
      <c r="AM207" s="3">
        <f>[2]หน้าผ้า!DS216</f>
        <v>-2</v>
      </c>
      <c r="AN207" s="3">
        <f>[2]หน้าผ้า!DT216</f>
        <v>-1</v>
      </c>
      <c r="AO207" s="3">
        <f>[2]หน้าผ้า!DU216</f>
        <v>-1</v>
      </c>
      <c r="AP207" s="3">
        <f>[2]หน้าผ้า!DP216</f>
        <v>-5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 t="str">
        <f>[2]หน้าผ้า!M217</f>
        <v xml:space="preserve">        /         /        .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P8</v>
      </c>
      <c r="AI208" s="1">
        <f>[2]หน้าผ้า!DM217</f>
        <v>4</v>
      </c>
      <c r="AJ208" s="3">
        <f>[2]หน้าผ้า!DN217</f>
        <v>0</v>
      </c>
      <c r="AK208" s="3">
        <f>[2]หน้าผ้า!DQ217</f>
        <v>-4</v>
      </c>
      <c r="AL208" s="3">
        <f>[2]หน้าผ้า!DR217</f>
        <v>-10</v>
      </c>
      <c r="AM208" s="3">
        <f>[2]หน้าผ้า!DS217</f>
        <v>-3</v>
      </c>
      <c r="AN208" s="3">
        <f>[2]หน้าผ้า!DT217</f>
        <v>-2</v>
      </c>
      <c r="AO208" s="3">
        <f>[2]หน้าผ้า!DU217</f>
        <v>-2</v>
      </c>
      <c r="AP208" s="3">
        <f>[2]หน้าผ้า!DP217</f>
        <v>-5</v>
      </c>
      <c r="AQ208" s="3">
        <f>[2]หน้าผ้า!DW217</f>
        <v>-1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 t="str">
        <f>[2]หน้าผ้า!F218</f>
        <v xml:space="preserve"> </v>
      </c>
      <c r="E209" s="9" t="str">
        <f>[2]หน้าผ้า!G218</f>
        <v xml:space="preserve"> 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P13</v>
      </c>
      <c r="AI209" s="1">
        <f>[2]หน้าผ้า!DM218</f>
        <v>2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-2</v>
      </c>
      <c r="AP209" s="3">
        <f>[2]หน้าผ้า!DP218</f>
        <v>-5</v>
      </c>
      <c r="AQ209" s="3">
        <f>[2]หน้าผ้า!DW218</f>
        <v>-1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ตัด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 t="str">
        <f>[2]หน้าผ้า!V219</f>
        <v xml:space="preserve"> 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P10</v>
      </c>
      <c r="AI210" s="1">
        <f>[2]หน้าผ้า!DM219</f>
        <v>3</v>
      </c>
      <c r="AJ210" s="3">
        <f>[2]หน้าผ้า!DN219</f>
        <v>0</v>
      </c>
      <c r="AK210" s="3">
        <f>[2]หน้าผ้า!DQ219</f>
        <v>-3</v>
      </c>
      <c r="AL210" s="3">
        <f>[2]หน้าผ้า!DR219</f>
        <v>-9</v>
      </c>
      <c r="AM210" s="3">
        <f>[2]หน้าผ้า!DS219</f>
        <v>-2</v>
      </c>
      <c r="AN210" s="3">
        <f>[2]หน้าผ้า!DT219</f>
        <v>0</v>
      </c>
      <c r="AO210" s="3">
        <f>[2]หน้าผ้า!DU219</f>
        <v>-1</v>
      </c>
      <c r="AP210" s="3">
        <f>[2]หน้าผ้า!DP219</f>
        <v>-5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 t="str">
        <f>[2]หน้าผ้า!AA220</f>
        <v xml:space="preserve"> </v>
      </c>
      <c r="V211" s="10" t="str">
        <f>[2]หน้าผ้า!AJ220</f>
        <v>.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 t="str">
        <f>[2]หน้าผ้า!DM220</f>
        <v>Lead time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-5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P5.2</v>
      </c>
      <c r="AI212" s="1">
        <f>[2]หน้าผ้า!DM221</f>
        <v>4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-11</v>
      </c>
      <c r="AM212" s="3">
        <f>[2]หน้าผ้า!DS221</f>
        <v>-4</v>
      </c>
      <c r="AN212" s="3">
        <f>[2]หน้าผ้า!DT221</f>
        <v>-3</v>
      </c>
      <c r="AO212" s="3">
        <f>[2]หน้าผ้า!DU221</f>
        <v>-3</v>
      </c>
      <c r="AP212" s="3">
        <f>[2]หน้าผ้า!DP221</f>
        <v>-15</v>
      </c>
      <c r="AQ212" s="3">
        <f>[2]หน้าผ้า!DW221</f>
        <v>-2</v>
      </c>
      <c r="AR212" s="3">
        <f>[2]หน้าผ้า!DX221</f>
        <v>-1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 t="str">
        <f>[2]หน้าผ้า!DL222</f>
        <v>P5.3</v>
      </c>
      <c r="AI213" s="1">
        <f>[2]หน้าผ้า!DM222</f>
        <v>6</v>
      </c>
      <c r="AJ213" s="3">
        <f>[2]หน้าผ้า!DN222</f>
        <v>0</v>
      </c>
      <c r="AK213" s="3">
        <f>[2]หน้าผ้า!DQ222</f>
        <v>-6</v>
      </c>
      <c r="AL213" s="3">
        <f>[2]หน้าผ้า!DR222</f>
        <v>-12</v>
      </c>
      <c r="AM213" s="3">
        <f>[2]หน้าผ้า!DS222</f>
        <v>-5</v>
      </c>
      <c r="AN213" s="3">
        <f>[2]หน้าผ้า!DT222</f>
        <v>-4</v>
      </c>
      <c r="AO213" s="3">
        <f>[2]หน้าผ้า!DU222</f>
        <v>-3</v>
      </c>
      <c r="AP213" s="3">
        <f>[2]หน้าผ้า!DP222</f>
        <v>-15</v>
      </c>
      <c r="AQ213" s="3">
        <f>[2]หน้าผ้า!DW222</f>
        <v>-2</v>
      </c>
      <c r="AR213" s="3">
        <f>[2]หน้าผ้า!DX222</f>
        <v>-1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 t="str">
        <f>[2]หน้าผ้า!H239</f>
        <v xml:space="preserve"> 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tabSelected="1" zoomScale="80" zoomScaleNormal="80" workbookViewId="0">
      <selection activeCell="H23" sqref="H23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151</v>
      </c>
    </row>
    <row r="3" spans="1:13" x14ac:dyDescent="0.2">
      <c r="A3" s="57" t="s">
        <v>29</v>
      </c>
      <c r="B3" t="s">
        <v>151</v>
      </c>
    </row>
    <row r="4" spans="1:13" x14ac:dyDescent="0.2">
      <c r="A4" s="57" t="s">
        <v>42</v>
      </c>
      <c r="B4" t="s">
        <v>169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3" ht="20.25" customHeight="1" x14ac:dyDescent="0.2">
      <c r="A7" t="s">
        <v>172</v>
      </c>
      <c r="B7" s="59">
        <v>205000</v>
      </c>
      <c r="C7" s="59">
        <v>75516</v>
      </c>
      <c r="D7" s="59">
        <v>146090</v>
      </c>
      <c r="E7" s="59">
        <v>104845.85584</v>
      </c>
      <c r="F7" s="59">
        <v>54126.405840000007</v>
      </c>
      <c r="G7" s="59">
        <v>50719.450000000004</v>
      </c>
      <c r="H7" s="59">
        <f>+J7-I7</f>
        <v>50719.450000000004</v>
      </c>
      <c r="J7" s="59">
        <f>G7</f>
        <v>50719.450000000004</v>
      </c>
    </row>
    <row r="8" spans="1:13" ht="20.25" customHeight="1" x14ac:dyDescent="0.2">
      <c r="A8" t="s">
        <v>112</v>
      </c>
      <c r="B8" s="59">
        <v>10080</v>
      </c>
      <c r="C8" s="59">
        <v>9351.2999999999993</v>
      </c>
      <c r="D8" s="59">
        <v>8906</v>
      </c>
      <c r="E8" s="59">
        <v>8833.594219999999</v>
      </c>
      <c r="F8" s="59">
        <v>8833.594219999999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168</v>
      </c>
      <c r="B9" s="59">
        <v>110000</v>
      </c>
      <c r="C9" s="59">
        <v>62755.350000000006</v>
      </c>
      <c r="D9" s="59">
        <v>59767</v>
      </c>
      <c r="E9" s="59">
        <v>53706.114330000004</v>
      </c>
      <c r="F9" s="59">
        <v>14424</v>
      </c>
      <c r="G9" s="59">
        <v>39282.114330000004</v>
      </c>
      <c r="H9" s="59">
        <f t="shared" si="0"/>
        <v>39282.114330000004</v>
      </c>
      <c r="J9" s="59">
        <f t="shared" si="1"/>
        <v>39282.114330000004</v>
      </c>
    </row>
    <row r="10" spans="1:13" ht="20.25" customHeight="1" x14ac:dyDescent="0.2">
      <c r="A10" t="s">
        <v>81</v>
      </c>
      <c r="B10" s="59">
        <v>16200</v>
      </c>
      <c r="C10" s="59">
        <v>5250</v>
      </c>
      <c r="D10" s="59">
        <v>6360</v>
      </c>
      <c r="E10" s="59">
        <v>4679.9500000000007</v>
      </c>
      <c r="F10" s="59">
        <v>4679.9500000000007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260486</v>
      </c>
      <c r="C11" s="59">
        <v>175392</v>
      </c>
      <c r="D11" s="59">
        <v>180547</v>
      </c>
      <c r="E11" s="59">
        <v>176049.94000000006</v>
      </c>
      <c r="F11" s="59">
        <v>27688.54</v>
      </c>
      <c r="G11" s="59">
        <v>148361.40000000002</v>
      </c>
      <c r="H11" s="59">
        <f t="shared" si="0"/>
        <v>148361.40000000002</v>
      </c>
      <c r="J11" s="59">
        <f t="shared" si="1"/>
        <v>148361.40000000002</v>
      </c>
    </row>
    <row r="12" spans="1:13" ht="20.25" customHeight="1" x14ac:dyDescent="0.2">
      <c r="A12" t="s">
        <v>120</v>
      </c>
      <c r="B12" s="59">
        <v>51000</v>
      </c>
      <c r="C12" s="59">
        <v>36750</v>
      </c>
      <c r="D12" s="59">
        <v>35000</v>
      </c>
      <c r="E12" s="59">
        <v>37649.150000000009</v>
      </c>
      <c r="F12" s="59">
        <v>37649.150000000009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213</v>
      </c>
      <c r="B13" s="59">
        <v>10000</v>
      </c>
      <c r="C13" s="59">
        <v>0</v>
      </c>
      <c r="D13" s="59">
        <v>10000</v>
      </c>
      <c r="E13" s="59">
        <v>11595.1</v>
      </c>
      <c r="F13" s="59">
        <v>0</v>
      </c>
      <c r="G13" s="59">
        <v>11595.1</v>
      </c>
      <c r="H13" s="59">
        <f t="shared" si="0"/>
        <v>11595.1</v>
      </c>
      <c r="J13" s="59">
        <f t="shared" si="1"/>
        <v>11595.1</v>
      </c>
      <c r="K13" s="58">
        <v>14000</v>
      </c>
      <c r="L13" s="58">
        <f>+K13*K5</f>
        <v>126000</v>
      </c>
      <c r="M13" s="59">
        <f>+L13-J13</f>
        <v>114404.9</v>
      </c>
    </row>
    <row r="14" spans="1:13" ht="20.25" customHeight="1" x14ac:dyDescent="0.2">
      <c r="A14" t="s">
        <v>83</v>
      </c>
      <c r="B14" s="59">
        <v>60000</v>
      </c>
      <c r="C14" s="59">
        <v>63000</v>
      </c>
      <c r="D14" s="59">
        <v>60000</v>
      </c>
      <c r="E14" s="59">
        <v>59512.200000000004</v>
      </c>
      <c r="F14" s="59">
        <v>58373.100000000006</v>
      </c>
      <c r="G14" s="59">
        <v>1139.1000000000022</v>
      </c>
      <c r="H14" s="59">
        <f t="shared" si="0"/>
        <v>1139.1000000000022</v>
      </c>
      <c r="J14" s="59">
        <f t="shared" si="1"/>
        <v>1139.1000000000022</v>
      </c>
      <c r="K14" s="58"/>
      <c r="L14" s="58"/>
    </row>
    <row r="15" spans="1:13" ht="20.25" customHeight="1" x14ac:dyDescent="0.2">
      <c r="A15" t="s">
        <v>84</v>
      </c>
      <c r="B15" s="59">
        <v>17000</v>
      </c>
      <c r="C15" s="59">
        <v>12600</v>
      </c>
      <c r="D15" s="59">
        <v>12000</v>
      </c>
      <c r="E15" s="59">
        <v>14249.400000000001</v>
      </c>
      <c r="F15" s="59">
        <v>12069.6</v>
      </c>
      <c r="G15" s="59">
        <v>2179.8000000000002</v>
      </c>
      <c r="H15" s="59">
        <f t="shared" si="0"/>
        <v>2179.8000000000002</v>
      </c>
      <c r="J15" s="59">
        <f t="shared" si="1"/>
        <v>2179.8000000000002</v>
      </c>
      <c r="K15" s="58">
        <v>20000</v>
      </c>
      <c r="L15" s="58">
        <f>+K15*K5</f>
        <v>180000</v>
      </c>
      <c r="M15" s="59">
        <f>+L15-J15</f>
        <v>177820.2</v>
      </c>
    </row>
    <row r="16" spans="1:13" ht="20.25" customHeight="1" x14ac:dyDescent="0.2">
      <c r="A16" t="s">
        <v>197</v>
      </c>
      <c r="B16" s="59">
        <v>10000</v>
      </c>
      <c r="C16" s="59">
        <v>0</v>
      </c>
      <c r="D16" s="59">
        <v>10000</v>
      </c>
      <c r="E16" s="59">
        <v>12433.3</v>
      </c>
      <c r="F16" s="59">
        <v>12433.3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88</v>
      </c>
      <c r="B17" s="59">
        <v>55000</v>
      </c>
      <c r="C17" s="59">
        <v>31526.25</v>
      </c>
      <c r="D17" s="59">
        <v>44600</v>
      </c>
      <c r="E17" s="59">
        <v>49423.921662499997</v>
      </c>
      <c r="F17" s="59">
        <v>14316.971</v>
      </c>
      <c r="G17" s="59">
        <v>35106.950662499999</v>
      </c>
      <c r="H17" s="59">
        <f t="shared" si="0"/>
        <v>35106.950662499999</v>
      </c>
      <c r="J17" s="59">
        <f t="shared" si="1"/>
        <v>35106.950662499999</v>
      </c>
    </row>
    <row r="18" spans="1:13" ht="20.25" customHeight="1" x14ac:dyDescent="0.2">
      <c r="A18" t="s">
        <v>127</v>
      </c>
      <c r="B18" s="59">
        <v>68000</v>
      </c>
      <c r="C18" s="59">
        <v>50711.85</v>
      </c>
      <c r="D18" s="59">
        <v>53297</v>
      </c>
      <c r="E18" s="59">
        <v>64125.722649999996</v>
      </c>
      <c r="F18" s="59">
        <v>30110</v>
      </c>
      <c r="G18" s="59">
        <v>34015.722649999996</v>
      </c>
      <c r="H18" s="59">
        <f t="shared" si="0"/>
        <v>34015.722649999996</v>
      </c>
      <c r="J18" s="59">
        <f t="shared" si="1"/>
        <v>34015.722649999996</v>
      </c>
    </row>
    <row r="19" spans="1:13" ht="20.25" customHeight="1" x14ac:dyDescent="0.2">
      <c r="A19" t="s">
        <v>96</v>
      </c>
      <c r="B19" s="59">
        <v>872766</v>
      </c>
      <c r="C19" s="59">
        <v>522852.75</v>
      </c>
      <c r="D19" s="59">
        <v>626567</v>
      </c>
      <c r="E19" s="59">
        <v>597104.24870250013</v>
      </c>
      <c r="F19" s="59">
        <v>274704.61106000002</v>
      </c>
      <c r="G19" s="59">
        <v>322399.63764250005</v>
      </c>
      <c r="H19" s="59">
        <v>0</v>
      </c>
      <c r="I19" s="59">
        <v>54000</v>
      </c>
      <c r="J19" s="59">
        <f t="shared" si="1"/>
        <v>322399.63764250005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1009503.8863450002</v>
      </c>
    </row>
    <row r="29" spans="1:13" ht="20.25" customHeight="1" x14ac:dyDescent="0.2">
      <c r="C29"/>
      <c r="H29" s="59">
        <f>SUM(H7:H28)</f>
        <v>322399.63764250005</v>
      </c>
      <c r="I29" s="59">
        <f t="shared" ref="I29:J29" si="2">SUM(I7:I28)</f>
        <v>54000</v>
      </c>
      <c r="J29" s="59">
        <f t="shared" si="2"/>
        <v>644799.2752850001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27403969.199612506</v>
      </c>
      <c r="K32" s="58">
        <f>+J32/1000</f>
        <v>27403.969199612508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412399.63764250005</v>
      </c>
      <c r="J35" s="59"/>
      <c r="K35" s="59">
        <f>+K32+K33</f>
        <v>35953.969199612504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232</v>
      </c>
      <c r="B37" s="58">
        <v>1565717</v>
      </c>
      <c r="C37"/>
      <c r="D37" s="59"/>
      <c r="H37">
        <v>15</v>
      </c>
      <c r="I37" s="58">
        <f>+H35/H37</f>
        <v>27493.309176166669</v>
      </c>
    </row>
    <row r="38" spans="1:14" ht="20.25" customHeight="1" x14ac:dyDescent="0.2">
      <c r="C38"/>
      <c r="N38" s="59">
        <f>+H35+N36</f>
        <v>1117621.6376425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G15" sqref="G15"/>
    </sheetView>
  </sheetViews>
  <sheetFormatPr defaultRowHeight="14.25" x14ac:dyDescent="0.2"/>
  <cols>
    <col min="1" max="1" width="21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151</v>
      </c>
    </row>
    <row r="3" spans="1:11" x14ac:dyDescent="0.2">
      <c r="A3" s="57" t="s">
        <v>29</v>
      </c>
      <c r="B3" t="s">
        <v>151</v>
      </c>
    </row>
    <row r="4" spans="1:11" x14ac:dyDescent="0.2">
      <c r="A4" s="57" t="s">
        <v>42</v>
      </c>
      <c r="B4" t="s">
        <v>169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1" ht="16.5" customHeight="1" x14ac:dyDescent="0.2">
      <c r="A7" t="s">
        <v>379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234</v>
      </c>
      <c r="B8" s="59">
        <v>5000</v>
      </c>
      <c r="C8" s="59">
        <v>0</v>
      </c>
      <c r="D8" s="59">
        <v>440</v>
      </c>
      <c r="E8" s="59">
        <v>0</v>
      </c>
      <c r="F8" s="59">
        <v>0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172</v>
      </c>
      <c r="B9" s="59">
        <v>205000</v>
      </c>
      <c r="C9" s="59">
        <v>75516</v>
      </c>
      <c r="D9" s="59">
        <v>146090</v>
      </c>
      <c r="E9" s="59">
        <v>104845.85584</v>
      </c>
      <c r="F9" s="59">
        <v>54126.405840000007</v>
      </c>
      <c r="G9" s="59">
        <v>50719.450000000004</v>
      </c>
      <c r="I9" s="59">
        <f t="shared" si="0"/>
        <v>50719.450000000004</v>
      </c>
      <c r="K9" s="59">
        <f t="shared" si="1"/>
        <v>50719.450000000004</v>
      </c>
    </row>
    <row r="10" spans="1:11" ht="16.5" customHeight="1" x14ac:dyDescent="0.2">
      <c r="A10" t="s">
        <v>112</v>
      </c>
      <c r="B10" s="59">
        <v>10080</v>
      </c>
      <c r="C10" s="59">
        <v>9351.2999999999993</v>
      </c>
      <c r="D10" s="59">
        <v>8906</v>
      </c>
      <c r="E10" s="59">
        <v>8833.594219999999</v>
      </c>
      <c r="F10" s="59">
        <v>8833.594219999999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168</v>
      </c>
      <c r="B11" s="59">
        <v>50000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81</v>
      </c>
      <c r="B12" s="59">
        <v>16200</v>
      </c>
      <c r="C12" s="59">
        <v>5250</v>
      </c>
      <c r="D12" s="59">
        <v>6360</v>
      </c>
      <c r="E12" s="59">
        <v>4679.9500000000007</v>
      </c>
      <c r="F12" s="59">
        <v>4679.9500000000007</v>
      </c>
      <c r="G12" s="59">
        <v>0</v>
      </c>
      <c r="I12" s="59">
        <f t="shared" si="0"/>
        <v>0</v>
      </c>
      <c r="K12" s="59">
        <f t="shared" si="1"/>
        <v>0</v>
      </c>
    </row>
    <row r="13" spans="1:11" ht="16.5" customHeight="1" x14ac:dyDescent="0.2">
      <c r="A13" t="s">
        <v>80</v>
      </c>
      <c r="B13" s="59">
        <v>120486</v>
      </c>
      <c r="C13" s="59">
        <v>28392</v>
      </c>
      <c r="D13" s="59">
        <v>40547</v>
      </c>
      <c r="E13" s="59">
        <v>27688.54</v>
      </c>
      <c r="F13" s="59">
        <v>27688.54</v>
      </c>
      <c r="G13" s="59">
        <v>0</v>
      </c>
      <c r="I13" s="59">
        <f t="shared" si="0"/>
        <v>0</v>
      </c>
      <c r="K13" s="59">
        <f t="shared" si="1"/>
        <v>0</v>
      </c>
    </row>
    <row r="14" spans="1:11" ht="16.5" customHeight="1" x14ac:dyDescent="0.2">
      <c r="A14" t="s">
        <v>120</v>
      </c>
      <c r="B14" s="59">
        <v>51000</v>
      </c>
      <c r="C14" s="59">
        <v>36750</v>
      </c>
      <c r="D14" s="59">
        <v>35000</v>
      </c>
      <c r="E14" s="59">
        <v>37649.150000000009</v>
      </c>
      <c r="F14" s="59">
        <v>37649.150000000009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213</v>
      </c>
      <c r="B15" s="59">
        <v>10000</v>
      </c>
      <c r="C15" s="59">
        <v>0</v>
      </c>
      <c r="D15" s="59">
        <v>10000</v>
      </c>
      <c r="E15" s="59">
        <v>11595.1</v>
      </c>
      <c r="F15" s="59">
        <v>0</v>
      </c>
      <c r="G15" s="59">
        <v>11595.1</v>
      </c>
      <c r="I15" s="59">
        <f t="shared" si="0"/>
        <v>11595.1</v>
      </c>
      <c r="K15" s="59">
        <f t="shared" si="1"/>
        <v>11595.1</v>
      </c>
    </row>
    <row r="16" spans="1:11" ht="16.5" customHeight="1" x14ac:dyDescent="0.2">
      <c r="A16" t="s">
        <v>84</v>
      </c>
      <c r="B16" s="59">
        <v>17000</v>
      </c>
      <c r="C16" s="59">
        <v>12600</v>
      </c>
      <c r="D16" s="59">
        <v>12000</v>
      </c>
      <c r="E16" s="59">
        <v>14249.400000000001</v>
      </c>
      <c r="F16" s="59">
        <v>12069.6</v>
      </c>
      <c r="G16" s="59">
        <v>2179.8000000000002</v>
      </c>
      <c r="I16" s="59">
        <f t="shared" si="0"/>
        <v>2179.8000000000002</v>
      </c>
      <c r="K16" s="59">
        <f t="shared" si="1"/>
        <v>2179.8000000000002</v>
      </c>
    </row>
    <row r="17" spans="1:11" ht="16.5" customHeight="1" x14ac:dyDescent="0.2">
      <c r="A17" t="s">
        <v>88</v>
      </c>
      <c r="B17" s="59">
        <v>55000</v>
      </c>
      <c r="C17" s="59">
        <v>31526.25</v>
      </c>
      <c r="D17" s="59">
        <v>44600</v>
      </c>
      <c r="E17" s="59">
        <v>49423.921662499997</v>
      </c>
      <c r="F17" s="59">
        <v>14316.971</v>
      </c>
      <c r="G17" s="59">
        <v>35106.950662499999</v>
      </c>
      <c r="I17" s="59">
        <v>0</v>
      </c>
      <c r="J17" s="59">
        <v>54000</v>
      </c>
      <c r="K17" s="59">
        <f t="shared" si="1"/>
        <v>35106.950662499999</v>
      </c>
    </row>
    <row r="18" spans="1:11" ht="16.5" customHeight="1" x14ac:dyDescent="0.2">
      <c r="A18" t="s">
        <v>127</v>
      </c>
      <c r="B18" s="59">
        <v>63000</v>
      </c>
      <c r="C18" s="59">
        <v>50711.85</v>
      </c>
      <c r="D18" s="59">
        <v>48297</v>
      </c>
      <c r="E18" s="59">
        <v>57350.272649999999</v>
      </c>
      <c r="F18" s="59">
        <v>30110</v>
      </c>
      <c r="G18" s="59">
        <v>27240.272649999999</v>
      </c>
      <c r="I18" s="59">
        <f t="shared" si="0"/>
        <v>27240.272649999999</v>
      </c>
      <c r="K18" s="59">
        <f t="shared" si="1"/>
        <v>27240.272649999999</v>
      </c>
    </row>
    <row r="19" spans="1:11" ht="16.5" customHeight="1" x14ac:dyDescent="0.2">
      <c r="A19" t="s">
        <v>518</v>
      </c>
      <c r="B19" s="59">
        <v>10000</v>
      </c>
      <c r="C19" s="59">
        <v>0</v>
      </c>
      <c r="D19" s="59">
        <v>10000</v>
      </c>
      <c r="E19" s="59">
        <v>10198.1</v>
      </c>
      <c r="F19" s="59">
        <v>6920</v>
      </c>
      <c r="G19" s="59">
        <v>3278.1000000000004</v>
      </c>
      <c r="I19" s="59">
        <f t="shared" si="0"/>
        <v>3278.1000000000004</v>
      </c>
      <c r="K19" s="59">
        <f t="shared" si="1"/>
        <v>3278.1000000000004</v>
      </c>
    </row>
    <row r="20" spans="1:11" ht="16.5" customHeight="1" x14ac:dyDescent="0.2">
      <c r="A20" t="s">
        <v>96</v>
      </c>
      <c r="B20" s="59">
        <v>617766</v>
      </c>
      <c r="C20" s="59">
        <v>250097.4</v>
      </c>
      <c r="D20" s="59">
        <v>367240</v>
      </c>
      <c r="E20" s="59">
        <v>326513.8843725</v>
      </c>
      <c r="F20" s="59">
        <v>196394.21106</v>
      </c>
      <c r="G20" s="59">
        <v>130119.6733125</v>
      </c>
      <c r="I20" s="59">
        <f t="shared" si="0"/>
        <v>130119.6733125</v>
      </c>
      <c r="K20" s="59">
        <f t="shared" si="1"/>
        <v>130119.6733125</v>
      </c>
    </row>
    <row r="21" spans="1:11" ht="16.5" customHeight="1" x14ac:dyDescent="0.2">
      <c r="C21"/>
      <c r="I21" s="59">
        <f t="shared" si="0"/>
        <v>0</v>
      </c>
      <c r="K21" s="59">
        <f t="shared" si="1"/>
        <v>0</v>
      </c>
    </row>
    <row r="22" spans="1:11" ht="16.5" customHeight="1" x14ac:dyDescent="0.2">
      <c r="C22"/>
      <c r="I22" s="59">
        <f t="shared" si="0"/>
        <v>0</v>
      </c>
      <c r="K22" s="59">
        <f t="shared" si="1"/>
        <v>0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225132.39596250001</v>
      </c>
      <c r="J26" s="59">
        <f t="shared" ref="J26:K26" si="2">SUM(J7:J25)</f>
        <v>54000</v>
      </c>
      <c r="K26" s="59">
        <f t="shared" si="2"/>
        <v>260239.34662500001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48297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367240</v>
      </c>
      <c r="E36" s="59"/>
      <c r="F36" s="59"/>
      <c r="G36" s="59"/>
    </row>
    <row r="37" spans="1:11" ht="20.25" customHeight="1" x14ac:dyDescent="0.2">
      <c r="A37" t="s">
        <v>245</v>
      </c>
      <c r="B37" s="58">
        <v>887615</v>
      </c>
      <c r="C37"/>
    </row>
    <row r="38" spans="1:11" ht="20.25" customHeight="1" x14ac:dyDescent="0.2">
      <c r="A38" t="s">
        <v>175</v>
      </c>
      <c r="B38" s="65">
        <f>++B25+B37</f>
        <v>887615</v>
      </c>
      <c r="C38"/>
    </row>
    <row r="39" spans="1:11" ht="20.25" customHeight="1" x14ac:dyDescent="0.2">
      <c r="A39" t="s">
        <v>135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180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20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172</v>
      </c>
      <c r="B5" t="s">
        <v>73</v>
      </c>
      <c r="C5" s="59">
        <v>50000</v>
      </c>
      <c r="D5" s="59">
        <v>52500</v>
      </c>
      <c r="E5" s="59">
        <v>50000</v>
      </c>
      <c r="F5" s="59">
        <v>0</v>
      </c>
      <c r="G5" s="59">
        <v>46799.500000000007</v>
      </c>
      <c r="H5" s="59">
        <f>G5</f>
        <v>46799.500000000007</v>
      </c>
    </row>
    <row r="6" spans="1:11" ht="20.25" customHeight="1" x14ac:dyDescent="0.2">
      <c r="A6" s="61" t="s">
        <v>227</v>
      </c>
      <c r="B6" s="61"/>
      <c r="C6" s="62">
        <v>50000</v>
      </c>
      <c r="D6" s="62">
        <v>52500</v>
      </c>
      <c r="E6" s="62">
        <v>50000</v>
      </c>
      <c r="F6" s="62">
        <v>0</v>
      </c>
      <c r="G6" s="62">
        <v>46799.500000000007</v>
      </c>
      <c r="H6" s="59">
        <f t="shared" ref="H6:H65" si="0">G6</f>
        <v>46799.500000000007</v>
      </c>
    </row>
    <row r="7" spans="1:11" ht="20.25" customHeight="1" x14ac:dyDescent="0.2">
      <c r="A7" t="s">
        <v>80</v>
      </c>
      <c r="B7" t="s">
        <v>107</v>
      </c>
      <c r="C7" s="59">
        <v>4000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5000</v>
      </c>
      <c r="D8" s="59">
        <v>0</v>
      </c>
      <c r="E8" s="59">
        <v>527</v>
      </c>
      <c r="F8" s="59">
        <v>0</v>
      </c>
      <c r="G8" s="59">
        <v>0</v>
      </c>
      <c r="H8" s="59">
        <f t="shared" si="0"/>
        <v>0</v>
      </c>
    </row>
    <row r="9" spans="1:11" ht="20.25" customHeight="1" x14ac:dyDescent="0.2">
      <c r="B9" t="s">
        <v>259</v>
      </c>
      <c r="C9" s="59">
        <v>16000</v>
      </c>
      <c r="D9" s="59">
        <v>16800</v>
      </c>
      <c r="E9" s="59">
        <v>16000</v>
      </c>
      <c r="F9" s="59">
        <v>15869.92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153</v>
      </c>
      <c r="B10" s="61"/>
      <c r="C10" s="62">
        <v>25000</v>
      </c>
      <c r="D10" s="62">
        <v>16800</v>
      </c>
      <c r="E10" s="62">
        <v>16527</v>
      </c>
      <c r="F10" s="62">
        <v>15869.92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120</v>
      </c>
      <c r="B11" t="s">
        <v>107</v>
      </c>
      <c r="C11" s="59">
        <v>6000</v>
      </c>
      <c r="D11" s="59">
        <v>6300</v>
      </c>
      <c r="E11" s="59">
        <v>6000</v>
      </c>
      <c r="F11" s="59">
        <v>3310.89</v>
      </c>
      <c r="G11" s="59">
        <v>3478.5300000000007</v>
      </c>
      <c r="H11" s="59">
        <f t="shared" si="0"/>
        <v>3478.5300000000007</v>
      </c>
    </row>
    <row r="12" spans="1:11" ht="20.25" customHeight="1" x14ac:dyDescent="0.2">
      <c r="B12" t="s">
        <v>495</v>
      </c>
      <c r="C12" s="59">
        <v>35000</v>
      </c>
      <c r="D12" s="59">
        <v>36750</v>
      </c>
      <c r="E12" s="59">
        <v>35000</v>
      </c>
      <c r="F12" s="59">
        <v>0</v>
      </c>
      <c r="G12" s="59">
        <v>37649.150000000009</v>
      </c>
      <c r="H12" s="59">
        <f t="shared" si="0"/>
        <v>37649.150000000009</v>
      </c>
      <c r="I12" s="66"/>
    </row>
    <row r="13" spans="1:11" ht="20.25" customHeight="1" x14ac:dyDescent="0.2">
      <c r="A13" s="61" t="s">
        <v>186</v>
      </c>
      <c r="B13" s="61"/>
      <c r="C13" s="62">
        <v>41000</v>
      </c>
      <c r="D13" s="62">
        <v>43050</v>
      </c>
      <c r="E13" s="62">
        <v>41000</v>
      </c>
      <c r="F13" s="62">
        <v>3310.89</v>
      </c>
      <c r="G13" s="62">
        <v>41127.680000000008</v>
      </c>
      <c r="H13" s="59">
        <f t="shared" si="0"/>
        <v>41127.680000000008</v>
      </c>
    </row>
    <row r="14" spans="1:11" ht="20.25" customHeight="1" x14ac:dyDescent="0.2">
      <c r="A14" t="s">
        <v>84</v>
      </c>
      <c r="B14" t="s">
        <v>179</v>
      </c>
      <c r="C14" s="59">
        <v>4000</v>
      </c>
      <c r="D14" s="59">
        <v>4200</v>
      </c>
      <c r="E14" s="59">
        <v>4000</v>
      </c>
      <c r="F14" s="59">
        <v>0</v>
      </c>
      <c r="G14" s="59">
        <v>4749.8</v>
      </c>
      <c r="H14" s="59">
        <f t="shared" si="0"/>
        <v>4749.8</v>
      </c>
    </row>
    <row r="15" spans="1:11" ht="20.25" customHeight="1" x14ac:dyDescent="0.2">
      <c r="A15" s="61" t="s">
        <v>190</v>
      </c>
      <c r="B15" s="61"/>
      <c r="C15" s="62">
        <v>4000</v>
      </c>
      <c r="D15" s="62">
        <v>4200</v>
      </c>
      <c r="E15" s="62">
        <v>4000</v>
      </c>
      <c r="F15" s="62">
        <v>0</v>
      </c>
      <c r="G15" s="62">
        <v>4749.8</v>
      </c>
      <c r="H15" s="59">
        <f t="shared" si="0"/>
        <v>4749.8</v>
      </c>
      <c r="I15" s="63"/>
      <c r="J15" s="63"/>
      <c r="K15" s="60"/>
    </row>
    <row r="16" spans="1:11" ht="20.25" customHeight="1" x14ac:dyDescent="0.2">
      <c r="A16" t="s">
        <v>127</v>
      </c>
      <c r="B16" t="s">
        <v>147</v>
      </c>
      <c r="C16" s="59">
        <v>50000</v>
      </c>
      <c r="D16" s="59">
        <v>52500</v>
      </c>
      <c r="E16" s="59">
        <v>50000</v>
      </c>
      <c r="F16" s="59">
        <v>19620</v>
      </c>
      <c r="G16" s="59">
        <v>39752.5</v>
      </c>
      <c r="H16" s="59">
        <f t="shared" si="0"/>
        <v>39752.5</v>
      </c>
    </row>
    <row r="17" spans="1:8" ht="20.25" customHeight="1" x14ac:dyDescent="0.2">
      <c r="A17" s="61" t="s">
        <v>231</v>
      </c>
      <c r="B17" s="61"/>
      <c r="C17" s="62">
        <v>50000</v>
      </c>
      <c r="D17" s="62">
        <v>52500</v>
      </c>
      <c r="E17" s="62">
        <v>50000</v>
      </c>
      <c r="F17" s="62">
        <v>19620</v>
      </c>
      <c r="G17" s="62">
        <v>39752.5</v>
      </c>
      <c r="H17" s="59">
        <f t="shared" si="0"/>
        <v>39752.5</v>
      </c>
    </row>
    <row r="18" spans="1:8" ht="20.25" customHeight="1" x14ac:dyDescent="0.2">
      <c r="A18" t="s">
        <v>483</v>
      </c>
      <c r="B18" t="s">
        <v>320</v>
      </c>
      <c r="C18" s="59">
        <v>10000</v>
      </c>
      <c r="D18" s="59">
        <v>0</v>
      </c>
      <c r="E18" s="59">
        <v>10000</v>
      </c>
      <c r="F18" s="59">
        <v>0</v>
      </c>
      <c r="G18" s="59">
        <v>10198.1</v>
      </c>
      <c r="H18" s="59">
        <f t="shared" si="0"/>
        <v>10198.1</v>
      </c>
    </row>
    <row r="19" spans="1:8" ht="20.25" customHeight="1" x14ac:dyDescent="0.2">
      <c r="A19" s="61" t="s">
        <v>503</v>
      </c>
      <c r="B19" s="61"/>
      <c r="C19" s="62">
        <v>10000</v>
      </c>
      <c r="D19" s="62">
        <v>0</v>
      </c>
      <c r="E19" s="62">
        <v>10000</v>
      </c>
      <c r="F19" s="62">
        <v>0</v>
      </c>
      <c r="G19" s="62">
        <v>10198.1</v>
      </c>
      <c r="H19" s="59">
        <f t="shared" si="0"/>
        <v>10198.1</v>
      </c>
    </row>
    <row r="20" spans="1:8" ht="20.25" customHeight="1" x14ac:dyDescent="0.2">
      <c r="A20" t="s">
        <v>96</v>
      </c>
      <c r="C20" s="59">
        <v>180000</v>
      </c>
      <c r="D20" s="59">
        <v>169050</v>
      </c>
      <c r="E20" s="59">
        <v>171527</v>
      </c>
      <c r="F20" s="59">
        <v>38800.81</v>
      </c>
      <c r="G20" s="59">
        <v>142627.58000000005</v>
      </c>
      <c r="H20" s="59">
        <f t="shared" si="0"/>
        <v>142627.58000000005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427882.74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3" sqref="C13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172</v>
      </c>
      <c r="B5" t="s">
        <v>73</v>
      </c>
      <c r="C5" s="59">
        <v>100000</v>
      </c>
      <c r="D5" s="59">
        <v>105000</v>
      </c>
      <c r="E5" s="59">
        <v>100000</v>
      </c>
      <c r="F5" s="59">
        <v>93599.000000000015</v>
      </c>
      <c r="G5" s="59">
        <v>0</v>
      </c>
      <c r="H5" s="59">
        <v>93599.000000000015</v>
      </c>
      <c r="I5" s="59"/>
    </row>
    <row r="6" spans="1:11" ht="20.25" customHeight="1" x14ac:dyDescent="0.2">
      <c r="A6" s="61" t="s">
        <v>227</v>
      </c>
      <c r="B6" s="61"/>
      <c r="C6" s="62">
        <v>100000</v>
      </c>
      <c r="D6" s="62">
        <v>105000</v>
      </c>
      <c r="E6" s="62">
        <v>100000</v>
      </c>
      <c r="F6" s="62">
        <v>93599.000000000015</v>
      </c>
      <c r="G6" s="62">
        <v>0</v>
      </c>
      <c r="H6" s="62">
        <v>93599.000000000015</v>
      </c>
    </row>
    <row r="7" spans="1:11" ht="20.25" customHeight="1" x14ac:dyDescent="0.2">
      <c r="A7" t="s">
        <v>168</v>
      </c>
      <c r="B7" t="s">
        <v>204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B8" t="s">
        <v>237</v>
      </c>
      <c r="C8" s="59">
        <v>40000</v>
      </c>
      <c r="D8" s="59">
        <v>42000</v>
      </c>
      <c r="E8" s="59">
        <v>40000</v>
      </c>
      <c r="F8" s="59">
        <v>35204.400000000001</v>
      </c>
      <c r="G8" s="59">
        <v>11904</v>
      </c>
      <c r="H8" s="59">
        <v>23300.400000000001</v>
      </c>
      <c r="J8" s="59"/>
      <c r="K8" s="59"/>
    </row>
    <row r="9" spans="1:11" ht="20.25" customHeight="1" x14ac:dyDescent="0.2">
      <c r="A9" s="61" t="s">
        <v>228</v>
      </c>
      <c r="B9" s="61"/>
      <c r="C9" s="62">
        <v>60000</v>
      </c>
      <c r="D9" s="62">
        <v>62755.350000000006</v>
      </c>
      <c r="E9" s="62">
        <v>59767</v>
      </c>
      <c r="F9" s="62">
        <v>53706.114330000004</v>
      </c>
      <c r="G9" s="62">
        <v>11904</v>
      </c>
      <c r="H9" s="62">
        <v>41802.114330000004</v>
      </c>
      <c r="I9" s="59"/>
    </row>
    <row r="10" spans="1:11" ht="20.25" customHeight="1" x14ac:dyDescent="0.2">
      <c r="A10" t="s">
        <v>80</v>
      </c>
      <c r="B10" t="s">
        <v>97</v>
      </c>
      <c r="C10" s="59">
        <v>20000</v>
      </c>
      <c r="D10" s="59">
        <v>21000</v>
      </c>
      <c r="E10" s="59">
        <v>20000</v>
      </c>
      <c r="F10" s="59">
        <v>21513.800000000003</v>
      </c>
      <c r="G10" s="59">
        <v>0</v>
      </c>
      <c r="H10" s="59">
        <v>21513.800000000003</v>
      </c>
    </row>
    <row r="11" spans="1:11" ht="20.25" customHeight="1" x14ac:dyDescent="0.2">
      <c r="B11" t="s">
        <v>139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0</v>
      </c>
      <c r="H11" s="59">
        <v>104775.00000000001</v>
      </c>
      <c r="I11" s="59"/>
    </row>
    <row r="12" spans="1:11" ht="20.25" customHeight="1" x14ac:dyDescent="0.2">
      <c r="B12" t="s">
        <v>79</v>
      </c>
      <c r="C12" s="59">
        <v>20000</v>
      </c>
      <c r="D12" s="59">
        <v>21000</v>
      </c>
      <c r="E12" s="59">
        <v>20000</v>
      </c>
      <c r="F12" s="59">
        <v>22072.6</v>
      </c>
      <c r="G12" s="59">
        <v>0</v>
      </c>
      <c r="H12" s="59">
        <v>22072.6</v>
      </c>
      <c r="I12" s="59"/>
    </row>
    <row r="13" spans="1:11" ht="20.25" customHeight="1" x14ac:dyDescent="0.2">
      <c r="A13" s="61" t="s">
        <v>153</v>
      </c>
      <c r="B13" s="61"/>
      <c r="C13" s="62">
        <v>140000</v>
      </c>
      <c r="D13" s="62">
        <v>147000</v>
      </c>
      <c r="E13" s="62">
        <v>140000</v>
      </c>
      <c r="F13" s="62">
        <v>148361.40000000002</v>
      </c>
      <c r="G13" s="62">
        <v>0</v>
      </c>
      <c r="H13" s="62">
        <v>148361.40000000002</v>
      </c>
    </row>
    <row r="14" spans="1:11" ht="20.25" customHeight="1" x14ac:dyDescent="0.2">
      <c r="A14" t="s">
        <v>120</v>
      </c>
      <c r="B14" t="s">
        <v>111</v>
      </c>
      <c r="C14" s="59">
        <v>100000</v>
      </c>
      <c r="D14" s="59">
        <v>105000</v>
      </c>
      <c r="E14" s="59">
        <v>100000</v>
      </c>
      <c r="F14" s="59">
        <v>107569.00000000001</v>
      </c>
      <c r="G14" s="59">
        <v>107569.00000000001</v>
      </c>
      <c r="H14" s="59">
        <v>0</v>
      </c>
      <c r="I14" s="59"/>
    </row>
    <row r="15" spans="1:11" ht="20.25" customHeight="1" x14ac:dyDescent="0.2">
      <c r="A15" s="61" t="s">
        <v>186</v>
      </c>
      <c r="B15" s="61"/>
      <c r="C15" s="62">
        <v>100000</v>
      </c>
      <c r="D15" s="62">
        <v>105000</v>
      </c>
      <c r="E15" s="62">
        <v>100000</v>
      </c>
      <c r="F15" s="62">
        <v>107569.00000000001</v>
      </c>
      <c r="G15" s="62">
        <v>107569.00000000001</v>
      </c>
      <c r="H15" s="62">
        <v>0</v>
      </c>
    </row>
    <row r="16" spans="1:11" ht="20.25" customHeight="1" x14ac:dyDescent="0.2">
      <c r="A16" t="s">
        <v>83</v>
      </c>
      <c r="B16" t="s">
        <v>216</v>
      </c>
      <c r="C16" s="59">
        <v>30000</v>
      </c>
      <c r="D16" s="59">
        <v>31500</v>
      </c>
      <c r="E16" s="59">
        <v>30000</v>
      </c>
      <c r="F16" s="59">
        <v>29756.100000000002</v>
      </c>
      <c r="G16" s="59">
        <v>29756.100000000002</v>
      </c>
      <c r="H16" s="59">
        <v>0</v>
      </c>
      <c r="I16" s="59"/>
    </row>
    <row r="17" spans="1:9" ht="20.25" customHeight="1" x14ac:dyDescent="0.2">
      <c r="B17" t="s">
        <v>221</v>
      </c>
      <c r="C17" s="59">
        <v>30000</v>
      </c>
      <c r="D17" s="59">
        <v>31500</v>
      </c>
      <c r="E17" s="59">
        <v>30000</v>
      </c>
      <c r="F17" s="59">
        <v>29756.100000000002</v>
      </c>
      <c r="G17" s="59">
        <v>21017</v>
      </c>
      <c r="H17" s="59">
        <v>8739.1000000000022</v>
      </c>
      <c r="I17" s="59"/>
    </row>
    <row r="18" spans="1:9" ht="20.25" customHeight="1" x14ac:dyDescent="0.2">
      <c r="A18" s="61" t="s">
        <v>230</v>
      </c>
      <c r="B18" s="61"/>
      <c r="C18" s="62">
        <v>60000</v>
      </c>
      <c r="D18" s="62">
        <v>63000</v>
      </c>
      <c r="E18" s="62">
        <v>60000</v>
      </c>
      <c r="F18" s="62">
        <v>59512.200000000004</v>
      </c>
      <c r="G18" s="62">
        <v>50773.100000000006</v>
      </c>
      <c r="H18" s="62">
        <v>8739.1000000000022</v>
      </c>
      <c r="I18" s="59"/>
    </row>
    <row r="19" spans="1:9" ht="20.25" customHeight="1" x14ac:dyDescent="0.2">
      <c r="A19" t="s">
        <v>197</v>
      </c>
      <c r="B19" t="s">
        <v>109</v>
      </c>
      <c r="C19" s="59">
        <v>10000</v>
      </c>
      <c r="D19" s="59">
        <v>0</v>
      </c>
      <c r="E19" s="59">
        <v>10000</v>
      </c>
      <c r="F19" s="59">
        <v>12433.3</v>
      </c>
      <c r="G19" s="59">
        <v>12433.3</v>
      </c>
      <c r="H19" s="59">
        <v>0</v>
      </c>
      <c r="I19" s="59"/>
    </row>
    <row r="20" spans="1:9" ht="20.25" customHeight="1" x14ac:dyDescent="0.2">
      <c r="A20" s="61" t="s">
        <v>200</v>
      </c>
      <c r="B20" s="61"/>
      <c r="C20" s="62">
        <v>10000</v>
      </c>
      <c r="D20" s="62">
        <v>0</v>
      </c>
      <c r="E20" s="62">
        <v>10000</v>
      </c>
      <c r="F20" s="62">
        <v>12433.3</v>
      </c>
      <c r="G20" s="62">
        <v>12433.3</v>
      </c>
      <c r="H20" s="62">
        <v>0</v>
      </c>
      <c r="I20" s="59"/>
    </row>
    <row r="21" spans="1:9" ht="20.25" customHeight="1" x14ac:dyDescent="0.2">
      <c r="A21" t="s">
        <v>127</v>
      </c>
      <c r="B21" t="s">
        <v>109</v>
      </c>
      <c r="C21" s="59">
        <v>5000</v>
      </c>
      <c r="D21" s="59">
        <v>0</v>
      </c>
      <c r="E21" s="59">
        <v>5000</v>
      </c>
      <c r="F21" s="59">
        <v>6775.4500000000007</v>
      </c>
      <c r="G21" s="59">
        <v>0</v>
      </c>
      <c r="H21" s="59">
        <v>6775.4500000000007</v>
      </c>
      <c r="I21" s="59"/>
    </row>
    <row r="22" spans="1:9" ht="20.25" customHeight="1" x14ac:dyDescent="0.2">
      <c r="A22" s="61" t="s">
        <v>231</v>
      </c>
      <c r="B22" s="61"/>
      <c r="C22" s="62">
        <v>5000</v>
      </c>
      <c r="D22" s="62">
        <v>0</v>
      </c>
      <c r="E22" s="62">
        <v>5000</v>
      </c>
      <c r="F22" s="62">
        <v>6775.4500000000007</v>
      </c>
      <c r="G22" s="62">
        <v>0</v>
      </c>
      <c r="H22" s="62">
        <v>6775.4500000000007</v>
      </c>
      <c r="I22" s="59"/>
    </row>
    <row r="23" spans="1:9" ht="20.25" customHeight="1" x14ac:dyDescent="0.2">
      <c r="A23" t="s">
        <v>96</v>
      </c>
      <c r="C23" s="59">
        <v>475000</v>
      </c>
      <c r="D23" s="59">
        <v>482755.35</v>
      </c>
      <c r="E23" s="59">
        <v>474767</v>
      </c>
      <c r="F23" s="59">
        <v>481956.46432999993</v>
      </c>
      <c r="G23" s="59">
        <v>182679.4</v>
      </c>
      <c r="H23" s="59">
        <v>299277.06432999996</v>
      </c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151</v>
      </c>
    </row>
    <row r="2" spans="1:17" x14ac:dyDescent="0.2">
      <c r="A2" s="57" t="s">
        <v>29</v>
      </c>
      <c r="B2" t="s">
        <v>151</v>
      </c>
      <c r="D2">
        <v>12</v>
      </c>
      <c r="I2" t="s">
        <v>207</v>
      </c>
      <c r="J2" t="s">
        <v>212</v>
      </c>
      <c r="K2" t="s">
        <v>206</v>
      </c>
      <c r="P2" t="s">
        <v>208</v>
      </c>
    </row>
    <row r="4" spans="1:17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7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112</v>
      </c>
      <c r="B7" t="s">
        <v>139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279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168</v>
      </c>
      <c r="B9" t="s">
        <v>278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228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138</v>
      </c>
      <c r="B11" t="s">
        <v>342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349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139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229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139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107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267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351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153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120</v>
      </c>
      <c r="B21" t="s">
        <v>280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303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171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186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130</v>
      </c>
      <c r="B25" t="s">
        <v>171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247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321</v>
      </c>
      <c r="B27" t="s">
        <v>320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323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213</v>
      </c>
      <c r="B29" t="s">
        <v>338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339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216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302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354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230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179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190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197</v>
      </c>
      <c r="B37" t="s">
        <v>322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200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127</v>
      </c>
      <c r="B39" t="s">
        <v>147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231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286</v>
      </c>
      <c r="B41" t="s">
        <v>354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340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9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164</v>
      </c>
      <c r="B122">
        <v>20700</v>
      </c>
      <c r="C122" s="58">
        <v>424374</v>
      </c>
    </row>
    <row r="123" spans="1:9" x14ac:dyDescent="0.2">
      <c r="A123" s="64" t="s">
        <v>164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1" sqref="E11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151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169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2" ht="20.25" customHeight="1" x14ac:dyDescent="0.2">
      <c r="A7" t="s">
        <v>112</v>
      </c>
      <c r="B7" s="59">
        <v>503</v>
      </c>
      <c r="C7" s="59">
        <v>0</v>
      </c>
      <c r="D7" s="59">
        <v>503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80</v>
      </c>
      <c r="B8" s="59">
        <v>49638</v>
      </c>
      <c r="C8" s="59">
        <v>43302</v>
      </c>
      <c r="D8" s="59">
        <v>46033</v>
      </c>
      <c r="E8" s="59">
        <v>45667.929999999993</v>
      </c>
      <c r="F8" s="59">
        <v>34631.629999999997</v>
      </c>
      <c r="G8" s="59">
        <v>11036.3</v>
      </c>
    </row>
    <row r="9" spans="1:12" ht="20.25" customHeight="1" x14ac:dyDescent="0.2">
      <c r="A9" t="s">
        <v>120</v>
      </c>
      <c r="B9" s="59">
        <v>52000</v>
      </c>
      <c r="C9" s="59">
        <v>54106.5</v>
      </c>
      <c r="D9" s="59">
        <v>51530</v>
      </c>
      <c r="E9" s="59">
        <v>56618.5939</v>
      </c>
      <c r="F9" s="59">
        <v>56618.5939</v>
      </c>
      <c r="G9" s="59">
        <v>0</v>
      </c>
    </row>
    <row r="10" spans="1:12" ht="20.25" customHeight="1" x14ac:dyDescent="0.2">
      <c r="A10" t="s">
        <v>99</v>
      </c>
      <c r="B10" s="59">
        <v>437878</v>
      </c>
      <c r="C10" s="59">
        <v>458196.9</v>
      </c>
      <c r="D10" s="59">
        <v>436378</v>
      </c>
      <c r="E10" s="59">
        <v>469407.45082000003</v>
      </c>
      <c r="F10" s="59">
        <v>18859</v>
      </c>
      <c r="G10" s="59">
        <v>450548.45082000003</v>
      </c>
    </row>
    <row r="11" spans="1:12" ht="20.25" customHeight="1" x14ac:dyDescent="0.2">
      <c r="A11" t="s">
        <v>96</v>
      </c>
      <c r="B11" s="59">
        <v>540019</v>
      </c>
      <c r="C11" s="59">
        <v>555605.4</v>
      </c>
      <c r="D11" s="59">
        <v>534444</v>
      </c>
      <c r="E11" s="59">
        <v>571693.97472000006</v>
      </c>
      <c r="F11" s="59">
        <v>110109.2239</v>
      </c>
      <c r="G11" s="59">
        <v>461584.75082000002</v>
      </c>
      <c r="L11">
        <f>76*2500</f>
        <v>190000</v>
      </c>
    </row>
    <row r="12" spans="1:12" ht="20.25" customHeight="1" x14ac:dyDescent="0.2">
      <c r="C12"/>
    </row>
    <row r="13" spans="1:12" ht="20.25" customHeight="1" x14ac:dyDescent="0.2">
      <c r="C13"/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223</v>
      </c>
      <c r="B37" s="58">
        <v>1287052</v>
      </c>
      <c r="C37"/>
      <c r="G37" s="59"/>
    </row>
    <row r="38" spans="1:9" ht="20.25" customHeight="1" x14ac:dyDescent="0.2">
      <c r="A38" t="s">
        <v>175</v>
      </c>
      <c r="B38" s="65">
        <f>++B22+B37</f>
        <v>1287052</v>
      </c>
      <c r="C38"/>
      <c r="G38" s="59"/>
    </row>
    <row r="39" spans="1:9" ht="20.25" customHeight="1" x14ac:dyDescent="0.2">
      <c r="A39" t="s">
        <v>135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180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19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0</v>
      </c>
      <c r="H5" s="59">
        <f>G5</f>
        <v>0</v>
      </c>
    </row>
    <row r="6" spans="1:11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168</v>
      </c>
      <c r="B7" t="s">
        <v>278</v>
      </c>
      <c r="C7" s="59">
        <v>5800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228</v>
      </c>
      <c r="B8" s="61"/>
      <c r="C8" s="62">
        <v>5800</v>
      </c>
      <c r="D8" s="62">
        <v>0</v>
      </c>
      <c r="E8" s="62">
        <v>0</v>
      </c>
      <c r="F8" s="62">
        <v>0</v>
      </c>
      <c r="G8" s="62">
        <v>0</v>
      </c>
      <c r="H8" s="59"/>
    </row>
    <row r="9" spans="1:11" ht="20.25" customHeight="1" x14ac:dyDescent="0.2">
      <c r="A9" t="s">
        <v>81</v>
      </c>
      <c r="B9" t="s">
        <v>85</v>
      </c>
      <c r="C9" s="59">
        <v>103000</v>
      </c>
      <c r="D9" s="59">
        <v>0</v>
      </c>
      <c r="E9" s="59">
        <v>2000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139</v>
      </c>
      <c r="C10" s="59">
        <v>393</v>
      </c>
      <c r="D10" s="59">
        <v>412.65000000000003</v>
      </c>
      <c r="E10" s="59">
        <v>393</v>
      </c>
      <c r="F10" s="59">
        <v>411.76575000000003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229</v>
      </c>
      <c r="B11" s="61"/>
      <c r="C11" s="62">
        <v>103393</v>
      </c>
      <c r="D11" s="62">
        <v>412.65000000000003</v>
      </c>
      <c r="E11" s="62">
        <v>2393</v>
      </c>
      <c r="F11" s="62">
        <v>411.76575000000003</v>
      </c>
      <c r="G11" s="62">
        <v>0</v>
      </c>
      <c r="H11" s="59"/>
    </row>
    <row r="12" spans="1:11" ht="20.25" customHeight="1" x14ac:dyDescent="0.2">
      <c r="A12" t="s">
        <v>80</v>
      </c>
      <c r="B12" t="s">
        <v>139</v>
      </c>
      <c r="C12" s="59">
        <v>1693</v>
      </c>
      <c r="D12" s="59">
        <v>1644.3</v>
      </c>
      <c r="E12" s="59">
        <v>1693</v>
      </c>
      <c r="F12" s="59">
        <v>0</v>
      </c>
      <c r="G12" s="59">
        <v>1640.7765000000002</v>
      </c>
      <c r="H12" s="59">
        <f t="shared" si="0"/>
        <v>1640.7765000000002</v>
      </c>
      <c r="I12" s="66"/>
    </row>
    <row r="13" spans="1:11" ht="20.25" customHeight="1" x14ac:dyDescent="0.2">
      <c r="B13" t="s">
        <v>107</v>
      </c>
      <c r="C13" s="59">
        <v>14000</v>
      </c>
      <c r="D13" s="59">
        <v>0</v>
      </c>
      <c r="E13" s="59">
        <v>10000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267</v>
      </c>
      <c r="C14" s="59">
        <v>20000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</row>
    <row r="15" spans="1:11" ht="20.25" customHeight="1" x14ac:dyDescent="0.2">
      <c r="A15" s="61" t="s">
        <v>153</v>
      </c>
      <c r="B15" s="61"/>
      <c r="C15" s="62">
        <v>35693</v>
      </c>
      <c r="D15" s="62">
        <v>1644.3</v>
      </c>
      <c r="E15" s="62">
        <v>11693</v>
      </c>
      <c r="F15" s="62">
        <v>0</v>
      </c>
      <c r="G15" s="62">
        <v>1640.7765000000002</v>
      </c>
      <c r="H15" s="59"/>
      <c r="I15" s="63"/>
      <c r="J15" s="63"/>
      <c r="K15" s="60"/>
    </row>
    <row r="16" spans="1:11" ht="20.25" customHeight="1" x14ac:dyDescent="0.2">
      <c r="A16" t="s">
        <v>120</v>
      </c>
      <c r="B16" t="s">
        <v>280</v>
      </c>
      <c r="C16" s="59">
        <v>5000</v>
      </c>
      <c r="D16" s="59">
        <v>0</v>
      </c>
      <c r="E16" s="59">
        <v>0</v>
      </c>
      <c r="F16" s="59">
        <v>0</v>
      </c>
      <c r="G16" s="59">
        <v>0</v>
      </c>
      <c r="H16" s="59">
        <f t="shared" si="0"/>
        <v>0</v>
      </c>
    </row>
    <row r="17" spans="1:8" ht="20.25" customHeight="1" x14ac:dyDescent="0.2">
      <c r="B17" t="s">
        <v>303</v>
      </c>
      <c r="C17" s="59">
        <v>30000</v>
      </c>
      <c r="D17" s="59">
        <v>0</v>
      </c>
      <c r="E17" s="59">
        <v>0</v>
      </c>
      <c r="F17" s="59">
        <v>0</v>
      </c>
      <c r="G17" s="59">
        <v>0</v>
      </c>
      <c r="H17" s="59"/>
    </row>
    <row r="18" spans="1:8" ht="20.25" customHeight="1" x14ac:dyDescent="0.2">
      <c r="A18" s="61" t="s">
        <v>186</v>
      </c>
      <c r="B18" s="61"/>
      <c r="C18" s="62">
        <v>35000</v>
      </c>
      <c r="D18" s="62">
        <v>0</v>
      </c>
      <c r="E18" s="62">
        <v>0</v>
      </c>
      <c r="F18" s="62">
        <v>0</v>
      </c>
      <c r="G18" s="62">
        <v>0</v>
      </c>
      <c r="H18" s="59">
        <f t="shared" si="0"/>
        <v>0</v>
      </c>
    </row>
    <row r="19" spans="1:8" ht="20.25" customHeight="1" x14ac:dyDescent="0.2">
      <c r="A19" t="s">
        <v>321</v>
      </c>
      <c r="B19" t="s">
        <v>320</v>
      </c>
      <c r="C19" s="59">
        <v>10000</v>
      </c>
      <c r="D19" s="59">
        <v>0</v>
      </c>
      <c r="E19" s="59">
        <v>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323</v>
      </c>
      <c r="B20" s="61"/>
      <c r="C20" s="62">
        <v>10000</v>
      </c>
      <c r="D20" s="62">
        <v>0</v>
      </c>
      <c r="E20" s="62">
        <v>0</v>
      </c>
      <c r="F20" s="62">
        <v>0</v>
      </c>
      <c r="G20" s="62">
        <v>0</v>
      </c>
      <c r="H20" s="59">
        <f t="shared" si="0"/>
        <v>0</v>
      </c>
    </row>
    <row r="21" spans="1:8" ht="20.25" customHeight="1" x14ac:dyDescent="0.2">
      <c r="A21" t="s">
        <v>83</v>
      </c>
      <c r="B21" t="s">
        <v>302</v>
      </c>
      <c r="C21" s="59">
        <v>10000</v>
      </c>
      <c r="D21" s="59">
        <v>0</v>
      </c>
      <c r="E21" s="59">
        <v>5000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230</v>
      </c>
      <c r="B22" s="61"/>
      <c r="C22" s="62">
        <v>10000</v>
      </c>
      <c r="D22" s="62">
        <v>0</v>
      </c>
      <c r="E22" s="62">
        <v>5000</v>
      </c>
      <c r="F22" s="62">
        <v>0</v>
      </c>
      <c r="G22" s="62">
        <v>0</v>
      </c>
      <c r="H22" s="59"/>
    </row>
    <row r="23" spans="1:8" ht="20.25" customHeight="1" x14ac:dyDescent="0.2">
      <c r="A23" t="s">
        <v>197</v>
      </c>
      <c r="B23" t="s">
        <v>322</v>
      </c>
      <c r="C23" s="59">
        <v>10000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200</v>
      </c>
      <c r="B24" s="61"/>
      <c r="C24" s="62">
        <v>10000</v>
      </c>
      <c r="D24" s="62">
        <v>0</v>
      </c>
      <c r="E24" s="62">
        <v>0</v>
      </c>
      <c r="F24" s="62">
        <v>0</v>
      </c>
      <c r="G24" s="62">
        <v>0</v>
      </c>
      <c r="H24" s="59"/>
    </row>
    <row r="25" spans="1:8" ht="20.25" customHeight="1" x14ac:dyDescent="0.2">
      <c r="A25" t="s">
        <v>127</v>
      </c>
      <c r="B25" t="s">
        <v>147</v>
      </c>
      <c r="C25" s="59">
        <v>53000</v>
      </c>
      <c r="D25" s="59">
        <v>52500</v>
      </c>
      <c r="E25" s="59">
        <v>50000</v>
      </c>
      <c r="F25" s="59">
        <v>59372.5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231</v>
      </c>
      <c r="B26" s="61"/>
      <c r="C26" s="62">
        <v>53000</v>
      </c>
      <c r="D26" s="62">
        <v>52500</v>
      </c>
      <c r="E26" s="62">
        <v>50000</v>
      </c>
      <c r="F26" s="62">
        <v>59372.5</v>
      </c>
      <c r="G26" s="62">
        <v>0</v>
      </c>
      <c r="H26" s="59"/>
    </row>
    <row r="27" spans="1:8" ht="20.25" customHeight="1" x14ac:dyDescent="0.2">
      <c r="A27" t="s">
        <v>96</v>
      </c>
      <c r="C27" s="59">
        <v>477886</v>
      </c>
      <c r="D27" s="59">
        <v>112306.95000000001</v>
      </c>
      <c r="E27" s="59">
        <v>224086</v>
      </c>
      <c r="F27" s="59">
        <v>159180.81575000001</v>
      </c>
      <c r="G27" s="59">
        <v>1640.7765000000002</v>
      </c>
      <c r="H27" s="59">
        <f t="shared" si="0"/>
        <v>1640.7765000000002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3281.5530000000003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27" sqref="F2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230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179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190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166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652-97B9-4AC4-97B6-62AADBEC4F69}">
  <sheetPr>
    <tabColor rgb="FF92D050"/>
  </sheetPr>
  <dimension ref="A3:N18"/>
  <sheetViews>
    <sheetView workbookViewId="0">
      <selection activeCell="M34" sqref="M34"/>
    </sheetView>
  </sheetViews>
  <sheetFormatPr defaultRowHeight="12.75" x14ac:dyDescent="0.2"/>
  <cols>
    <col min="1" max="1" width="15.25" style="72" bestFit="1" customWidth="1"/>
    <col min="2" max="2" width="6.125" style="72" bestFit="1" customWidth="1"/>
    <col min="3" max="3" width="5.625" style="72" bestFit="1" customWidth="1"/>
    <col min="4" max="5" width="7" style="72" bestFit="1" customWidth="1"/>
    <col min="6" max="6" width="6.125" style="72" bestFit="1" customWidth="1"/>
    <col min="7" max="11" width="6.5" style="72" bestFit="1" customWidth="1"/>
    <col min="12" max="12" width="7" style="72" bestFit="1" customWidth="1"/>
    <col min="13" max="13" width="7.375" style="72" bestFit="1" customWidth="1"/>
    <col min="14" max="14" width="10.25" style="72" bestFit="1" customWidth="1"/>
    <col min="15" max="15" width="13.5" style="72" bestFit="1" customWidth="1"/>
    <col min="16" max="16" width="13.375" style="72" bestFit="1" customWidth="1"/>
    <col min="17" max="16384" width="9" style="72"/>
  </cols>
  <sheetData>
    <row r="3" spans="1:14" x14ac:dyDescent="0.2">
      <c r="A3" s="74" t="s">
        <v>140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4" s="73" customFormat="1" x14ac:dyDescent="0.2">
      <c r="A4" s="75" t="s">
        <v>423</v>
      </c>
      <c r="B4" s="75">
        <v>45901</v>
      </c>
      <c r="C4" s="75">
        <v>45903</v>
      </c>
      <c r="D4" s="75">
        <v>45904</v>
      </c>
      <c r="E4" s="75">
        <v>45905</v>
      </c>
      <c r="F4" s="75">
        <v>45907</v>
      </c>
      <c r="G4" s="75">
        <v>45910</v>
      </c>
      <c r="H4" s="75">
        <v>45912</v>
      </c>
      <c r="I4" s="75">
        <v>45914</v>
      </c>
      <c r="J4" s="75">
        <v>45917</v>
      </c>
      <c r="K4" s="75">
        <v>45921</v>
      </c>
      <c r="L4" s="75">
        <v>45925</v>
      </c>
      <c r="M4" s="75">
        <v>45940</v>
      </c>
      <c r="N4" s="75" t="s">
        <v>96</v>
      </c>
    </row>
    <row r="5" spans="1:14" x14ac:dyDescent="0.2">
      <c r="A5" s="74" t="s">
        <v>379</v>
      </c>
      <c r="B5" s="76">
        <v>3702</v>
      </c>
      <c r="C5" s="76"/>
      <c r="D5" s="76">
        <v>7404.0999999999995</v>
      </c>
      <c r="E5" s="76"/>
      <c r="F5" s="76"/>
      <c r="G5" s="76"/>
      <c r="H5" s="76"/>
      <c r="I5" s="76"/>
      <c r="J5" s="76"/>
      <c r="K5" s="76"/>
      <c r="L5" s="76"/>
      <c r="M5" s="76"/>
      <c r="N5" s="76">
        <f>SUM(B5:M5)</f>
        <v>11106.099999999999</v>
      </c>
    </row>
    <row r="6" spans="1:14" x14ac:dyDescent="0.2">
      <c r="A6" s="74" t="s">
        <v>234</v>
      </c>
      <c r="B6" s="76"/>
      <c r="C6" s="76">
        <v>0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>
        <f t="shared" ref="N6:N17" si="0">SUM(B6:M6)</f>
        <v>0</v>
      </c>
    </row>
    <row r="7" spans="1:14" x14ac:dyDescent="0.2">
      <c r="A7" s="74" t="s">
        <v>417</v>
      </c>
      <c r="B7" s="76"/>
      <c r="C7" s="76"/>
      <c r="D7" s="76"/>
      <c r="E7" s="76"/>
      <c r="F7" s="76">
        <v>3841.7500000000005</v>
      </c>
      <c r="G7" s="76"/>
      <c r="H7" s="76"/>
      <c r="I7" s="76"/>
      <c r="J7" s="76"/>
      <c r="K7" s="76"/>
      <c r="L7" s="76"/>
      <c r="M7" s="76"/>
      <c r="N7" s="76">
        <f t="shared" si="0"/>
        <v>3841.7500000000005</v>
      </c>
    </row>
    <row r="8" spans="1:14" x14ac:dyDescent="0.2">
      <c r="A8" s="74" t="s">
        <v>172</v>
      </c>
      <c r="B8" s="76">
        <v>0</v>
      </c>
      <c r="C8" s="76"/>
      <c r="D8" s="76">
        <v>4679.9500000000007</v>
      </c>
      <c r="E8" s="76"/>
      <c r="F8" s="76"/>
      <c r="G8" s="76"/>
      <c r="H8" s="76"/>
      <c r="I8" s="76"/>
      <c r="J8" s="76"/>
      <c r="K8" s="76"/>
      <c r="L8" s="76"/>
      <c r="M8" s="76"/>
      <c r="N8" s="76">
        <f t="shared" si="0"/>
        <v>4679.9500000000007</v>
      </c>
    </row>
    <row r="9" spans="1:14" x14ac:dyDescent="0.2">
      <c r="A9" s="74" t="s">
        <v>112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>
        <f t="shared" si="0"/>
        <v>0</v>
      </c>
    </row>
    <row r="10" spans="1:14" x14ac:dyDescent="0.2">
      <c r="A10" s="74" t="s">
        <v>168</v>
      </c>
      <c r="B10" s="76"/>
      <c r="C10" s="76"/>
      <c r="D10" s="76"/>
      <c r="E10" s="76">
        <v>55162.899999999994</v>
      </c>
      <c r="F10" s="76"/>
      <c r="G10" s="76"/>
      <c r="H10" s="76"/>
      <c r="I10" s="76"/>
      <c r="J10" s="76"/>
      <c r="K10" s="76"/>
      <c r="L10" s="76"/>
      <c r="M10" s="76"/>
      <c r="N10" s="76">
        <f t="shared" si="0"/>
        <v>55162.899999999994</v>
      </c>
    </row>
    <row r="11" spans="1:14" x14ac:dyDescent="0.2">
      <c r="A11" s="74" t="s">
        <v>81</v>
      </c>
      <c r="B11" s="76">
        <v>0</v>
      </c>
      <c r="C11" s="76">
        <v>0</v>
      </c>
      <c r="D11" s="76"/>
      <c r="E11" s="76"/>
      <c r="F11" s="76"/>
      <c r="G11" s="76">
        <v>0</v>
      </c>
      <c r="H11" s="76"/>
      <c r="I11" s="76">
        <v>0</v>
      </c>
      <c r="J11" s="76">
        <v>0</v>
      </c>
      <c r="K11" s="76">
        <v>0</v>
      </c>
      <c r="L11" s="76"/>
      <c r="M11" s="76"/>
      <c r="N11" s="76">
        <f t="shared" si="0"/>
        <v>0</v>
      </c>
    </row>
    <row r="12" spans="1:14" x14ac:dyDescent="0.2">
      <c r="A12" s="74" t="s">
        <v>80</v>
      </c>
      <c r="B12" s="76"/>
      <c r="C12" s="76">
        <v>0</v>
      </c>
      <c r="D12" s="76">
        <v>0</v>
      </c>
      <c r="E12" s="76">
        <v>0</v>
      </c>
      <c r="F12" s="76"/>
      <c r="G12" s="76"/>
      <c r="H12" s="76"/>
      <c r="I12" s="76"/>
      <c r="J12" s="76">
        <v>0</v>
      </c>
      <c r="K12" s="76"/>
      <c r="L12" s="76">
        <v>4599.67</v>
      </c>
      <c r="M12" s="76"/>
      <c r="N12" s="76">
        <f t="shared" si="0"/>
        <v>4599.67</v>
      </c>
    </row>
    <row r="13" spans="1:14" x14ac:dyDescent="0.2">
      <c r="A13" s="74" t="s">
        <v>120</v>
      </c>
      <c r="B13" s="76"/>
      <c r="C13" s="76">
        <v>0</v>
      </c>
      <c r="D13" s="76"/>
      <c r="E13" s="76"/>
      <c r="F13" s="76"/>
      <c r="G13" s="76"/>
      <c r="H13" s="76"/>
      <c r="I13" s="76"/>
      <c r="J13" s="76"/>
      <c r="K13" s="76">
        <v>0</v>
      </c>
      <c r="L13" s="76"/>
      <c r="M13" s="76"/>
      <c r="N13" s="76">
        <f t="shared" si="0"/>
        <v>0</v>
      </c>
    </row>
    <row r="14" spans="1:14" x14ac:dyDescent="0.2">
      <c r="A14" s="74" t="s">
        <v>411</v>
      </c>
      <c r="B14" s="76"/>
      <c r="C14" s="76"/>
      <c r="D14" s="76">
        <v>0</v>
      </c>
      <c r="E14" s="76"/>
      <c r="F14" s="76"/>
      <c r="G14" s="76"/>
      <c r="H14" s="76"/>
      <c r="I14" s="76"/>
      <c r="J14" s="76"/>
      <c r="K14" s="76"/>
      <c r="L14" s="76"/>
      <c r="M14" s="76"/>
      <c r="N14" s="76">
        <f t="shared" si="0"/>
        <v>0</v>
      </c>
    </row>
    <row r="15" spans="1:14" x14ac:dyDescent="0.2">
      <c r="A15" s="74" t="s">
        <v>84</v>
      </c>
      <c r="B15" s="76">
        <v>1621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>
        <f t="shared" si="0"/>
        <v>1621</v>
      </c>
    </row>
    <row r="16" spans="1:14" x14ac:dyDescent="0.2">
      <c r="A16" s="74" t="s">
        <v>88</v>
      </c>
      <c r="B16" s="76"/>
      <c r="C16" s="76">
        <v>0</v>
      </c>
      <c r="D16" s="76">
        <v>0</v>
      </c>
      <c r="E16" s="76"/>
      <c r="F16" s="76"/>
      <c r="G16" s="76"/>
      <c r="H16" s="76">
        <v>0</v>
      </c>
      <c r="I16" s="76"/>
      <c r="J16" s="76"/>
      <c r="K16" s="76"/>
      <c r="L16" s="76">
        <v>37299.899999999994</v>
      </c>
      <c r="M16" s="76">
        <v>12433.3</v>
      </c>
      <c r="N16" s="76">
        <f t="shared" si="0"/>
        <v>49733.2</v>
      </c>
    </row>
    <row r="17" spans="1:14" x14ac:dyDescent="0.2">
      <c r="A17" s="74" t="s">
        <v>127</v>
      </c>
      <c r="B17" s="76"/>
      <c r="C17" s="76"/>
      <c r="D17" s="76">
        <v>0</v>
      </c>
      <c r="E17" s="76"/>
      <c r="F17" s="76"/>
      <c r="G17" s="76"/>
      <c r="H17" s="76"/>
      <c r="I17" s="76"/>
      <c r="J17" s="76"/>
      <c r="K17" s="76"/>
      <c r="L17" s="76"/>
      <c r="M17" s="76"/>
      <c r="N17" s="76">
        <f t="shared" si="0"/>
        <v>0</v>
      </c>
    </row>
    <row r="18" spans="1:14" x14ac:dyDescent="0.2">
      <c r="A18" s="74" t="s">
        <v>96</v>
      </c>
      <c r="B18" s="76">
        <f>SUM(B5:B17)</f>
        <v>5323</v>
      </c>
      <c r="C18" s="76">
        <f t="shared" ref="C18:N18" si="1">SUM(C5:C17)</f>
        <v>0</v>
      </c>
      <c r="D18" s="76">
        <f t="shared" si="1"/>
        <v>12084.05</v>
      </c>
      <c r="E18" s="76">
        <f t="shared" si="1"/>
        <v>55162.899999999994</v>
      </c>
      <c r="F18" s="76">
        <f t="shared" si="1"/>
        <v>3841.7500000000005</v>
      </c>
      <c r="G18" s="76">
        <f t="shared" si="1"/>
        <v>0</v>
      </c>
      <c r="H18" s="76">
        <f t="shared" si="1"/>
        <v>0</v>
      </c>
      <c r="I18" s="76">
        <f t="shared" si="1"/>
        <v>0</v>
      </c>
      <c r="J18" s="76">
        <f t="shared" si="1"/>
        <v>0</v>
      </c>
      <c r="K18" s="76">
        <f t="shared" si="1"/>
        <v>0</v>
      </c>
      <c r="L18" s="76">
        <f t="shared" si="1"/>
        <v>41899.569999999992</v>
      </c>
      <c r="M18" s="76">
        <f t="shared" si="1"/>
        <v>12433.3</v>
      </c>
      <c r="N18" s="76">
        <f t="shared" si="1"/>
        <v>130744.56999999999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5A92-5FA8-4FC7-A662-AA0087CDD402}">
  <sheetPr>
    <tabColor rgb="FFFFFF00"/>
  </sheetPr>
  <dimension ref="A1:BD163"/>
  <sheetViews>
    <sheetView topLeftCell="A5" zoomScale="80" zoomScaleNormal="80" workbookViewId="0">
      <selection activeCell="C11" sqref="C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45913</v>
      </c>
      <c r="E3" s="79" t="s">
        <v>52</v>
      </c>
      <c r="F3" s="79"/>
      <c r="G3" s="80">
        <v>10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543</v>
      </c>
      <c r="C12" s="9" t="s">
        <v>302</v>
      </c>
      <c r="D12" s="13" t="s">
        <v>544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545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545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505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8080</v>
      </c>
      <c r="Y31" s="10">
        <v>2016</v>
      </c>
      <c r="Z31" s="9" t="s">
        <v>172</v>
      </c>
      <c r="AA31" s="8">
        <v>1886.9558400000001</v>
      </c>
      <c r="AB31" s="8">
        <v>1886.9558400000001</v>
      </c>
      <c r="AC31" s="8">
        <v>0</v>
      </c>
      <c r="AD31" s="8">
        <v>0</v>
      </c>
      <c r="AE31" s="8">
        <v>0</v>
      </c>
      <c r="AF31" s="8" t="s">
        <v>505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505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 t="s">
        <v>506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507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504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507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504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507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504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507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504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507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522</v>
      </c>
      <c r="C38" s="9" t="s">
        <v>73</v>
      </c>
      <c r="D38" s="13" t="s">
        <v>523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522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522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522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760</v>
      </c>
      <c r="AC41" s="8">
        <v>8599.9000000000015</v>
      </c>
      <c r="AD41" s="8">
        <v>0</v>
      </c>
      <c r="AE41" s="8">
        <v>0</v>
      </c>
      <c r="AF41" s="8" t="s">
        <v>525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647.78268977777793</v>
      </c>
    </row>
    <row r="42" spans="1:56" ht="27.75" customHeight="1" x14ac:dyDescent="0.45">
      <c r="A42" s="3">
        <v>45912</v>
      </c>
      <c r="B42" s="14" t="s">
        <v>522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525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522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525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352.51463377777782</v>
      </c>
    </row>
    <row r="44" spans="1:56" ht="27.75" customHeight="1" x14ac:dyDescent="0.45">
      <c r="A44" s="3">
        <v>45912</v>
      </c>
      <c r="B44" s="14" t="s">
        <v>546</v>
      </c>
      <c r="C44" s="9" t="s">
        <v>73</v>
      </c>
      <c r="D44" s="13" t="s">
        <v>523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547</v>
      </c>
      <c r="AG44" s="1" t="s">
        <v>61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546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547</v>
      </c>
      <c r="AG45" s="1" t="s">
        <v>115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546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547</v>
      </c>
      <c r="AG46" s="1" t="s">
        <v>115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45961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172</v>
      </c>
      <c r="AA47" s="8">
        <v>374396.00000000006</v>
      </c>
      <c r="AB47" s="8">
        <v>0</v>
      </c>
      <c r="AC47" s="8">
        <v>374396.00000000006</v>
      </c>
      <c r="AD47" s="8">
        <v>0</v>
      </c>
      <c r="AE47" s="8">
        <v>0</v>
      </c>
      <c r="AF47" s="8">
        <v>0</v>
      </c>
      <c r="AG47" s="1" t="s">
        <v>116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28201.170702222225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479241.85584000009</v>
      </c>
      <c r="AB48" s="8">
        <v>54126.405840000007</v>
      </c>
      <c r="AC48" s="8">
        <v>425115.45000000007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45905</v>
      </c>
      <c r="B49" s="14" t="s">
        <v>470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112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45905</v>
      </c>
      <c r="B50" s="14" t="s">
        <v>470</v>
      </c>
      <c r="C50" s="9" t="s">
        <v>139</v>
      </c>
      <c r="D50" s="13" t="s">
        <v>449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1174</v>
      </c>
      <c r="W50" s="10">
        <v>3866</v>
      </c>
      <c r="X50" s="10">
        <v>0</v>
      </c>
      <c r="Y50" s="10">
        <v>4059.3</v>
      </c>
      <c r="Z50" s="9" t="s">
        <v>112</v>
      </c>
      <c r="AA50" s="8">
        <v>3834.5694199999998</v>
      </c>
      <c r="AB50" s="8">
        <v>3834.5694199999998</v>
      </c>
      <c r="AC50" s="8">
        <v>0</v>
      </c>
      <c r="AD50" s="8">
        <v>0</v>
      </c>
      <c r="AE50" s="8">
        <v>3834.5694199999998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45796</v>
      </c>
      <c r="B51" s="14" t="s">
        <v>255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112</v>
      </c>
      <c r="AA52" s="8">
        <v>8833.594219999999</v>
      </c>
      <c r="AB52" s="8">
        <v>8833.594219999999</v>
      </c>
      <c r="AC52" s="8">
        <v>0</v>
      </c>
      <c r="AD52" s="8">
        <v>0</v>
      </c>
      <c r="AE52" s="8">
        <v>8833.594219999999</v>
      </c>
      <c r="AF52" s="8" t="s">
        <v>58</v>
      </c>
      <c r="AG52" s="1" t="s">
        <v>115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192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429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45920</v>
      </c>
      <c r="U53" s="11">
        <v>8000</v>
      </c>
      <c r="V53" s="10">
        <v>8000</v>
      </c>
      <c r="W53" s="10">
        <v>0</v>
      </c>
      <c r="X53" s="10">
        <v>20753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488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440</v>
      </c>
      <c r="C54" s="9" t="s">
        <v>267</v>
      </c>
      <c r="D54" s="13" t="s">
        <v>433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5000</v>
      </c>
      <c r="V54" s="10">
        <v>4876</v>
      </c>
      <c r="W54" s="10">
        <v>124</v>
      </c>
      <c r="X54" s="10">
        <v>10200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45905</v>
      </c>
      <c r="B55" s="14" t="s">
        <v>471</v>
      </c>
      <c r="C55" s="9" t="s">
        <v>139</v>
      </c>
      <c r="D55" s="13" t="s">
        <v>451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45919</v>
      </c>
      <c r="U55" s="11">
        <v>5040</v>
      </c>
      <c r="V55" s="10">
        <v>0</v>
      </c>
      <c r="W55" s="10">
        <v>5040</v>
      </c>
      <c r="X55" s="10">
        <v>6100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45919</v>
      </c>
      <c r="AK55" s="3">
        <v>45915</v>
      </c>
      <c r="AL55" s="3">
        <v>45908</v>
      </c>
      <c r="AM55" s="3">
        <v>45916</v>
      </c>
      <c r="AN55" s="3">
        <v>45917</v>
      </c>
      <c r="AO55" s="3">
        <v>45918</v>
      </c>
      <c r="AP55" s="3">
        <v>45914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306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10000</v>
      </c>
      <c r="V56" s="10">
        <v>10000</v>
      </c>
      <c r="W56" s="10">
        <v>0</v>
      </c>
      <c r="X56" s="10">
        <v>11200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472</v>
      </c>
      <c r="C57" s="9" t="s">
        <v>139</v>
      </c>
      <c r="D57" s="13" t="s">
        <v>251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45920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45796</v>
      </c>
      <c r="B58" s="14" t="s">
        <v>256</v>
      </c>
      <c r="C58" s="9" t="s">
        <v>139</v>
      </c>
      <c r="D58" s="13" t="s">
        <v>251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45920</v>
      </c>
      <c r="U58" s="11">
        <v>366</v>
      </c>
      <c r="V58" s="10">
        <v>0</v>
      </c>
      <c r="W58" s="10">
        <v>366</v>
      </c>
      <c r="X58" s="10">
        <v>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472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5280.6600000000008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20000</v>
      </c>
      <c r="V60" s="10">
        <v>18716</v>
      </c>
      <c r="W60" s="10">
        <v>1284</v>
      </c>
      <c r="X60" s="10">
        <v>20630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45908</v>
      </c>
      <c r="B61" s="14" t="s">
        <v>508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45908</v>
      </c>
      <c r="B62" s="14" t="s">
        <v>508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80</v>
      </c>
      <c r="AA62" s="8">
        <v>7934.96</v>
      </c>
      <c r="AB62" s="8">
        <v>7934.96</v>
      </c>
      <c r="AC62" s="8">
        <v>0</v>
      </c>
      <c r="AD62" s="8">
        <v>0</v>
      </c>
      <c r="AE62" s="8">
        <v>7934.96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439</v>
      </c>
      <c r="C63" s="9" t="s">
        <v>267</v>
      </c>
      <c r="D63" s="13" t="s">
        <v>432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10000</v>
      </c>
      <c r="V63" s="10">
        <v>9620</v>
      </c>
      <c r="W63" s="10">
        <v>380</v>
      </c>
      <c r="X63" s="10">
        <v>10294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45896</v>
      </c>
      <c r="B64" s="14" t="s">
        <v>396</v>
      </c>
      <c r="C64" s="9" t="s">
        <v>79</v>
      </c>
      <c r="D64" s="13" t="s">
        <v>397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8000</v>
      </c>
      <c r="W64" s="10">
        <v>0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8447</v>
      </c>
      <c r="W66" s="10">
        <v>553</v>
      </c>
      <c r="X66" s="10">
        <v>9150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3780</v>
      </c>
      <c r="W67" s="10">
        <v>220</v>
      </c>
      <c r="X67" s="10">
        <v>4100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8500</v>
      </c>
      <c r="W68" s="10">
        <v>500</v>
      </c>
      <c r="X68" s="10">
        <v>9455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 t="s">
        <v>135</v>
      </c>
      <c r="B72" s="14" t="s">
        <v>135</v>
      </c>
      <c r="C72" s="9" t="s">
        <v>270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45960</v>
      </c>
      <c r="U72" s="11">
        <v>450000</v>
      </c>
      <c r="V72" s="10">
        <v>0</v>
      </c>
      <c r="W72" s="10">
        <v>450000</v>
      </c>
      <c r="X72" s="10">
        <v>0</v>
      </c>
      <c r="Y72" s="10">
        <v>472500</v>
      </c>
      <c r="Z72" s="9" t="s">
        <v>80</v>
      </c>
      <c r="AA72" s="8">
        <v>496633.5</v>
      </c>
      <c r="AB72" s="8">
        <v>126388</v>
      </c>
      <c r="AC72" s="8">
        <v>370245.5</v>
      </c>
      <c r="AD72" s="8">
        <v>0</v>
      </c>
      <c r="AE72" s="8">
        <v>496633.5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27974.104444444445</v>
      </c>
    </row>
    <row r="73" spans="1:56" ht="27.75" customHeight="1" x14ac:dyDescent="0.45">
      <c r="A73" s="3">
        <v>45909</v>
      </c>
      <c r="B73" s="14" t="s">
        <v>509</v>
      </c>
      <c r="C73" s="9" t="s">
        <v>79</v>
      </c>
      <c r="D73" s="13" t="s">
        <v>489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45920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45920</v>
      </c>
      <c r="AK73" s="3">
        <v>45916</v>
      </c>
      <c r="AL73" s="3">
        <v>45909</v>
      </c>
      <c r="AM73" s="3">
        <v>45917</v>
      </c>
      <c r="AN73" s="3">
        <v>45918</v>
      </c>
      <c r="AO73" s="3">
        <v>45919</v>
      </c>
      <c r="AP73" s="3">
        <v>45915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510</v>
      </c>
      <c r="C74" s="9" t="s">
        <v>79</v>
      </c>
      <c r="D74" s="13" t="s">
        <v>490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45944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45944</v>
      </c>
      <c r="AK74" s="3">
        <v>45940</v>
      </c>
      <c r="AL74" s="3">
        <v>45933</v>
      </c>
      <c r="AM74" s="3">
        <v>45941</v>
      </c>
      <c r="AN74" s="3">
        <v>45942</v>
      </c>
      <c r="AO74" s="3">
        <v>45943</v>
      </c>
      <c r="AP74" s="3">
        <v>45939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45909</v>
      </c>
      <c r="B75" s="14" t="s">
        <v>511</v>
      </c>
      <c r="C75" s="9" t="s">
        <v>79</v>
      </c>
      <c r="D75" s="13" t="s">
        <v>491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45958</v>
      </c>
      <c r="U75" s="11">
        <v>6000</v>
      </c>
      <c r="V75" s="10">
        <v>0</v>
      </c>
      <c r="W75" s="10">
        <v>6000</v>
      </c>
      <c r="X75" s="10">
        <v>0</v>
      </c>
      <c r="Y75" s="10">
        <v>6300</v>
      </c>
      <c r="Z75" s="9" t="s">
        <v>80</v>
      </c>
      <c r="AA75" s="8">
        <v>6621.78</v>
      </c>
      <c r="AB75" s="8">
        <v>6621.78</v>
      </c>
      <c r="AC75" s="8">
        <v>0</v>
      </c>
      <c r="AD75" s="8">
        <v>0</v>
      </c>
      <c r="AE75" s="8">
        <v>6621.78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45958</v>
      </c>
      <c r="AK75" s="3">
        <v>45954</v>
      </c>
      <c r="AL75" s="3">
        <v>45947</v>
      </c>
      <c r="AM75" s="3">
        <v>45955</v>
      </c>
      <c r="AN75" s="3">
        <v>45956</v>
      </c>
      <c r="AO75" s="3">
        <v>45957</v>
      </c>
      <c r="AP75" s="3">
        <v>45953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45782</v>
      </c>
      <c r="B76" s="14" t="s">
        <v>249</v>
      </c>
      <c r="C76" s="9" t="s">
        <v>79</v>
      </c>
      <c r="D76" s="13" t="s">
        <v>243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45939</v>
      </c>
      <c r="AK76" s="3">
        <v>45935</v>
      </c>
      <c r="AL76" s="3">
        <v>45928</v>
      </c>
      <c r="AM76" s="3">
        <v>45936</v>
      </c>
      <c r="AN76" s="3">
        <v>45937</v>
      </c>
      <c r="AO76" s="3">
        <v>45938</v>
      </c>
      <c r="AP76" s="3">
        <v>45934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416.92688888888887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7725.41</v>
      </c>
      <c r="AC77" s="8">
        <v>0</v>
      </c>
      <c r="AD77" s="8">
        <v>0</v>
      </c>
      <c r="AE77" s="8">
        <v>7725.41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45911</v>
      </c>
      <c r="B78" s="14" t="s">
        <v>526</v>
      </c>
      <c r="C78" s="9" t="s">
        <v>107</v>
      </c>
      <c r="D78" s="13" t="s">
        <v>527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45947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45951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6621.78</v>
      </c>
      <c r="AC79" s="8">
        <v>0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45911</v>
      </c>
      <c r="B80" s="14" t="s">
        <v>528</v>
      </c>
      <c r="C80" s="9" t="s">
        <v>107</v>
      </c>
      <c r="D80" s="13" t="s">
        <v>529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250.15613333333337</v>
      </c>
    </row>
    <row r="81" spans="1:56" ht="27.75" customHeight="1" x14ac:dyDescent="0.45">
      <c r="A81" s="3">
        <v>45911</v>
      </c>
      <c r="B81" s="14" t="s">
        <v>530</v>
      </c>
      <c r="C81" s="9" t="s">
        <v>107</v>
      </c>
      <c r="D81" s="13" t="s">
        <v>531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333.54151111111111</v>
      </c>
    </row>
    <row r="82" spans="1:56" ht="27.75" customHeight="1" x14ac:dyDescent="0.45">
      <c r="A82" s="3">
        <v>45909</v>
      </c>
      <c r="B82" s="14" t="s">
        <v>512</v>
      </c>
      <c r="C82" s="9" t="s">
        <v>107</v>
      </c>
      <c r="D82" s="13" t="s">
        <v>492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45909</v>
      </c>
      <c r="B83" s="14" t="s">
        <v>513</v>
      </c>
      <c r="C83" s="9" t="s">
        <v>107</v>
      </c>
      <c r="D83" s="13" t="s">
        <v>493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3478.5300000000007</v>
      </c>
      <c r="AC83" s="8">
        <v>0</v>
      </c>
      <c r="AD83" s="8">
        <v>0</v>
      </c>
      <c r="AE83" s="8">
        <v>3478.5300000000007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45892</v>
      </c>
      <c r="B84" s="14" t="s">
        <v>360</v>
      </c>
      <c r="C84" s="9" t="s">
        <v>139</v>
      </c>
      <c r="D84" s="13" t="s">
        <v>329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640</v>
      </c>
      <c r="V84" s="10">
        <v>0</v>
      </c>
      <c r="W84" s="10">
        <v>640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370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45892</v>
      </c>
      <c r="B85" s="14" t="s">
        <v>362</v>
      </c>
      <c r="C85" s="9" t="s">
        <v>139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1840</v>
      </c>
      <c r="V85" s="10">
        <v>80</v>
      </c>
      <c r="W85" s="10">
        <v>1760</v>
      </c>
      <c r="X85" s="10">
        <v>10650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45887</v>
      </c>
      <c r="B86" s="14" t="s">
        <v>345</v>
      </c>
      <c r="C86" s="9" t="s">
        <v>139</v>
      </c>
      <c r="D86" s="13" t="s">
        <v>224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104</v>
      </c>
      <c r="V86" s="10">
        <v>0</v>
      </c>
      <c r="W86" s="10">
        <v>104</v>
      </c>
      <c r="X86" s="10">
        <v>11230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45896</v>
      </c>
      <c r="B87" s="14" t="s">
        <v>395</v>
      </c>
      <c r="C87" s="9" t="s">
        <v>79</v>
      </c>
      <c r="D87" s="13" t="s">
        <v>310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5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45796</v>
      </c>
      <c r="B88" s="14" t="s">
        <v>258</v>
      </c>
      <c r="C88" s="9" t="s">
        <v>139</v>
      </c>
      <c r="D88" s="13" t="s">
        <v>145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240</v>
      </c>
      <c r="V88" s="10">
        <v>0</v>
      </c>
      <c r="W88" s="10">
        <v>240</v>
      </c>
      <c r="X88" s="10">
        <v>0</v>
      </c>
      <c r="Y88" s="10">
        <v>252</v>
      </c>
      <c r="Z88" s="9" t="s">
        <v>80</v>
      </c>
      <c r="AA88" s="8">
        <v>251.46</v>
      </c>
      <c r="AB88" s="8">
        <v>251.46</v>
      </c>
      <c r="AC88" s="8">
        <v>0</v>
      </c>
      <c r="AD88" s="8">
        <v>0</v>
      </c>
      <c r="AE88" s="8">
        <v>251.46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254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45876</v>
      </c>
      <c r="B89" s="14" t="s">
        <v>328</v>
      </c>
      <c r="C89" s="9" t="s">
        <v>107</v>
      </c>
      <c r="D89" s="13" t="s">
        <v>314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3075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45825</v>
      </c>
      <c r="B90" s="14" t="s">
        <v>269</v>
      </c>
      <c r="C90" s="9" t="s">
        <v>139</v>
      </c>
      <c r="D90" s="13" t="s">
        <v>239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134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45796</v>
      </c>
      <c r="B91" s="14" t="s">
        <v>257</v>
      </c>
      <c r="C91" s="9" t="s">
        <v>139</v>
      </c>
      <c r="D91" s="13" t="s">
        <v>253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45798</v>
      </c>
      <c r="B92" s="14" t="s">
        <v>263</v>
      </c>
      <c r="C92" s="9" t="s">
        <v>107</v>
      </c>
      <c r="D92" s="13" t="s">
        <v>261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416.92688888888887</v>
      </c>
    </row>
    <row r="93" spans="1:56" ht="27.75" customHeight="1" x14ac:dyDescent="0.45">
      <c r="A93" s="3">
        <v>45674</v>
      </c>
      <c r="B93" s="14" t="s">
        <v>226</v>
      </c>
      <c r="C93" s="9" t="s">
        <v>139</v>
      </c>
      <c r="D93" s="13" t="s">
        <v>225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235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45611</v>
      </c>
      <c r="B94" s="14" t="s">
        <v>195</v>
      </c>
      <c r="C94" s="9" t="s">
        <v>139</v>
      </c>
      <c r="D94" s="13" t="s">
        <v>194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45523</v>
      </c>
      <c r="B95" s="14" t="s">
        <v>178</v>
      </c>
      <c r="C95" s="9" t="s">
        <v>139</v>
      </c>
      <c r="D95" s="13" t="s">
        <v>176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45523</v>
      </c>
      <c r="B96" s="14" t="s">
        <v>178</v>
      </c>
      <c r="C96" s="9" t="s">
        <v>139</v>
      </c>
      <c r="D96" s="13" t="s">
        <v>177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45799</v>
      </c>
      <c r="B97" s="14" t="s">
        <v>264</v>
      </c>
      <c r="C97" s="9" t="s">
        <v>259</v>
      </c>
      <c r="D97" s="13" t="s">
        <v>260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132</v>
      </c>
      <c r="U97" s="11">
        <v>4000</v>
      </c>
      <c r="V97" s="10">
        <v>2840</v>
      </c>
      <c r="W97" s="10">
        <v>1160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45799</v>
      </c>
      <c r="B98" s="14" t="s">
        <v>264</v>
      </c>
      <c r="C98" s="9" t="s">
        <v>259</v>
      </c>
      <c r="D98" s="13" t="s">
        <v>358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 t="s">
        <v>132</v>
      </c>
      <c r="U98" s="11">
        <v>4000</v>
      </c>
      <c r="V98" s="10">
        <v>2654</v>
      </c>
      <c r="W98" s="10">
        <v>1346</v>
      </c>
      <c r="X98" s="10">
        <v>4000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45741</v>
      </c>
      <c r="B99" s="14" t="s">
        <v>242</v>
      </c>
      <c r="C99" s="9" t="s">
        <v>107</v>
      </c>
      <c r="D99" s="13" t="s">
        <v>241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4000</v>
      </c>
      <c r="V99" s="10">
        <v>3867</v>
      </c>
      <c r="W99" s="10">
        <v>133</v>
      </c>
      <c r="X99" s="10">
        <v>4200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244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45720</v>
      </c>
      <c r="B100" s="14" t="s">
        <v>128</v>
      </c>
      <c r="C100" s="9" t="s">
        <v>107</v>
      </c>
      <c r="D100" s="13" t="s">
        <v>209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45720</v>
      </c>
      <c r="B101" s="14" t="s">
        <v>128</v>
      </c>
      <c r="C101" s="9" t="s">
        <v>107</v>
      </c>
      <c r="D101" s="13" t="s">
        <v>219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45541</v>
      </c>
      <c r="B102" s="14" t="s">
        <v>182</v>
      </c>
      <c r="C102" s="9" t="s">
        <v>107</v>
      </c>
      <c r="D102" s="13" t="s">
        <v>183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184</v>
      </c>
      <c r="AG102" s="1" t="s">
        <v>61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45581</v>
      </c>
      <c r="B103" s="14" t="s">
        <v>187</v>
      </c>
      <c r="C103" s="9" t="s">
        <v>107</v>
      </c>
      <c r="D103" s="13" t="s">
        <v>188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80</v>
      </c>
      <c r="AA104" s="8">
        <v>734905.8200000003</v>
      </c>
      <c r="AB104" s="8">
        <v>188708.17000000004</v>
      </c>
      <c r="AC104" s="8">
        <v>546197.65000000014</v>
      </c>
      <c r="AD104" s="8">
        <v>8507.7300000000014</v>
      </c>
      <c r="AE104" s="8">
        <v>726398.09000000032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 t="s">
        <v>135</v>
      </c>
      <c r="B105" s="14" t="s">
        <v>135</v>
      </c>
      <c r="C105" s="9" t="s">
        <v>270</v>
      </c>
      <c r="D105" s="13" t="s">
        <v>61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1600000</v>
      </c>
      <c r="V105" s="10">
        <v>0</v>
      </c>
      <c r="W105" s="10">
        <v>1600000</v>
      </c>
      <c r="X105" s="10">
        <v>0</v>
      </c>
      <c r="Y105" s="10">
        <v>1680000</v>
      </c>
      <c r="Z105" s="9" t="s">
        <v>271</v>
      </c>
      <c r="AA105" s="8">
        <v>1810512.0000000002</v>
      </c>
      <c r="AB105" s="8">
        <v>113928</v>
      </c>
      <c r="AC105" s="8">
        <v>1696584.0000000002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 t="s">
        <v>63</v>
      </c>
      <c r="AK105" s="3">
        <v>0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272</v>
      </c>
      <c r="BD105" s="56">
        <v>133653.11733333336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82</v>
      </c>
      <c r="J106" s="9" t="s">
        <v>78</v>
      </c>
      <c r="K106" s="9">
        <v>2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271</v>
      </c>
      <c r="AA106" s="8">
        <v>1810512.0000000002</v>
      </c>
      <c r="AB106" s="8">
        <v>113928</v>
      </c>
      <c r="AC106" s="8">
        <v>1696584.0000000002</v>
      </c>
      <c r="AD106" s="8">
        <v>0</v>
      </c>
      <c r="AE106" s="8">
        <v>0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273</v>
      </c>
      <c r="BD106" s="56">
        <v>0</v>
      </c>
    </row>
    <row r="107" spans="1:56" ht="27.75" customHeight="1" x14ac:dyDescent="0.45">
      <c r="A107" s="3">
        <v>45887</v>
      </c>
      <c r="B107" s="14" t="s">
        <v>348</v>
      </c>
      <c r="C107" s="9" t="s">
        <v>139</v>
      </c>
      <c r="D107" s="13" t="s">
        <v>268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45926</v>
      </c>
      <c r="U107" s="11">
        <v>1360</v>
      </c>
      <c r="V107" s="10">
        <v>0</v>
      </c>
      <c r="W107" s="10">
        <v>1360</v>
      </c>
      <c r="X107" s="10">
        <v>20056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61</v>
      </c>
      <c r="AH107" s="1" t="s">
        <v>74</v>
      </c>
      <c r="AI107" s="1">
        <v>2</v>
      </c>
      <c r="AJ107" s="3">
        <v>45926</v>
      </c>
      <c r="AK107" s="3">
        <v>0</v>
      </c>
      <c r="AL107" s="3">
        <v>45917</v>
      </c>
      <c r="AM107" s="3">
        <v>45924</v>
      </c>
      <c r="AN107" s="3">
        <v>45925</v>
      </c>
      <c r="AO107" s="3">
        <v>45925</v>
      </c>
      <c r="AP107" s="3">
        <v>45921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334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45905</v>
      </c>
      <c r="B108" s="14" t="s">
        <v>477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45918</v>
      </c>
      <c r="U108" s="11">
        <v>9840</v>
      </c>
      <c r="V108" s="10">
        <v>11040</v>
      </c>
      <c r="W108" s="10">
        <v>0</v>
      </c>
      <c r="X108" s="10">
        <v>31235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115</v>
      </c>
      <c r="AH108" s="1" t="s">
        <v>74</v>
      </c>
      <c r="AI108" s="1">
        <v>2</v>
      </c>
      <c r="AJ108" s="3">
        <v>45918</v>
      </c>
      <c r="AK108" s="3">
        <v>0</v>
      </c>
      <c r="AL108" s="3">
        <v>45909</v>
      </c>
      <c r="AM108" s="3">
        <v>45916</v>
      </c>
      <c r="AN108" s="3">
        <v>45917</v>
      </c>
      <c r="AO108" s="3">
        <v>45917</v>
      </c>
      <c r="AP108" s="3">
        <v>45913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468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45912</v>
      </c>
      <c r="B109" s="14" t="s">
        <v>548</v>
      </c>
      <c r="C109" s="9" t="s">
        <v>73</v>
      </c>
      <c r="D109" s="13" t="s">
        <v>549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78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45927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74</v>
      </c>
      <c r="AI109" s="1">
        <v>2</v>
      </c>
      <c r="AJ109" s="3">
        <v>45927</v>
      </c>
      <c r="AK109" s="3">
        <v>0</v>
      </c>
      <c r="AL109" s="3">
        <v>45918</v>
      </c>
      <c r="AM109" s="3">
        <v>45925</v>
      </c>
      <c r="AN109" s="3">
        <v>45926</v>
      </c>
      <c r="AO109" s="3">
        <v>45926</v>
      </c>
      <c r="AP109" s="3">
        <v>45922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139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290000</v>
      </c>
      <c r="V110" s="10">
        <v>0</v>
      </c>
      <c r="W110" s="10">
        <v>290000</v>
      </c>
      <c r="X110" s="10">
        <v>0</v>
      </c>
      <c r="Y110" s="10">
        <v>304500</v>
      </c>
      <c r="Z110" s="9" t="s">
        <v>81</v>
      </c>
      <c r="AA110" s="8">
        <v>303847.5</v>
      </c>
      <c r="AB110" s="8">
        <v>87546</v>
      </c>
      <c r="AC110" s="8">
        <v>216301.5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 t="s">
        <v>63</v>
      </c>
      <c r="AK110" s="3">
        <v>0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16535.047999999999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37</v>
      </c>
      <c r="G111" s="9">
        <v>0</v>
      </c>
      <c r="H111" s="9">
        <v>0</v>
      </c>
      <c r="I111" s="9">
        <v>80</v>
      </c>
      <c r="J111" s="9" t="s">
        <v>57</v>
      </c>
      <c r="K111" s="9">
        <v>3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308527.45</v>
      </c>
      <c r="AB111" s="8">
        <v>92225.95</v>
      </c>
      <c r="AC111" s="8">
        <v>216301.5</v>
      </c>
      <c r="AD111" s="8">
        <v>0</v>
      </c>
      <c r="AE111" s="8">
        <v>0</v>
      </c>
      <c r="AF111" s="8" t="s">
        <v>58</v>
      </c>
      <c r="AG111" s="1" t="s">
        <v>115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45876</v>
      </c>
      <c r="B112" s="14" t="s">
        <v>336</v>
      </c>
      <c r="C112" s="9" t="s">
        <v>107</v>
      </c>
      <c r="D112" s="13" t="s">
        <v>316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0</v>
      </c>
      <c r="Q112" s="10">
        <v>0</v>
      </c>
      <c r="R112" s="10">
        <v>0</v>
      </c>
      <c r="S112" s="9" t="s">
        <v>67</v>
      </c>
      <c r="T112" s="12">
        <v>45926</v>
      </c>
      <c r="U112" s="11">
        <v>3000</v>
      </c>
      <c r="V112" s="10">
        <v>3000</v>
      </c>
      <c r="W112" s="10">
        <v>0</v>
      </c>
      <c r="X112" s="10">
        <v>3175</v>
      </c>
      <c r="Y112" s="10">
        <v>0</v>
      </c>
      <c r="Z112" s="9" t="s">
        <v>120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68</v>
      </c>
      <c r="AI112" s="1">
        <v>4</v>
      </c>
      <c r="AJ112" s="3">
        <v>45926</v>
      </c>
      <c r="AK112" s="3">
        <v>45922</v>
      </c>
      <c r="AL112" s="3">
        <v>45916</v>
      </c>
      <c r="AM112" s="3">
        <v>45923</v>
      </c>
      <c r="AN112" s="3">
        <v>45924</v>
      </c>
      <c r="AO112" s="3">
        <v>45924</v>
      </c>
      <c r="AP112" s="3">
        <v>45921</v>
      </c>
      <c r="AQ112" s="3">
        <v>45925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45909</v>
      </c>
      <c r="B113" s="14" t="s">
        <v>514</v>
      </c>
      <c r="C113" s="9" t="s">
        <v>107</v>
      </c>
      <c r="D113" s="13" t="s">
        <v>497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0</v>
      </c>
      <c r="Q113" s="10">
        <v>0</v>
      </c>
      <c r="R113" s="10">
        <v>0</v>
      </c>
      <c r="S113" s="9" t="s">
        <v>67</v>
      </c>
      <c r="T113" s="12">
        <v>45915</v>
      </c>
      <c r="U113" s="11">
        <v>3000</v>
      </c>
      <c r="V113" s="10">
        <v>3000</v>
      </c>
      <c r="W113" s="10">
        <v>0</v>
      </c>
      <c r="X113" s="10">
        <v>3100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45915</v>
      </c>
      <c r="AK113" s="3">
        <v>45911</v>
      </c>
      <c r="AL113" s="3">
        <v>45905</v>
      </c>
      <c r="AM113" s="3">
        <v>45912</v>
      </c>
      <c r="AN113" s="3">
        <v>45913</v>
      </c>
      <c r="AO113" s="3">
        <v>45913</v>
      </c>
      <c r="AP113" s="3">
        <v>45910</v>
      </c>
      <c r="AQ113" s="3">
        <v>45914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45909</v>
      </c>
      <c r="B114" s="14" t="s">
        <v>515</v>
      </c>
      <c r="C114" s="9" t="s">
        <v>495</v>
      </c>
      <c r="D114" s="13" t="s">
        <v>498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45915</v>
      </c>
      <c r="U114" s="11">
        <v>5000</v>
      </c>
      <c r="V114" s="10">
        <v>5000</v>
      </c>
      <c r="W114" s="10">
        <v>0</v>
      </c>
      <c r="X114" s="10">
        <v>5400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45915</v>
      </c>
      <c r="AK114" s="3">
        <v>45911</v>
      </c>
      <c r="AL114" s="3">
        <v>45905</v>
      </c>
      <c r="AM114" s="3">
        <v>45912</v>
      </c>
      <c r="AN114" s="3">
        <v>45913</v>
      </c>
      <c r="AO114" s="3">
        <v>45913</v>
      </c>
      <c r="AP114" s="3">
        <v>45910</v>
      </c>
      <c r="AQ114" s="3">
        <v>45914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45909</v>
      </c>
      <c r="B115" s="14" t="s">
        <v>515</v>
      </c>
      <c r="C115" s="9" t="s">
        <v>495</v>
      </c>
      <c r="D115" s="13" t="s">
        <v>499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45915</v>
      </c>
      <c r="U115" s="11">
        <v>5000</v>
      </c>
      <c r="V115" s="10">
        <v>5000</v>
      </c>
      <c r="W115" s="10">
        <v>0</v>
      </c>
      <c r="X115" s="10">
        <v>5400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45915</v>
      </c>
      <c r="AK115" s="3">
        <v>45911</v>
      </c>
      <c r="AL115" s="3">
        <v>45905</v>
      </c>
      <c r="AM115" s="3">
        <v>45912</v>
      </c>
      <c r="AN115" s="3">
        <v>45913</v>
      </c>
      <c r="AO115" s="3">
        <v>45913</v>
      </c>
      <c r="AP115" s="3">
        <v>45910</v>
      </c>
      <c r="AQ115" s="3">
        <v>45914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515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516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516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550</v>
      </c>
      <c r="C120" s="9" t="s">
        <v>111</v>
      </c>
      <c r="D120" s="13" t="s">
        <v>551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552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111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120</v>
      </c>
      <c r="AA121" s="8">
        <v>107569.00000000001</v>
      </c>
      <c r="AB121" s="8">
        <v>36000</v>
      </c>
      <c r="AC121" s="8">
        <v>71569.000000000015</v>
      </c>
      <c r="AD121" s="8">
        <v>36000</v>
      </c>
      <c r="AE121" s="8">
        <v>71569.000000000015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5146.7653533333332</v>
      </c>
    </row>
    <row r="122" spans="1:56" ht="27.75" customHeight="1" x14ac:dyDescent="0.45">
      <c r="A122" s="3">
        <v>45631</v>
      </c>
      <c r="B122" s="14" t="s">
        <v>203</v>
      </c>
      <c r="C122" s="9" t="s">
        <v>109</v>
      </c>
      <c r="D122" s="13" t="s">
        <v>144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120</v>
      </c>
      <c r="AA122" s="8">
        <v>17211.04</v>
      </c>
      <c r="AB122" s="8">
        <v>17211.04</v>
      </c>
      <c r="AC122" s="8">
        <v>0</v>
      </c>
      <c r="AD122" s="8">
        <v>17211.04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218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202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9000</v>
      </c>
      <c r="V123" s="10">
        <v>0</v>
      </c>
      <c r="W123" s="10">
        <v>9000</v>
      </c>
      <c r="X123" s="10">
        <v>0</v>
      </c>
      <c r="Y123" s="10">
        <v>9450</v>
      </c>
      <c r="Z123" s="9" t="s">
        <v>120</v>
      </c>
      <c r="AA123" s="8">
        <v>9681.2100000000009</v>
      </c>
      <c r="AB123" s="8">
        <v>9681.2100000000009</v>
      </c>
      <c r="AC123" s="8">
        <v>0</v>
      </c>
      <c r="AD123" s="8">
        <v>9681.2100000000009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217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45896</v>
      </c>
      <c r="B124" s="14" t="s">
        <v>400</v>
      </c>
      <c r="C124" s="9" t="s">
        <v>107</v>
      </c>
      <c r="D124" s="13" t="s">
        <v>401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402</v>
      </c>
      <c r="C125" s="9" t="s">
        <v>107</v>
      </c>
      <c r="D125" s="13" t="s">
        <v>313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403</v>
      </c>
      <c r="C126" s="9" t="s">
        <v>107</v>
      </c>
      <c r="D126" s="13" t="s">
        <v>404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45876</v>
      </c>
      <c r="B127" s="14" t="s">
        <v>337</v>
      </c>
      <c r="C127" s="9" t="s">
        <v>107</v>
      </c>
      <c r="D127" s="13" t="s">
        <v>317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120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45911</v>
      </c>
      <c r="B128" s="14" t="s">
        <v>533</v>
      </c>
      <c r="C128" s="9" t="s">
        <v>107</v>
      </c>
      <c r="D128" s="13" t="s">
        <v>534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535</v>
      </c>
      <c r="C129" s="9" t="s">
        <v>107</v>
      </c>
      <c r="D129" s="13" t="s">
        <v>536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42</v>
      </c>
      <c r="O129" s="9">
        <v>40</v>
      </c>
      <c r="P129" s="10">
        <v>68.387785804799989</v>
      </c>
      <c r="Q129" s="10">
        <v>0</v>
      </c>
      <c r="R129" s="10">
        <v>68.387785804799989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3478.5300000000007</v>
      </c>
      <c r="AB129" s="8">
        <v>3478.5300000000007</v>
      </c>
      <c r="AC129" s="8">
        <v>0</v>
      </c>
      <c r="AD129" s="8">
        <v>3478.5300000000007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537</v>
      </c>
      <c r="C130" s="9" t="s">
        <v>107</v>
      </c>
      <c r="D130" s="13" t="s">
        <v>538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539</v>
      </c>
      <c r="C131" s="9" t="s">
        <v>107</v>
      </c>
      <c r="D131" s="13" t="s">
        <v>540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773.56453533333331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8310.3338999999996</v>
      </c>
      <c r="AE135" s="8">
        <v>0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238480.05390000006</v>
      </c>
      <c r="AB137" s="8">
        <v>156154.15390000003</v>
      </c>
      <c r="AC137" s="8">
        <v>82325.900000000023</v>
      </c>
      <c r="AD137" s="8">
        <v>144014.22390000001</v>
      </c>
      <c r="AE137" s="8">
        <v>94465.830000000016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28617</v>
      </c>
      <c r="AC139" s="8">
        <v>1139.1000000000022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85.14772500000015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58373.100000000006</v>
      </c>
      <c r="AC140" s="8">
        <v>1139.1000000000022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45913</v>
      </c>
      <c r="B141" s="14" t="s">
        <v>128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45919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213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115</v>
      </c>
      <c r="AH141" s="1" t="s">
        <v>146</v>
      </c>
      <c r="AI141" s="1">
        <v>4</v>
      </c>
      <c r="AJ141" s="3">
        <v>45919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45914</v>
      </c>
      <c r="AQ141" s="3">
        <v>45917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 t="s">
        <v>553</v>
      </c>
      <c r="AZ141" s="2">
        <v>0</v>
      </c>
      <c r="BA141" s="2">
        <v>0</v>
      </c>
      <c r="BB141" s="2">
        <v>0</v>
      </c>
      <c r="BC141" s="1" t="s">
        <v>105</v>
      </c>
      <c r="BD141" s="56">
        <v>1022.3013166666664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0</v>
      </c>
      <c r="AC142" s="8">
        <v>11595.1</v>
      </c>
      <c r="AD142" s="8">
        <v>0</v>
      </c>
      <c r="AE142" s="8">
        <v>11595.1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45908</v>
      </c>
      <c r="B143" s="14" t="s">
        <v>517</v>
      </c>
      <c r="C143" s="9" t="s">
        <v>320</v>
      </c>
      <c r="D143" s="13" t="s">
        <v>59</v>
      </c>
      <c r="E143" s="9">
        <v>23</v>
      </c>
      <c r="F143" s="9">
        <v>35</v>
      </c>
      <c r="G143" s="9" t="s">
        <v>482</v>
      </c>
      <c r="H143" s="9">
        <v>0</v>
      </c>
      <c r="I143" s="9">
        <v>90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45922</v>
      </c>
      <c r="U143" s="11">
        <v>10000</v>
      </c>
      <c r="V143" s="10">
        <v>0</v>
      </c>
      <c r="W143" s="10">
        <v>10000</v>
      </c>
      <c r="X143" s="10">
        <v>0</v>
      </c>
      <c r="Y143" s="10">
        <v>0</v>
      </c>
      <c r="Z143" s="9" t="s">
        <v>518</v>
      </c>
      <c r="AA143" s="8">
        <v>10198.1</v>
      </c>
      <c r="AB143" s="8">
        <v>6920</v>
      </c>
      <c r="AC143" s="8">
        <v>3278.1000000000004</v>
      </c>
      <c r="AD143" s="8">
        <v>0</v>
      </c>
      <c r="AE143" s="8">
        <v>0</v>
      </c>
      <c r="AF143" s="8" t="s">
        <v>519</v>
      </c>
      <c r="AG143" s="1" t="s">
        <v>115</v>
      </c>
      <c r="AH143" s="1" t="s">
        <v>77</v>
      </c>
      <c r="AI143" s="1">
        <v>1</v>
      </c>
      <c r="AJ143" s="3">
        <v>45922</v>
      </c>
      <c r="AK143" s="3">
        <v>0</v>
      </c>
      <c r="AL143" s="3">
        <v>0</v>
      </c>
      <c r="AM143" s="3">
        <v>0</v>
      </c>
      <c r="AN143" s="3">
        <v>0</v>
      </c>
      <c r="AO143" s="3">
        <v>45921</v>
      </c>
      <c r="AP143" s="3">
        <v>45917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484</v>
      </c>
      <c r="BD143" s="56">
        <v>302.02228000000002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>
        <v>0</v>
      </c>
      <c r="H144" s="9">
        <v>0</v>
      </c>
      <c r="I144" s="9">
        <v>90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518</v>
      </c>
      <c r="AA144" s="8">
        <v>10198.1</v>
      </c>
      <c r="AB144" s="8">
        <v>6920</v>
      </c>
      <c r="AC144" s="8">
        <v>3278.1000000000004</v>
      </c>
      <c r="AD144" s="8">
        <v>0</v>
      </c>
      <c r="AE144" s="8">
        <v>0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485</v>
      </c>
      <c r="BD144" s="56">
        <v>0</v>
      </c>
    </row>
    <row r="145" spans="1:56" ht="27.75" customHeight="1" x14ac:dyDescent="0.45">
      <c r="A145" s="3">
        <v>45601</v>
      </c>
      <c r="B145" s="14" t="s">
        <v>193</v>
      </c>
      <c r="C145" s="9" t="s">
        <v>93</v>
      </c>
      <c r="D145" s="13" t="s">
        <v>142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3207.7128103679997</v>
      </c>
      <c r="Q145" s="10">
        <v>0</v>
      </c>
      <c r="R145" s="10">
        <v>3207.7128103679997</v>
      </c>
      <c r="S145" s="9" t="s">
        <v>299</v>
      </c>
      <c r="T145" s="12" t="s">
        <v>63</v>
      </c>
      <c r="U145" s="11">
        <v>100000</v>
      </c>
      <c r="V145" s="10">
        <v>1500</v>
      </c>
      <c r="W145" s="10">
        <v>98500</v>
      </c>
      <c r="X145" s="10">
        <v>0</v>
      </c>
      <c r="Y145" s="10">
        <v>103425</v>
      </c>
      <c r="Z145" s="9" t="s">
        <v>99</v>
      </c>
      <c r="AA145" s="8">
        <v>105955.465</v>
      </c>
      <c r="AB145" s="8">
        <v>20359</v>
      </c>
      <c r="AC145" s="8">
        <v>85596.464999999997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113</v>
      </c>
      <c r="BD145" s="56">
        <v>10965.216264845832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11003.203948644863</v>
      </c>
      <c r="Q146" s="10">
        <v>0</v>
      </c>
      <c r="R146" s="10">
        <v>11003.203948644863</v>
      </c>
      <c r="S146" s="9" t="s">
        <v>299</v>
      </c>
      <c r="T146" s="12" t="s">
        <v>63</v>
      </c>
      <c r="U146" s="11">
        <v>337878</v>
      </c>
      <c r="V146" s="10">
        <v>0</v>
      </c>
      <c r="W146" s="10">
        <v>337878</v>
      </c>
      <c r="X146" s="10">
        <v>0</v>
      </c>
      <c r="Y146" s="10">
        <v>354771.9</v>
      </c>
      <c r="Z146" s="9" t="s">
        <v>99</v>
      </c>
      <c r="AA146" s="8">
        <v>363451.98582000006</v>
      </c>
      <c r="AB146" s="8">
        <v>0</v>
      </c>
      <c r="AC146" s="8">
        <v>363451.98582000006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46559.511849046357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99</v>
      </c>
      <c r="AA147" s="8">
        <v>469407.45082000003</v>
      </c>
      <c r="AB147" s="8">
        <v>20359</v>
      </c>
      <c r="AC147" s="8">
        <v>449048.45082000003</v>
      </c>
      <c r="AD147" s="8">
        <v>0</v>
      </c>
      <c r="AE147" s="8">
        <v>0</v>
      </c>
      <c r="AF147" s="8" t="s">
        <v>58</v>
      </c>
      <c r="AG147" s="1" t="s">
        <v>115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114</v>
      </c>
      <c r="BD147" s="56">
        <v>0</v>
      </c>
    </row>
    <row r="148" spans="1:56" ht="27.75" customHeight="1" x14ac:dyDescent="0.45">
      <c r="A148" s="3">
        <v>45894</v>
      </c>
      <c r="B148" s="14" t="s">
        <v>374</v>
      </c>
      <c r="C148" s="9" t="s">
        <v>137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123</v>
      </c>
      <c r="T148" s="12">
        <v>45920</v>
      </c>
      <c r="U148" s="11">
        <v>5000</v>
      </c>
      <c r="V148" s="10">
        <v>5000</v>
      </c>
      <c r="W148" s="10">
        <v>0</v>
      </c>
      <c r="X148" s="10">
        <v>0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45920</v>
      </c>
      <c r="AK148" s="3">
        <v>0</v>
      </c>
      <c r="AL148" s="3">
        <v>0</v>
      </c>
      <c r="AM148" s="3">
        <v>0</v>
      </c>
      <c r="AN148" s="3">
        <v>0</v>
      </c>
      <c r="AO148" s="3">
        <v>45919</v>
      </c>
      <c r="AP148" s="3">
        <v>45915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132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45906</v>
      </c>
      <c r="B149" s="14" t="s">
        <v>478</v>
      </c>
      <c r="C149" s="9" t="s">
        <v>179</v>
      </c>
      <c r="D149" s="13" t="s">
        <v>479</v>
      </c>
      <c r="E149" s="9">
        <v>26</v>
      </c>
      <c r="F149" s="9">
        <v>41</v>
      </c>
      <c r="G149" s="9" t="s">
        <v>60</v>
      </c>
      <c r="H149" s="9">
        <v>0</v>
      </c>
      <c r="I149" s="9">
        <v>97</v>
      </c>
      <c r="J149" s="9" t="s">
        <v>57</v>
      </c>
      <c r="K149" s="9">
        <v>5</v>
      </c>
      <c r="L149" s="9" t="s">
        <v>91</v>
      </c>
      <c r="M149" s="10">
        <v>27</v>
      </c>
      <c r="N149" s="9">
        <v>43</v>
      </c>
      <c r="O149" s="9">
        <v>40</v>
      </c>
      <c r="P149" s="10">
        <v>114.57174504959998</v>
      </c>
      <c r="Q149" s="10">
        <v>0</v>
      </c>
      <c r="R149" s="10">
        <v>114.57174504959998</v>
      </c>
      <c r="S149" s="9" t="s">
        <v>185</v>
      </c>
      <c r="T149" s="12">
        <v>45919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84</v>
      </c>
      <c r="AA149" s="8">
        <v>4749.8</v>
      </c>
      <c r="AB149" s="8">
        <v>4749.8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72</v>
      </c>
      <c r="AI149" s="1">
        <v>3</v>
      </c>
      <c r="AJ149" s="3">
        <v>45919</v>
      </c>
      <c r="AK149" s="3">
        <v>0</v>
      </c>
      <c r="AL149" s="3">
        <v>45909</v>
      </c>
      <c r="AM149" s="3">
        <v>45916</v>
      </c>
      <c r="AN149" s="3">
        <v>45917</v>
      </c>
      <c r="AO149" s="3">
        <v>45917</v>
      </c>
      <c r="AP149" s="3">
        <v>45914</v>
      </c>
      <c r="AQ149" s="3">
        <v>45918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480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84</v>
      </c>
      <c r="AA150" s="8">
        <v>4749.8</v>
      </c>
      <c r="AB150" s="8">
        <v>4749.8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520</v>
      </c>
      <c r="C151" s="9" t="s">
        <v>179</v>
      </c>
      <c r="D151" s="13" t="s">
        <v>481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84</v>
      </c>
      <c r="AA151" s="8">
        <v>4749.8</v>
      </c>
      <c r="AB151" s="8">
        <v>2570</v>
      </c>
      <c r="AC151" s="8">
        <v>2179.8000000000002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176.00673999999998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14249.400000000001</v>
      </c>
      <c r="AB152" s="8">
        <v>12069.6</v>
      </c>
      <c r="AC152" s="8">
        <v>2179.8000000000002</v>
      </c>
      <c r="AD152" s="8">
        <v>0</v>
      </c>
      <c r="AE152" s="8">
        <v>0</v>
      </c>
      <c r="AF152" s="8" t="s">
        <v>58</v>
      </c>
      <c r="AG152" s="1" t="s">
        <v>115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109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197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198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6300</v>
      </c>
      <c r="W155" s="10">
        <v>8700</v>
      </c>
      <c r="X155" s="10">
        <v>0</v>
      </c>
      <c r="Y155" s="10">
        <v>0</v>
      </c>
      <c r="Z155" s="9" t="s">
        <v>88</v>
      </c>
      <c r="AA155" s="8">
        <v>10816.971</v>
      </c>
      <c r="AB155" s="8">
        <v>10816.971</v>
      </c>
      <c r="AC155" s="8">
        <v>0</v>
      </c>
      <c r="AD155" s="8">
        <v>0</v>
      </c>
      <c r="AE155" s="8">
        <v>10816.971</v>
      </c>
      <c r="AF155" s="8">
        <v>0</v>
      </c>
      <c r="AG155" s="1" t="s">
        <v>116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45911</v>
      </c>
      <c r="B156" s="14" t="s">
        <v>541</v>
      </c>
      <c r="C156" s="9" t="s">
        <v>109</v>
      </c>
      <c r="D156" s="13" t="s">
        <v>542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45929</v>
      </c>
      <c r="U156" s="11">
        <v>10000</v>
      </c>
      <c r="V156" s="10">
        <v>500</v>
      </c>
      <c r="W156" s="10">
        <v>9500</v>
      </c>
      <c r="X156" s="10">
        <v>0</v>
      </c>
      <c r="Y156" s="10">
        <v>9975</v>
      </c>
      <c r="Z156" s="9" t="s">
        <v>88</v>
      </c>
      <c r="AA156" s="8">
        <v>11811.635</v>
      </c>
      <c r="AB156" s="8">
        <v>3500</v>
      </c>
      <c r="AC156" s="8">
        <v>8311.6350000000002</v>
      </c>
      <c r="AD156" s="8">
        <v>0</v>
      </c>
      <c r="AE156" s="8">
        <v>11811.635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45929</v>
      </c>
      <c r="AK156" s="3">
        <v>45925</v>
      </c>
      <c r="AL156" s="3">
        <v>45918</v>
      </c>
      <c r="AM156" s="3">
        <v>45926</v>
      </c>
      <c r="AN156" s="3">
        <v>45927</v>
      </c>
      <c r="AO156" s="3">
        <v>45928</v>
      </c>
      <c r="AP156" s="3">
        <v>45924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857.20662300000015</v>
      </c>
    </row>
    <row r="157" spans="1:56" ht="27.75" customHeight="1" x14ac:dyDescent="0.45">
      <c r="A157" s="3">
        <v>45901</v>
      </c>
      <c r="B157" s="14" t="s">
        <v>421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45930</v>
      </c>
      <c r="U157" s="11">
        <v>30000</v>
      </c>
      <c r="V157" s="10">
        <v>3600</v>
      </c>
      <c r="W157" s="10">
        <v>26400</v>
      </c>
      <c r="X157" s="10">
        <v>9475</v>
      </c>
      <c r="Y157" s="10">
        <v>21551.25</v>
      </c>
      <c r="Z157" s="9" t="s">
        <v>88</v>
      </c>
      <c r="AA157" s="8">
        <v>26795.315662500001</v>
      </c>
      <c r="AB157" s="8">
        <v>0</v>
      </c>
      <c r="AC157" s="8">
        <v>26795.315662500001</v>
      </c>
      <c r="AD157" s="8">
        <v>0</v>
      </c>
      <c r="AE157" s="8">
        <v>26795.315662500001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45930</v>
      </c>
      <c r="AK157" s="3">
        <v>45926</v>
      </c>
      <c r="AL157" s="3">
        <v>45919</v>
      </c>
      <c r="AM157" s="3">
        <v>45927</v>
      </c>
      <c r="AN157" s="3">
        <v>45928</v>
      </c>
      <c r="AO157" s="3">
        <v>45929</v>
      </c>
      <c r="AP157" s="3">
        <v>45925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2763.4902219925007</v>
      </c>
    </row>
    <row r="158" spans="1:56" ht="27.75" customHeight="1" x14ac:dyDescent="0.45">
      <c r="A158" s="3">
        <v>45901</v>
      </c>
      <c r="B158" s="14" t="s">
        <v>422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88</v>
      </c>
      <c r="AA158" s="8">
        <v>12433.3</v>
      </c>
      <c r="AB158" s="8">
        <v>0</v>
      </c>
      <c r="AC158" s="8">
        <v>12433.3</v>
      </c>
      <c r="AD158" s="8">
        <v>0</v>
      </c>
      <c r="AE158" s="8">
        <v>12433.3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45945</v>
      </c>
      <c r="AK158" s="3">
        <v>45941</v>
      </c>
      <c r="AL158" s="3">
        <v>45934</v>
      </c>
      <c r="AM158" s="3">
        <v>45942</v>
      </c>
      <c r="AN158" s="3">
        <v>45943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1282.2876733333333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120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88</v>
      </c>
      <c r="AA159" s="8">
        <v>61857.2216625</v>
      </c>
      <c r="AB159" s="8">
        <v>14316.971</v>
      </c>
      <c r="AC159" s="8">
        <v>47540.250662499995</v>
      </c>
      <c r="AD159" s="8">
        <v>0</v>
      </c>
      <c r="AE159" s="8">
        <v>61857.2216625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45895</v>
      </c>
      <c r="B160" s="14" t="s">
        <v>375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45916</v>
      </c>
      <c r="U160" s="11">
        <v>13000</v>
      </c>
      <c r="V160" s="10">
        <v>13000</v>
      </c>
      <c r="W160" s="10">
        <v>0</v>
      </c>
      <c r="X160" s="10">
        <v>53544</v>
      </c>
      <c r="Y160" s="10">
        <v>0</v>
      </c>
      <c r="Z160" s="9" t="s">
        <v>127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45916</v>
      </c>
      <c r="AK160" s="3">
        <v>0</v>
      </c>
      <c r="AL160" s="3">
        <v>45907</v>
      </c>
      <c r="AM160" s="3">
        <v>45914</v>
      </c>
      <c r="AN160" s="3">
        <v>45915</v>
      </c>
      <c r="AO160" s="3">
        <v>45915</v>
      </c>
      <c r="AP160" s="3">
        <v>45911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469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45909</v>
      </c>
      <c r="B161" s="14" t="s">
        <v>521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30110</v>
      </c>
      <c r="AC161" s="8">
        <v>27240.272649999999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3061.5039761638886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30110</v>
      </c>
      <c r="AC163" s="8">
        <v>34015.722649999996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5DA3-DC11-484B-895D-F8A9FEEF3E11}">
  <sheetPr>
    <tabColor rgb="FFFFFF00"/>
  </sheetPr>
  <dimension ref="A1:BD158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45912</v>
      </c>
      <c r="E3" s="79" t="s">
        <v>52</v>
      </c>
      <c r="F3" s="79"/>
      <c r="G3" s="80">
        <v>10.26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0</v>
      </c>
      <c r="W6" s="10">
        <v>5000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 t="s">
        <v>135</v>
      </c>
      <c r="B8" s="14" t="s">
        <v>135</v>
      </c>
      <c r="C8" s="9" t="s">
        <v>211</v>
      </c>
      <c r="D8" s="13" t="s">
        <v>236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133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117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729.46232000000009</v>
      </c>
    </row>
    <row r="9" spans="1:56" ht="27.75" customHeight="1" x14ac:dyDescent="0.45">
      <c r="A9" s="3">
        <v>0</v>
      </c>
      <c r="B9" s="14">
        <v>0</v>
      </c>
      <c r="C9" s="9" t="s">
        <v>201</v>
      </c>
      <c r="D9" s="13" t="s">
        <v>95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61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45898</v>
      </c>
      <c r="B10" s="14" t="s">
        <v>407</v>
      </c>
      <c r="C10" s="9" t="s">
        <v>136</v>
      </c>
      <c r="D10" s="13" t="s">
        <v>124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45917</v>
      </c>
      <c r="U10" s="11">
        <v>50000</v>
      </c>
      <c r="V10" s="10">
        <v>20000</v>
      </c>
      <c r="W10" s="10">
        <v>30000</v>
      </c>
      <c r="X10" s="10">
        <v>52901</v>
      </c>
      <c r="Y10" s="10">
        <v>0</v>
      </c>
      <c r="Z10" s="9" t="s">
        <v>168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74</v>
      </c>
      <c r="AI10" s="1">
        <v>2</v>
      </c>
      <c r="AJ10" s="3">
        <v>45917</v>
      </c>
      <c r="AK10" s="3">
        <v>0</v>
      </c>
      <c r="AL10" s="3">
        <v>45908</v>
      </c>
      <c r="AM10" s="3">
        <v>45915</v>
      </c>
      <c r="AN10" s="3">
        <v>45916</v>
      </c>
      <c r="AO10" s="3">
        <v>45916</v>
      </c>
      <c r="AP10" s="3">
        <v>45912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 t="s">
        <v>135</v>
      </c>
      <c r="B11" s="14" t="s">
        <v>135</v>
      </c>
      <c r="C11" s="9" t="s">
        <v>237</v>
      </c>
      <c r="D11" s="13" t="s">
        <v>61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40000</v>
      </c>
      <c r="V11" s="10">
        <v>0</v>
      </c>
      <c r="W11" s="10">
        <v>40000</v>
      </c>
      <c r="X11" s="10">
        <v>0</v>
      </c>
      <c r="Y11" s="10">
        <v>42000</v>
      </c>
      <c r="Z11" s="9" t="s">
        <v>168</v>
      </c>
      <c r="AA11" s="8">
        <v>35204.400000000001</v>
      </c>
      <c r="AB11" s="8">
        <v>14424</v>
      </c>
      <c r="AC11" s="8">
        <v>20780.400000000001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1509.1188266666668</v>
      </c>
    </row>
    <row r="12" spans="1:56" ht="27.75" customHeight="1" x14ac:dyDescent="0.45">
      <c r="A12" s="3" t="s">
        <v>135</v>
      </c>
      <c r="B12" s="14" t="s">
        <v>135</v>
      </c>
      <c r="C12" s="9" t="s">
        <v>204</v>
      </c>
      <c r="D12" s="13" t="s">
        <v>205</v>
      </c>
      <c r="E12" s="9">
        <v>19</v>
      </c>
      <c r="F12" s="9">
        <v>32</v>
      </c>
      <c r="G12" s="9" t="s">
        <v>60</v>
      </c>
      <c r="H12" s="9">
        <v>0</v>
      </c>
      <c r="I12" s="9">
        <v>64</v>
      </c>
      <c r="J12" s="9" t="s">
        <v>57</v>
      </c>
      <c r="K12" s="9">
        <v>5</v>
      </c>
      <c r="L12" s="9" t="s">
        <v>92</v>
      </c>
      <c r="M12" s="10">
        <v>20</v>
      </c>
      <c r="N12" s="9">
        <v>35</v>
      </c>
      <c r="O12" s="9">
        <v>40</v>
      </c>
      <c r="P12" s="10">
        <v>341.36903080895991</v>
      </c>
      <c r="Q12" s="10">
        <v>0</v>
      </c>
      <c r="R12" s="10">
        <v>341.36903080895991</v>
      </c>
      <c r="S12" s="9" t="s">
        <v>67</v>
      </c>
      <c r="T12" s="12">
        <v>45925</v>
      </c>
      <c r="U12" s="11">
        <v>20000</v>
      </c>
      <c r="V12" s="10">
        <v>233</v>
      </c>
      <c r="W12" s="10">
        <v>19767</v>
      </c>
      <c r="X12" s="10">
        <v>0</v>
      </c>
      <c r="Y12" s="10">
        <v>20755.350000000002</v>
      </c>
      <c r="Z12" s="9" t="s">
        <v>168</v>
      </c>
      <c r="AA12" s="8">
        <v>18501.714330000003</v>
      </c>
      <c r="AB12" s="8">
        <v>0</v>
      </c>
      <c r="AC12" s="8">
        <v>18501.714330000003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45925</v>
      </c>
      <c r="AK12" s="3">
        <v>0</v>
      </c>
      <c r="AL12" s="3">
        <v>45915</v>
      </c>
      <c r="AM12" s="3">
        <v>45922</v>
      </c>
      <c r="AN12" s="3">
        <v>45923</v>
      </c>
      <c r="AO12" s="3">
        <v>45923</v>
      </c>
      <c r="AP12" s="3">
        <v>45920</v>
      </c>
      <c r="AQ12" s="3">
        <v>45924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1343.6356095653334</v>
      </c>
    </row>
    <row r="13" spans="1:56" ht="27.75" customHeight="1" x14ac:dyDescent="0.45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140000</v>
      </c>
      <c r="V13" s="10">
        <v>0</v>
      </c>
      <c r="W13" s="10">
        <v>140000</v>
      </c>
      <c r="X13" s="10">
        <v>0</v>
      </c>
      <c r="Y13" s="10">
        <v>147000</v>
      </c>
      <c r="Z13" s="9" t="s">
        <v>168</v>
      </c>
      <c r="AA13" s="8">
        <v>123215.4</v>
      </c>
      <c r="AB13" s="8">
        <v>0</v>
      </c>
      <c r="AC13" s="8">
        <v>123215.4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8948.1761600000009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168</v>
      </c>
      <c r="AA14" s="8">
        <v>176921.51433000001</v>
      </c>
      <c r="AB14" s="8">
        <v>14424</v>
      </c>
      <c r="AC14" s="8">
        <v>162497.51433000001</v>
      </c>
      <c r="AD14" s="8">
        <v>0</v>
      </c>
      <c r="AE14" s="8"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45905</v>
      </c>
      <c r="B15" s="14" t="s">
        <v>461</v>
      </c>
      <c r="C15" s="9" t="s">
        <v>73</v>
      </c>
      <c r="D15" s="13" t="s">
        <v>462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141</v>
      </c>
      <c r="T15" s="12">
        <v>45916</v>
      </c>
      <c r="U15" s="11">
        <v>5000</v>
      </c>
      <c r="V15" s="10">
        <v>5000</v>
      </c>
      <c r="W15" s="10">
        <v>0</v>
      </c>
      <c r="X15" s="10">
        <v>5400</v>
      </c>
      <c r="Y15" s="10">
        <v>0</v>
      </c>
      <c r="Z15" s="9" t="s">
        <v>172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463</v>
      </c>
      <c r="AG15" s="1" t="s">
        <v>115</v>
      </c>
      <c r="AH15" s="1" t="s">
        <v>74</v>
      </c>
      <c r="AI15" s="1">
        <v>2</v>
      </c>
      <c r="AJ15" s="3">
        <v>45916</v>
      </c>
      <c r="AK15" s="3">
        <v>0</v>
      </c>
      <c r="AL15" s="3">
        <v>45907</v>
      </c>
      <c r="AM15" s="3">
        <v>45914</v>
      </c>
      <c r="AN15" s="3">
        <v>45915</v>
      </c>
      <c r="AO15" s="3">
        <v>45915</v>
      </c>
      <c r="AP15" s="3">
        <v>45911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173</v>
      </c>
      <c r="BD15" s="56">
        <v>0</v>
      </c>
    </row>
    <row r="16" spans="1:56" ht="27.75" customHeight="1" x14ac:dyDescent="0.45">
      <c r="A16" s="3">
        <v>45905</v>
      </c>
      <c r="B16" s="14" t="s">
        <v>461</v>
      </c>
      <c r="C16" s="9" t="s">
        <v>73</v>
      </c>
      <c r="D16" s="13" t="s">
        <v>464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141</v>
      </c>
      <c r="T16" s="12">
        <v>45916</v>
      </c>
      <c r="U16" s="11">
        <v>5000</v>
      </c>
      <c r="V16" s="10">
        <v>4500</v>
      </c>
      <c r="W16" s="10">
        <v>500</v>
      </c>
      <c r="X16" s="10">
        <v>5400</v>
      </c>
      <c r="Y16" s="10">
        <v>0</v>
      </c>
      <c r="Z16" s="9" t="s">
        <v>172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463</v>
      </c>
      <c r="AG16" s="1" t="s">
        <v>115</v>
      </c>
      <c r="AH16" s="1" t="s">
        <v>74</v>
      </c>
      <c r="AI16" s="1">
        <v>2</v>
      </c>
      <c r="AJ16" s="3">
        <v>45916</v>
      </c>
      <c r="AK16" s="3">
        <v>0</v>
      </c>
      <c r="AL16" s="3">
        <v>45907</v>
      </c>
      <c r="AM16" s="3">
        <v>45914</v>
      </c>
      <c r="AN16" s="3">
        <v>45915</v>
      </c>
      <c r="AO16" s="3">
        <v>45915</v>
      </c>
      <c r="AP16" s="3">
        <v>45911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173</v>
      </c>
      <c r="BD16" s="56">
        <v>0</v>
      </c>
    </row>
    <row r="17" spans="1:56" ht="27.75" customHeight="1" x14ac:dyDescent="0.45">
      <c r="A17" s="3">
        <v>45905</v>
      </c>
      <c r="B17" s="14" t="s">
        <v>461</v>
      </c>
      <c r="C17" s="9" t="s">
        <v>73</v>
      </c>
      <c r="D17" s="13" t="s">
        <v>386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141</v>
      </c>
      <c r="T17" s="12">
        <v>45916</v>
      </c>
      <c r="U17" s="11">
        <v>10000</v>
      </c>
      <c r="V17" s="10">
        <v>10000</v>
      </c>
      <c r="W17" s="10">
        <v>0</v>
      </c>
      <c r="X17" s="10">
        <v>10500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463</v>
      </c>
      <c r="AG17" s="1" t="s">
        <v>115</v>
      </c>
      <c r="AH17" s="1" t="s">
        <v>74</v>
      </c>
      <c r="AI17" s="1">
        <v>2</v>
      </c>
      <c r="AJ17" s="3">
        <v>45916</v>
      </c>
      <c r="AK17" s="3">
        <v>0</v>
      </c>
      <c r="AL17" s="3">
        <v>45907</v>
      </c>
      <c r="AM17" s="3">
        <v>45914</v>
      </c>
      <c r="AN17" s="3">
        <v>45915</v>
      </c>
      <c r="AO17" s="3">
        <v>45915</v>
      </c>
      <c r="AP17" s="3">
        <v>45911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45905</v>
      </c>
      <c r="B18" s="14" t="s">
        <v>461</v>
      </c>
      <c r="C18" s="9" t="s">
        <v>73</v>
      </c>
      <c r="D18" s="13" t="s">
        <v>465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141</v>
      </c>
      <c r="T18" s="12">
        <v>45916</v>
      </c>
      <c r="U18" s="11">
        <v>5000</v>
      </c>
      <c r="V18" s="10">
        <v>4787</v>
      </c>
      <c r="W18" s="10">
        <v>213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463</v>
      </c>
      <c r="AG18" s="1" t="s">
        <v>116</v>
      </c>
      <c r="AH18" s="1" t="s">
        <v>74</v>
      </c>
      <c r="AI18" s="1">
        <v>2</v>
      </c>
      <c r="AJ18" s="3">
        <v>45916</v>
      </c>
      <c r="AK18" s="3">
        <v>0</v>
      </c>
      <c r="AL18" s="3">
        <v>45907</v>
      </c>
      <c r="AM18" s="3">
        <v>45914</v>
      </c>
      <c r="AN18" s="3">
        <v>45915</v>
      </c>
      <c r="AO18" s="3">
        <v>45915</v>
      </c>
      <c r="AP18" s="3">
        <v>45911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266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45918</v>
      </c>
      <c r="U19" s="11">
        <v>5000</v>
      </c>
      <c r="V19" s="10">
        <v>5000</v>
      </c>
      <c r="W19" s="10">
        <v>0</v>
      </c>
      <c r="X19" s="10">
        <v>5250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466</v>
      </c>
      <c r="AG19" s="1" t="s">
        <v>117</v>
      </c>
      <c r="AH19" s="1" t="s">
        <v>74</v>
      </c>
      <c r="AI19" s="1">
        <v>2</v>
      </c>
      <c r="AJ19" s="3">
        <v>45918</v>
      </c>
      <c r="AK19" s="3">
        <v>0</v>
      </c>
      <c r="AL19" s="3">
        <v>45909</v>
      </c>
      <c r="AM19" s="3">
        <v>45916</v>
      </c>
      <c r="AN19" s="3">
        <v>45917</v>
      </c>
      <c r="AO19" s="3">
        <v>45917</v>
      </c>
      <c r="AP19" s="3">
        <v>45913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45918</v>
      </c>
      <c r="U20" s="11">
        <v>5000</v>
      </c>
      <c r="V20" s="10">
        <v>4623</v>
      </c>
      <c r="W20" s="10">
        <v>377</v>
      </c>
      <c r="X20" s="10">
        <v>0</v>
      </c>
      <c r="Y20" s="10">
        <v>395.85</v>
      </c>
      <c r="Z20" s="9" t="s">
        <v>172</v>
      </c>
      <c r="AA20" s="8">
        <v>352.86822999999998</v>
      </c>
      <c r="AB20" s="8">
        <v>352.86822999999998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117</v>
      </c>
      <c r="AH20" s="1" t="s">
        <v>74</v>
      </c>
      <c r="AI20" s="1">
        <v>2</v>
      </c>
      <c r="AJ20" s="3">
        <v>45918</v>
      </c>
      <c r="AK20" s="3">
        <v>0</v>
      </c>
      <c r="AL20" s="3">
        <v>45909</v>
      </c>
      <c r="AM20" s="3">
        <v>45916</v>
      </c>
      <c r="AN20" s="3">
        <v>45917</v>
      </c>
      <c r="AO20" s="3">
        <v>45917</v>
      </c>
      <c r="AP20" s="3">
        <v>45913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118</v>
      </c>
      <c r="AH21" s="1">
        <v>0</v>
      </c>
      <c r="AI21" s="1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10000</v>
      </c>
      <c r="V22" s="10">
        <v>5000</v>
      </c>
      <c r="W22" s="10">
        <v>5000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118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117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45904</v>
      </c>
      <c r="B24" s="14" t="s">
        <v>446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447</v>
      </c>
      <c r="T24" s="12">
        <v>45924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172</v>
      </c>
      <c r="AA24" s="8">
        <v>18719.800000000003</v>
      </c>
      <c r="AB24" s="8">
        <v>18719.800000000003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77</v>
      </c>
      <c r="AI24" s="1">
        <v>1</v>
      </c>
      <c r="AJ24" s="3">
        <v>45924</v>
      </c>
      <c r="AK24" s="3">
        <v>0</v>
      </c>
      <c r="AL24" s="3">
        <v>0</v>
      </c>
      <c r="AM24" s="3">
        <v>0</v>
      </c>
      <c r="AN24" s="3">
        <v>0</v>
      </c>
      <c r="AO24" s="3">
        <v>45923</v>
      </c>
      <c r="AP24" s="3">
        <v>45919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45904</v>
      </c>
      <c r="B25" s="14" t="s">
        <v>448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447</v>
      </c>
      <c r="T25" s="12">
        <v>45924</v>
      </c>
      <c r="U25" s="11">
        <v>20000</v>
      </c>
      <c r="V25" s="10">
        <v>0</v>
      </c>
      <c r="W25" s="10">
        <v>20000</v>
      </c>
      <c r="X25" s="10">
        <v>0</v>
      </c>
      <c r="Y25" s="10">
        <v>0</v>
      </c>
      <c r="Z25" s="9" t="s">
        <v>172</v>
      </c>
      <c r="AA25" s="8">
        <v>18719.800000000003</v>
      </c>
      <c r="AB25" s="8">
        <v>0</v>
      </c>
      <c r="AC25" s="8">
        <v>18719.800000000003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77</v>
      </c>
      <c r="AI25" s="1">
        <v>1</v>
      </c>
      <c r="AJ25" s="3">
        <v>45924</v>
      </c>
      <c r="AK25" s="3">
        <v>0</v>
      </c>
      <c r="AL25" s="3">
        <v>0</v>
      </c>
      <c r="AM25" s="3">
        <v>0</v>
      </c>
      <c r="AN25" s="3">
        <v>0</v>
      </c>
      <c r="AO25" s="3">
        <v>45923</v>
      </c>
      <c r="AP25" s="3">
        <v>45919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1410.0585351111113</v>
      </c>
    </row>
    <row r="26" spans="1:56" ht="27.75" customHeight="1" x14ac:dyDescent="0.45">
      <c r="A26" s="3">
        <v>45910</v>
      </c>
      <c r="B26" s="14" t="s">
        <v>504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505</v>
      </c>
      <c r="AG26" s="1" t="s">
        <v>116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504</v>
      </c>
      <c r="C27" s="9" t="s">
        <v>73</v>
      </c>
      <c r="D27" s="13" t="s">
        <v>189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172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505</v>
      </c>
      <c r="AG27" s="1" t="s">
        <v>116</v>
      </c>
      <c r="AH27" s="1" t="s">
        <v>74</v>
      </c>
      <c r="AI27" s="1">
        <v>2</v>
      </c>
      <c r="AJ27" s="3">
        <v>45920</v>
      </c>
      <c r="AK27" s="3">
        <v>0</v>
      </c>
      <c r="AL27" s="3">
        <v>45911</v>
      </c>
      <c r="AM27" s="3">
        <v>45918</v>
      </c>
      <c r="AN27" s="3">
        <v>45919</v>
      </c>
      <c r="AO27" s="3">
        <v>45919</v>
      </c>
      <c r="AP27" s="3">
        <v>45915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504</v>
      </c>
      <c r="C28" s="9" t="s">
        <v>73</v>
      </c>
      <c r="D28" s="13" t="s">
        <v>275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505</v>
      </c>
      <c r="AG28" s="1" t="s">
        <v>117</v>
      </c>
      <c r="AH28" s="1" t="s">
        <v>74</v>
      </c>
      <c r="AI28" s="1">
        <v>2</v>
      </c>
      <c r="AJ28" s="3">
        <v>45920</v>
      </c>
      <c r="AK28" s="3">
        <v>0</v>
      </c>
      <c r="AL28" s="3">
        <v>45911</v>
      </c>
      <c r="AM28" s="3">
        <v>45918</v>
      </c>
      <c r="AN28" s="3">
        <v>45919</v>
      </c>
      <c r="AO28" s="3">
        <v>45919</v>
      </c>
      <c r="AP28" s="3">
        <v>45915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504</v>
      </c>
      <c r="C29" s="9" t="s">
        <v>73</v>
      </c>
      <c r="D29" s="13" t="s">
        <v>506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507</v>
      </c>
      <c r="AG29" s="1" t="s">
        <v>119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266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507</v>
      </c>
      <c r="AG30" s="1" t="s">
        <v>117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507</v>
      </c>
      <c r="AG31" s="1" t="s">
        <v>116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290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0</v>
      </c>
      <c r="W32" s="10">
        <v>5000</v>
      </c>
      <c r="X32" s="10">
        <v>4390</v>
      </c>
      <c r="Y32" s="10">
        <v>640.5</v>
      </c>
      <c r="Z32" s="9" t="s">
        <v>172</v>
      </c>
      <c r="AA32" s="8">
        <v>599.50159500000007</v>
      </c>
      <c r="AB32" s="8">
        <v>599.50159500000007</v>
      </c>
      <c r="AC32" s="8">
        <v>0</v>
      </c>
      <c r="AD32" s="8">
        <v>0</v>
      </c>
      <c r="AE32" s="8">
        <v>0</v>
      </c>
      <c r="AF32" s="8" t="s">
        <v>507</v>
      </c>
      <c r="AG32" s="1" t="s">
        <v>116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507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522</v>
      </c>
      <c r="C34" s="9" t="s">
        <v>73</v>
      </c>
      <c r="D34" s="13" t="s">
        <v>523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524</v>
      </c>
      <c r="AG34" s="1" t="s">
        <v>116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45912</v>
      </c>
      <c r="B35" s="14" t="s">
        <v>522</v>
      </c>
      <c r="C35" s="9" t="s">
        <v>73</v>
      </c>
      <c r="D35" s="13" t="s">
        <v>386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172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524</v>
      </c>
      <c r="AG35" s="1" t="s">
        <v>116</v>
      </c>
      <c r="AH35" s="1" t="s">
        <v>74</v>
      </c>
      <c r="AI35" s="1">
        <v>2</v>
      </c>
      <c r="AJ35" s="3">
        <v>45920</v>
      </c>
      <c r="AK35" s="3">
        <v>0</v>
      </c>
      <c r="AL35" s="3">
        <v>45911</v>
      </c>
      <c r="AM35" s="3">
        <v>45918</v>
      </c>
      <c r="AN35" s="3">
        <v>45919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705.02926755555563</v>
      </c>
    </row>
    <row r="36" spans="1:56" ht="27.75" customHeight="1" x14ac:dyDescent="0.45">
      <c r="A36" s="3">
        <v>45912</v>
      </c>
      <c r="B36" s="14" t="s">
        <v>522</v>
      </c>
      <c r="C36" s="9" t="s">
        <v>73</v>
      </c>
      <c r="D36" s="13" t="s">
        <v>282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172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524</v>
      </c>
      <c r="AG36" s="1" t="s">
        <v>116</v>
      </c>
      <c r="AH36" s="1" t="s">
        <v>74</v>
      </c>
      <c r="AI36" s="1">
        <v>2</v>
      </c>
      <c r="AJ36" s="3">
        <v>45920</v>
      </c>
      <c r="AK36" s="3">
        <v>0</v>
      </c>
      <c r="AL36" s="3">
        <v>45911</v>
      </c>
      <c r="AM36" s="3">
        <v>45918</v>
      </c>
      <c r="AN36" s="3">
        <v>45919</v>
      </c>
      <c r="AO36" s="3">
        <v>45919</v>
      </c>
      <c r="AP36" s="3">
        <v>45915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705.02926755555563</v>
      </c>
    </row>
    <row r="37" spans="1:56" ht="27.75" customHeight="1" x14ac:dyDescent="0.45">
      <c r="A37" s="3">
        <v>45912</v>
      </c>
      <c r="B37" s="14" t="s">
        <v>522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525</v>
      </c>
      <c r="AG37" s="1" t="s">
        <v>61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45912</v>
      </c>
      <c r="B38" s="14" t="s">
        <v>522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525</v>
      </c>
      <c r="AG38" s="1" t="s">
        <v>61</v>
      </c>
      <c r="AH38" s="1" t="s">
        <v>74</v>
      </c>
      <c r="AI38" s="1">
        <v>2</v>
      </c>
      <c r="AJ38" s="3">
        <v>45925</v>
      </c>
      <c r="AK38" s="3">
        <v>0</v>
      </c>
      <c r="AL38" s="3">
        <v>45916</v>
      </c>
      <c r="AM38" s="3">
        <v>45923</v>
      </c>
      <c r="AN38" s="3">
        <v>45924</v>
      </c>
      <c r="AO38" s="3">
        <v>45924</v>
      </c>
      <c r="AP38" s="3">
        <v>45920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45912</v>
      </c>
      <c r="B39" s="14" t="s">
        <v>522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525</v>
      </c>
      <c r="AG39" s="1" t="s">
        <v>115</v>
      </c>
      <c r="AH39" s="1" t="s">
        <v>74</v>
      </c>
      <c r="AI39" s="1">
        <v>2</v>
      </c>
      <c r="AJ39" s="3">
        <v>45925</v>
      </c>
      <c r="AK39" s="3">
        <v>0</v>
      </c>
      <c r="AL39" s="3">
        <v>45916</v>
      </c>
      <c r="AM39" s="3">
        <v>45923</v>
      </c>
      <c r="AN39" s="3">
        <v>45924</v>
      </c>
      <c r="AO39" s="3">
        <v>45924</v>
      </c>
      <c r="AP39" s="3">
        <v>45920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 t="s">
        <v>135</v>
      </c>
      <c r="B40" s="14" t="s">
        <v>135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172</v>
      </c>
      <c r="AA40" s="8">
        <v>23399.750000000004</v>
      </c>
      <c r="AB40" s="8">
        <v>0</v>
      </c>
      <c r="AC40" s="8">
        <v>23399.750000000004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1762.5731688888891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45961</v>
      </c>
      <c r="U41" s="11">
        <v>400000</v>
      </c>
      <c r="V41" s="10">
        <v>0</v>
      </c>
      <c r="W41" s="10">
        <v>400000</v>
      </c>
      <c r="X41" s="10">
        <v>0</v>
      </c>
      <c r="Y41" s="10">
        <v>420000</v>
      </c>
      <c r="Z41" s="9" t="s">
        <v>172</v>
      </c>
      <c r="AA41" s="8">
        <v>374396.00000000006</v>
      </c>
      <c r="AB41" s="8">
        <v>0</v>
      </c>
      <c r="AC41" s="8">
        <v>374396.00000000006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45961</v>
      </c>
      <c r="AK41" s="3">
        <v>0</v>
      </c>
      <c r="AL41" s="3">
        <v>45952</v>
      </c>
      <c r="AM41" s="3">
        <v>45959</v>
      </c>
      <c r="AN41" s="3">
        <v>45960</v>
      </c>
      <c r="AO41" s="3">
        <v>45960</v>
      </c>
      <c r="AP41" s="3">
        <v>45956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28201.170702222225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506386.96982500004</v>
      </c>
      <c r="AB42" s="8">
        <v>47751.869824999994</v>
      </c>
      <c r="AC42" s="8">
        <v>458635.10000000009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4999.0247999999992</v>
      </c>
      <c r="AC43" s="8">
        <v>0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0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3834.5694199999998</v>
      </c>
      <c r="AC44" s="8">
        <v>0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0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8833.594219999999</v>
      </c>
      <c r="AC46" s="8">
        <v>0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45902</v>
      </c>
      <c r="B47" s="14" t="s">
        <v>439</v>
      </c>
      <c r="C47" s="9" t="s">
        <v>267</v>
      </c>
      <c r="D47" s="13" t="s">
        <v>429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45920</v>
      </c>
      <c r="U47" s="11">
        <v>8000</v>
      </c>
      <c r="V47" s="10">
        <v>8000</v>
      </c>
      <c r="W47" s="10">
        <v>0</v>
      </c>
      <c r="X47" s="10">
        <v>20753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488</v>
      </c>
      <c r="AG47" s="1" t="s">
        <v>117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45920</v>
      </c>
      <c r="U48" s="11">
        <v>5000</v>
      </c>
      <c r="V48" s="10">
        <v>4876</v>
      </c>
      <c r="W48" s="10">
        <v>124</v>
      </c>
      <c r="X48" s="10">
        <v>10200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6100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11200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383.47650000000004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5280.6600000000008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508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508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8100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5000</v>
      </c>
      <c r="W60" s="10">
        <v>4000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45960</v>
      </c>
      <c r="U66" s="11">
        <v>450000</v>
      </c>
      <c r="V66" s="10">
        <v>0</v>
      </c>
      <c r="W66" s="10">
        <v>450000</v>
      </c>
      <c r="X66" s="10">
        <v>0</v>
      </c>
      <c r="Y66" s="10">
        <v>472500</v>
      </c>
      <c r="Z66" s="9" t="s">
        <v>80</v>
      </c>
      <c r="AA66" s="8">
        <v>496633.5</v>
      </c>
      <c r="AB66" s="8">
        <v>81119</v>
      </c>
      <c r="AC66" s="8">
        <v>415514.5</v>
      </c>
      <c r="AD66" s="8">
        <v>0</v>
      </c>
      <c r="AE66" s="8">
        <v>496633.5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31394.428888888888</v>
      </c>
    </row>
    <row r="67" spans="1:56" ht="27.75" customHeight="1" x14ac:dyDescent="0.45">
      <c r="A67" s="3">
        <v>45909</v>
      </c>
      <c r="B67" s="14" t="s">
        <v>509</v>
      </c>
      <c r="C67" s="9" t="s">
        <v>79</v>
      </c>
      <c r="D67" s="13" t="s">
        <v>489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510</v>
      </c>
      <c r="C68" s="9" t="s">
        <v>79</v>
      </c>
      <c r="D68" s="13" t="s">
        <v>490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511</v>
      </c>
      <c r="C69" s="9" t="s">
        <v>79</v>
      </c>
      <c r="D69" s="13" t="s">
        <v>491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45782</v>
      </c>
      <c r="B70" s="14" t="s">
        <v>249</v>
      </c>
      <c r="C70" s="9" t="s">
        <v>79</v>
      </c>
      <c r="D70" s="13" t="s">
        <v>243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45939</v>
      </c>
      <c r="AK70" s="3">
        <v>45935</v>
      </c>
      <c r="AL70" s="3">
        <v>45928</v>
      </c>
      <c r="AM70" s="3">
        <v>45936</v>
      </c>
      <c r="AN70" s="3">
        <v>45937</v>
      </c>
      <c r="AO70" s="3">
        <v>45938</v>
      </c>
      <c r="AP70" s="3">
        <v>45934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416.92688888888887</v>
      </c>
    </row>
    <row r="71" spans="1:56" ht="27.75" customHeight="1" x14ac:dyDescent="0.45">
      <c r="A71" s="3">
        <v>45877</v>
      </c>
      <c r="B71" s="14" t="s">
        <v>318</v>
      </c>
      <c r="C71" s="9" t="s">
        <v>79</v>
      </c>
      <c r="D71" s="13" t="s">
        <v>319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45944</v>
      </c>
      <c r="U71" s="11">
        <v>7000</v>
      </c>
      <c r="V71" s="10">
        <v>0</v>
      </c>
      <c r="W71" s="10">
        <v>7000</v>
      </c>
      <c r="X71" s="10">
        <v>0</v>
      </c>
      <c r="Y71" s="10">
        <v>7350</v>
      </c>
      <c r="Z71" s="9" t="s">
        <v>80</v>
      </c>
      <c r="AA71" s="8">
        <v>7725.41</v>
      </c>
      <c r="AB71" s="8">
        <v>7725.41</v>
      </c>
      <c r="AC71" s="8">
        <v>0</v>
      </c>
      <c r="AD71" s="8">
        <v>0</v>
      </c>
      <c r="AE71" s="8">
        <v>7725.41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45944</v>
      </c>
      <c r="AK71" s="3">
        <v>45940</v>
      </c>
      <c r="AL71" s="3">
        <v>45933</v>
      </c>
      <c r="AM71" s="3">
        <v>45941</v>
      </c>
      <c r="AN71" s="3">
        <v>45942</v>
      </c>
      <c r="AO71" s="3">
        <v>45943</v>
      </c>
      <c r="AP71" s="3">
        <v>45939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45911</v>
      </c>
      <c r="B72" s="14" t="s">
        <v>526</v>
      </c>
      <c r="C72" s="9" t="s">
        <v>107</v>
      </c>
      <c r="D72" s="13" t="s">
        <v>527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80</v>
      </c>
      <c r="AA72" s="8">
        <v>8829.0399999999991</v>
      </c>
      <c r="AB72" s="8">
        <v>0</v>
      </c>
      <c r="AC72" s="8">
        <v>8829.0399999999991</v>
      </c>
      <c r="AD72" s="8">
        <v>0</v>
      </c>
      <c r="AE72" s="8">
        <v>8829.0399999999991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667.08302222222221</v>
      </c>
    </row>
    <row r="73" spans="1:56" ht="27.75" customHeight="1" x14ac:dyDescent="0.45">
      <c r="A73" s="3">
        <v>45892</v>
      </c>
      <c r="B73" s="14" t="s">
        <v>365</v>
      </c>
      <c r="C73" s="9" t="s">
        <v>79</v>
      </c>
      <c r="D73" s="13" t="s">
        <v>220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45951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6621.78</v>
      </c>
      <c r="AC73" s="8">
        <v>0</v>
      </c>
      <c r="AD73" s="8">
        <v>0</v>
      </c>
      <c r="AE73" s="8">
        <v>6621.78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45951</v>
      </c>
      <c r="AK73" s="3">
        <v>45947</v>
      </c>
      <c r="AL73" s="3">
        <v>45940</v>
      </c>
      <c r="AM73" s="3">
        <v>45948</v>
      </c>
      <c r="AN73" s="3">
        <v>45949</v>
      </c>
      <c r="AO73" s="3">
        <v>45950</v>
      </c>
      <c r="AP73" s="3">
        <v>45946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45911</v>
      </c>
      <c r="B74" s="14" t="s">
        <v>528</v>
      </c>
      <c r="C74" s="9" t="s">
        <v>107</v>
      </c>
      <c r="D74" s="13" t="s">
        <v>529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45911</v>
      </c>
      <c r="B75" s="14" t="s">
        <v>530</v>
      </c>
      <c r="C75" s="9" t="s">
        <v>107</v>
      </c>
      <c r="D75" s="13" t="s">
        <v>531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0</v>
      </c>
      <c r="AC75" s="8">
        <v>4414.5199999999995</v>
      </c>
      <c r="AD75" s="8">
        <v>0</v>
      </c>
      <c r="AE75" s="8">
        <v>4414.5199999999995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333.54151111111111</v>
      </c>
    </row>
    <row r="76" spans="1:56" ht="27.75" customHeight="1" x14ac:dyDescent="0.45">
      <c r="A76" s="3">
        <v>45909</v>
      </c>
      <c r="B76" s="14" t="s">
        <v>512</v>
      </c>
      <c r="C76" s="9" t="s">
        <v>107</v>
      </c>
      <c r="D76" s="13" t="s">
        <v>492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45909</v>
      </c>
      <c r="B77" s="14" t="s">
        <v>513</v>
      </c>
      <c r="C77" s="9" t="s">
        <v>107</v>
      </c>
      <c r="D77" s="13" t="s">
        <v>493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45892</v>
      </c>
      <c r="B78" s="14" t="s">
        <v>360</v>
      </c>
      <c r="C78" s="9" t="s">
        <v>139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640</v>
      </c>
      <c r="V78" s="10">
        <v>0</v>
      </c>
      <c r="W78" s="10">
        <v>640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370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45892</v>
      </c>
      <c r="B79" s="14" t="s">
        <v>362</v>
      </c>
      <c r="C79" s="9" t="s">
        <v>139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1840</v>
      </c>
      <c r="V79" s="10">
        <v>80</v>
      </c>
      <c r="W79" s="10">
        <v>1760</v>
      </c>
      <c r="X79" s="10">
        <v>10650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45887</v>
      </c>
      <c r="B80" s="14" t="s">
        <v>345</v>
      </c>
      <c r="C80" s="9" t="s">
        <v>139</v>
      </c>
      <c r="D80" s="13" t="s">
        <v>224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104</v>
      </c>
      <c r="V80" s="10">
        <v>0</v>
      </c>
      <c r="W80" s="10">
        <v>104</v>
      </c>
      <c r="X80" s="10">
        <v>11230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45896</v>
      </c>
      <c r="B81" s="14" t="s">
        <v>395</v>
      </c>
      <c r="C81" s="9" t="s">
        <v>79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115</v>
      </c>
      <c r="AH81" s="1" t="s">
        <v>75</v>
      </c>
      <c r="AI81" s="1">
        <v>5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45796</v>
      </c>
      <c r="B82" s="14" t="s">
        <v>258</v>
      </c>
      <c r="C82" s="9" t="s">
        <v>139</v>
      </c>
      <c r="D82" s="13" t="s">
        <v>145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240</v>
      </c>
      <c r="V82" s="10">
        <v>0</v>
      </c>
      <c r="W82" s="10">
        <v>240</v>
      </c>
      <c r="X82" s="10">
        <v>0</v>
      </c>
      <c r="Y82" s="10">
        <v>252</v>
      </c>
      <c r="Z82" s="9" t="s">
        <v>80</v>
      </c>
      <c r="AA82" s="8">
        <v>251.46</v>
      </c>
      <c r="AB82" s="8">
        <v>251.46</v>
      </c>
      <c r="AC82" s="8">
        <v>0</v>
      </c>
      <c r="AD82" s="8">
        <v>0</v>
      </c>
      <c r="AE82" s="8">
        <v>251.46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254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45876</v>
      </c>
      <c r="B83" s="14" t="s">
        <v>328</v>
      </c>
      <c r="C83" s="9" t="s">
        <v>107</v>
      </c>
      <c r="D83" s="13" t="s">
        <v>314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3075</v>
      </c>
      <c r="W83" s="10">
        <v>0</v>
      </c>
      <c r="X83" s="10">
        <v>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45798</v>
      </c>
      <c r="B86" s="14" t="s">
        <v>263</v>
      </c>
      <c r="C86" s="9" t="s">
        <v>107</v>
      </c>
      <c r="D86" s="13" t="s">
        <v>261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45674</v>
      </c>
      <c r="B87" s="14" t="s">
        <v>226</v>
      </c>
      <c r="C87" s="9" t="s">
        <v>139</v>
      </c>
      <c r="D87" s="13" t="s">
        <v>225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235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45611</v>
      </c>
      <c r="B88" s="14" t="s">
        <v>195</v>
      </c>
      <c r="C88" s="9" t="s">
        <v>139</v>
      </c>
      <c r="D88" s="13" t="s">
        <v>194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45523</v>
      </c>
      <c r="B89" s="14" t="s">
        <v>178</v>
      </c>
      <c r="C89" s="9" t="s">
        <v>139</v>
      </c>
      <c r="D89" s="13" t="s">
        <v>176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45799</v>
      </c>
      <c r="B91" s="14" t="s">
        <v>264</v>
      </c>
      <c r="C91" s="9" t="s">
        <v>259</v>
      </c>
      <c r="D91" s="13" t="s">
        <v>260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132</v>
      </c>
      <c r="U91" s="11">
        <v>4000</v>
      </c>
      <c r="V91" s="10">
        <v>2840</v>
      </c>
      <c r="W91" s="10">
        <v>1160</v>
      </c>
      <c r="X91" s="10">
        <v>8450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358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2654</v>
      </c>
      <c r="W92" s="10">
        <v>1346</v>
      </c>
      <c r="X92" s="10">
        <v>4000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45741</v>
      </c>
      <c r="B93" s="14" t="s">
        <v>242</v>
      </c>
      <c r="C93" s="9" t="s">
        <v>107</v>
      </c>
      <c r="D93" s="13" t="s">
        <v>241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4000</v>
      </c>
      <c r="V93" s="10">
        <v>3867</v>
      </c>
      <c r="W93" s="10">
        <v>133</v>
      </c>
      <c r="X93" s="10">
        <v>4200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45720</v>
      </c>
      <c r="B94" s="14" t="s">
        <v>128</v>
      </c>
      <c r="C94" s="9" t="s">
        <v>107</v>
      </c>
      <c r="D94" s="13" t="s">
        <v>209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219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45541</v>
      </c>
      <c r="B96" s="14" t="s">
        <v>182</v>
      </c>
      <c r="C96" s="9" t="s">
        <v>107</v>
      </c>
      <c r="D96" s="13" t="s">
        <v>183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184</v>
      </c>
      <c r="AG96" s="1" t="s">
        <v>61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222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45581</v>
      </c>
      <c r="B97" s="14" t="s">
        <v>187</v>
      </c>
      <c r="C97" s="9" t="s">
        <v>107</v>
      </c>
      <c r="D97" s="13" t="s">
        <v>188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80</v>
      </c>
      <c r="AA98" s="8">
        <v>740569.95650000032</v>
      </c>
      <c r="AB98" s="8">
        <v>149103.30650000001</v>
      </c>
      <c r="AC98" s="8">
        <v>591466.65000000014</v>
      </c>
      <c r="AD98" s="8">
        <v>14171.8665</v>
      </c>
      <c r="AE98" s="8">
        <v>726398.09000000032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 t="s">
        <v>135</v>
      </c>
      <c r="B99" s="14" t="s">
        <v>135</v>
      </c>
      <c r="C99" s="9" t="s">
        <v>270</v>
      </c>
      <c r="D99" s="13" t="s">
        <v>61</v>
      </c>
      <c r="E99" s="9">
        <v>20</v>
      </c>
      <c r="F99" s="9">
        <v>39</v>
      </c>
      <c r="G99" s="9" t="s">
        <v>60</v>
      </c>
      <c r="H99" s="9">
        <v>0</v>
      </c>
      <c r="I99" s="9">
        <v>84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1600000</v>
      </c>
      <c r="V99" s="10">
        <v>0</v>
      </c>
      <c r="W99" s="10">
        <v>1600000</v>
      </c>
      <c r="X99" s="10">
        <v>0</v>
      </c>
      <c r="Y99" s="10">
        <v>1680000</v>
      </c>
      <c r="Z99" s="9" t="s">
        <v>271</v>
      </c>
      <c r="AA99" s="8">
        <v>1810512.0000000002</v>
      </c>
      <c r="AB99" s="8">
        <v>111448</v>
      </c>
      <c r="AC99" s="8">
        <v>1699064.0000000002</v>
      </c>
      <c r="AD99" s="8">
        <v>0</v>
      </c>
      <c r="AE99" s="8">
        <v>0</v>
      </c>
      <c r="AF99" s="8">
        <v>0</v>
      </c>
      <c r="AG99" s="1" t="s">
        <v>117</v>
      </c>
      <c r="AH99" s="1" t="s">
        <v>74</v>
      </c>
      <c r="AI99" s="1">
        <v>2</v>
      </c>
      <c r="AJ99" s="3" t="s">
        <v>63</v>
      </c>
      <c r="AK99" s="3">
        <v>0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272</v>
      </c>
      <c r="BD99" s="56">
        <v>133848.48622222224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271</v>
      </c>
      <c r="AA100" s="8">
        <v>1810512.0000000002</v>
      </c>
      <c r="AB100" s="8">
        <v>111448</v>
      </c>
      <c r="AC100" s="8">
        <v>1699064.0000000002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273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1360</v>
      </c>
      <c r="V101" s="10">
        <v>0</v>
      </c>
      <c r="W101" s="10">
        <v>1360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0</v>
      </c>
      <c r="Q102" s="10">
        <v>0</v>
      </c>
      <c r="R102" s="10">
        <v>0</v>
      </c>
      <c r="S102" s="9" t="s">
        <v>67</v>
      </c>
      <c r="T102" s="12">
        <v>45912</v>
      </c>
      <c r="U102" s="11">
        <v>5000</v>
      </c>
      <c r="V102" s="10">
        <v>5275</v>
      </c>
      <c r="W102" s="10">
        <v>0</v>
      </c>
      <c r="X102" s="10">
        <v>5390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532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9840</v>
      </c>
      <c r="V103" s="10">
        <v>11040</v>
      </c>
      <c r="W103" s="10">
        <v>0</v>
      </c>
      <c r="X103" s="10">
        <v>31235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87761</v>
      </c>
      <c r="AC104" s="8">
        <v>216086.5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16518.612444444443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303847.5</v>
      </c>
      <c r="AB105" s="8">
        <v>87761</v>
      </c>
      <c r="AC105" s="8">
        <v>216086.5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3175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514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515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45915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45915</v>
      </c>
      <c r="AK108" s="3">
        <v>45911</v>
      </c>
      <c r="AL108" s="3">
        <v>45905</v>
      </c>
      <c r="AM108" s="3">
        <v>45912</v>
      </c>
      <c r="AN108" s="3">
        <v>45913</v>
      </c>
      <c r="AO108" s="3">
        <v>45913</v>
      </c>
      <c r="AP108" s="3">
        <v>45910</v>
      </c>
      <c r="AQ108" s="3">
        <v>45914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515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45915</v>
      </c>
      <c r="U109" s="11">
        <v>5000</v>
      </c>
      <c r="V109" s="10">
        <v>5000</v>
      </c>
      <c r="W109" s="10">
        <v>0</v>
      </c>
      <c r="X109" s="10">
        <v>5400</v>
      </c>
      <c r="Y109" s="10">
        <v>0</v>
      </c>
      <c r="Z109" s="9" t="s">
        <v>120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45915</v>
      </c>
      <c r="AK109" s="3">
        <v>45911</v>
      </c>
      <c r="AL109" s="3">
        <v>45905</v>
      </c>
      <c r="AM109" s="3">
        <v>45912</v>
      </c>
      <c r="AN109" s="3">
        <v>45913</v>
      </c>
      <c r="AO109" s="3">
        <v>45913</v>
      </c>
      <c r="AP109" s="3">
        <v>45910</v>
      </c>
      <c r="AQ109" s="3">
        <v>45914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515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516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516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111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120</v>
      </c>
      <c r="AA113" s="8">
        <v>107569.00000000001</v>
      </c>
      <c r="AB113" s="8">
        <v>36000</v>
      </c>
      <c r="AC113" s="8">
        <v>71569.000000000015</v>
      </c>
      <c r="AD113" s="8">
        <v>36000</v>
      </c>
      <c r="AE113" s="8">
        <v>71569.000000000015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5146.7653533333332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3478.5300000000007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45961</v>
      </c>
      <c r="AK114" s="3">
        <v>45957</v>
      </c>
      <c r="AL114" s="3">
        <v>45951</v>
      </c>
      <c r="AM114" s="3">
        <v>45958</v>
      </c>
      <c r="AN114" s="3">
        <v>45959</v>
      </c>
      <c r="AO114" s="3">
        <v>45959</v>
      </c>
      <c r="AP114" s="3">
        <v>45956</v>
      </c>
      <c r="AQ114" s="3">
        <v>45960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45631</v>
      </c>
      <c r="B115" s="14" t="s">
        <v>203</v>
      </c>
      <c r="C115" s="9" t="s">
        <v>109</v>
      </c>
      <c r="D115" s="13" t="s">
        <v>144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120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218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45631</v>
      </c>
      <c r="B116" s="14" t="s">
        <v>202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9000</v>
      </c>
      <c r="V116" s="10">
        <v>0</v>
      </c>
      <c r="W116" s="10">
        <v>9000</v>
      </c>
      <c r="X116" s="10">
        <v>0</v>
      </c>
      <c r="Y116" s="10">
        <v>9450</v>
      </c>
      <c r="Z116" s="9" t="s">
        <v>120</v>
      </c>
      <c r="AA116" s="8">
        <v>9681.2100000000009</v>
      </c>
      <c r="AB116" s="8">
        <v>9681.2100000000009</v>
      </c>
      <c r="AC116" s="8">
        <v>0</v>
      </c>
      <c r="AD116" s="8">
        <v>9681.2100000000009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217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400</v>
      </c>
      <c r="C117" s="9" t="s">
        <v>107</v>
      </c>
      <c r="D117" s="13" t="s">
        <v>401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45896</v>
      </c>
      <c r="B118" s="14" t="s">
        <v>402</v>
      </c>
      <c r="C118" s="9" t="s">
        <v>107</v>
      </c>
      <c r="D118" s="13" t="s">
        <v>313</v>
      </c>
      <c r="E118" s="9">
        <v>21</v>
      </c>
      <c r="F118" s="9">
        <v>38</v>
      </c>
      <c r="G118" s="9" t="s">
        <v>60</v>
      </c>
      <c r="H118" s="9" t="s">
        <v>66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120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45896</v>
      </c>
      <c r="B119" s="14" t="s">
        <v>403</v>
      </c>
      <c r="C119" s="9" t="s">
        <v>107</v>
      </c>
      <c r="D119" s="13" t="s">
        <v>404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45876</v>
      </c>
      <c r="B120" s="14" t="s">
        <v>337</v>
      </c>
      <c r="C120" s="9" t="s">
        <v>107</v>
      </c>
      <c r="D120" s="13" t="s">
        <v>317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45911</v>
      </c>
      <c r="B121" s="14" t="s">
        <v>533</v>
      </c>
      <c r="C121" s="9" t="s">
        <v>107</v>
      </c>
      <c r="D121" s="13" t="s">
        <v>534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45911</v>
      </c>
      <c r="B122" s="14" t="s">
        <v>535</v>
      </c>
      <c r="C122" s="9" t="s">
        <v>107</v>
      </c>
      <c r="D122" s="13" t="s">
        <v>536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45911</v>
      </c>
      <c r="B123" s="14" t="s">
        <v>537</v>
      </c>
      <c r="C123" s="9" t="s">
        <v>107</v>
      </c>
      <c r="D123" s="13" t="s">
        <v>538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3478.5300000000007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45911</v>
      </c>
      <c r="B124" s="14" t="s">
        <v>539</v>
      </c>
      <c r="C124" s="9" t="s">
        <v>107</v>
      </c>
      <c r="D124" s="13" t="s">
        <v>540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3478.5300000000007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10756.900000000001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8310.3338999999996</v>
      </c>
      <c r="AE128" s="8">
        <v>0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236580.13390000004</v>
      </c>
      <c r="AB130" s="8">
        <v>165011.13390000004</v>
      </c>
      <c r="AC130" s="8">
        <v>71569.000000000015</v>
      </c>
      <c r="AD130" s="8">
        <v>152871.20390000002</v>
      </c>
      <c r="AE130" s="8">
        <v>83708.930000000008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29756.100000000002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26017</v>
      </c>
      <c r="AC132" s="8">
        <v>3739.1000000000022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279.49772500000012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55773.100000000006</v>
      </c>
      <c r="AC133" s="8">
        <v>3739.1000000000022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45909</v>
      </c>
      <c r="B134" s="14" t="s">
        <v>128</v>
      </c>
      <c r="C134" s="9" t="s">
        <v>111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>
        <v>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45920</v>
      </c>
      <c r="U134" s="11">
        <v>10000</v>
      </c>
      <c r="V134" s="10">
        <v>0</v>
      </c>
      <c r="W134" s="10">
        <v>10000</v>
      </c>
      <c r="X134" s="10">
        <v>0</v>
      </c>
      <c r="Y134" s="10">
        <v>0</v>
      </c>
      <c r="Z134" s="9" t="s">
        <v>213</v>
      </c>
      <c r="AA134" s="8">
        <v>11595.1</v>
      </c>
      <c r="AB134" s="8">
        <v>0</v>
      </c>
      <c r="AC134" s="8">
        <v>11595.1</v>
      </c>
      <c r="AD134" s="8">
        <v>0</v>
      </c>
      <c r="AE134" s="8">
        <v>11595.1</v>
      </c>
      <c r="AF134" s="8">
        <v>0</v>
      </c>
      <c r="AG134" s="1" t="s">
        <v>115</v>
      </c>
      <c r="AH134" s="1" t="s">
        <v>146</v>
      </c>
      <c r="AI134" s="1">
        <v>4</v>
      </c>
      <c r="AJ134" s="3">
        <v>45920</v>
      </c>
      <c r="AK134" s="3">
        <v>45916</v>
      </c>
      <c r="AL134" s="3">
        <v>0</v>
      </c>
      <c r="AM134" s="3">
        <v>0</v>
      </c>
      <c r="AN134" s="3">
        <v>0</v>
      </c>
      <c r="AO134" s="3">
        <v>45917</v>
      </c>
      <c r="AP134" s="3">
        <v>45915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143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1022.3013166666664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213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214</v>
      </c>
      <c r="BD135" s="56">
        <v>0</v>
      </c>
    </row>
    <row r="136" spans="1:56" ht="27.75" customHeight="1" x14ac:dyDescent="0.45">
      <c r="A136" s="3">
        <v>45908</v>
      </c>
      <c r="B136" s="14" t="s">
        <v>517</v>
      </c>
      <c r="C136" s="9" t="s">
        <v>320</v>
      </c>
      <c r="D136" s="13" t="s">
        <v>59</v>
      </c>
      <c r="E136" s="9">
        <v>23</v>
      </c>
      <c r="F136" s="9">
        <v>35</v>
      </c>
      <c r="G136" s="9" t="s">
        <v>482</v>
      </c>
      <c r="H136" s="9">
        <v>0</v>
      </c>
      <c r="I136" s="9">
        <v>90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45922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518</v>
      </c>
      <c r="AA136" s="8">
        <v>10198.1</v>
      </c>
      <c r="AB136" s="8">
        <v>3220</v>
      </c>
      <c r="AC136" s="8">
        <v>6978.1</v>
      </c>
      <c r="AD136" s="8">
        <v>0</v>
      </c>
      <c r="AE136" s="8">
        <v>0</v>
      </c>
      <c r="AF136" s="8" t="s">
        <v>519</v>
      </c>
      <c r="AG136" s="1" t="s">
        <v>115</v>
      </c>
      <c r="AH136" s="1" t="s">
        <v>77</v>
      </c>
      <c r="AI136" s="1">
        <v>1</v>
      </c>
      <c r="AJ136" s="3">
        <v>45922</v>
      </c>
      <c r="AK136" s="3">
        <v>0</v>
      </c>
      <c r="AL136" s="3">
        <v>0</v>
      </c>
      <c r="AM136" s="3">
        <v>0</v>
      </c>
      <c r="AN136" s="3">
        <v>0</v>
      </c>
      <c r="AO136" s="3">
        <v>45921</v>
      </c>
      <c r="AP136" s="3">
        <v>45917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484</v>
      </c>
      <c r="BD136" s="56">
        <v>642.91561333333345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>
        <v>0</v>
      </c>
      <c r="H137" s="9">
        <v>0</v>
      </c>
      <c r="I137" s="9">
        <v>90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518</v>
      </c>
      <c r="AA137" s="8">
        <v>10198.1</v>
      </c>
      <c r="AB137" s="8">
        <v>3220</v>
      </c>
      <c r="AC137" s="8">
        <v>6978.1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485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20359</v>
      </c>
      <c r="AC138" s="8">
        <v>85596.464999999997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10965.216264845832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20359</v>
      </c>
      <c r="AC140" s="8">
        <v>449048.45082000003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45920</v>
      </c>
      <c r="U141" s="11">
        <v>5000</v>
      </c>
      <c r="V141" s="10">
        <v>5000</v>
      </c>
      <c r="W141" s="10">
        <v>0</v>
      </c>
      <c r="X141" s="10">
        <v>0</v>
      </c>
      <c r="Y141" s="10">
        <v>0</v>
      </c>
      <c r="Z141" s="9" t="s">
        <v>84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77</v>
      </c>
      <c r="AI141" s="1">
        <v>1</v>
      </c>
      <c r="AJ141" s="3">
        <v>45920</v>
      </c>
      <c r="AK141" s="3">
        <v>0</v>
      </c>
      <c r="AL141" s="3">
        <v>0</v>
      </c>
      <c r="AM141" s="3">
        <v>0</v>
      </c>
      <c r="AN141" s="3">
        <v>0</v>
      </c>
      <c r="AO141" s="3">
        <v>45919</v>
      </c>
      <c r="AP141" s="3">
        <v>45915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 t="s">
        <v>132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45906</v>
      </c>
      <c r="B142" s="14" t="s">
        <v>478</v>
      </c>
      <c r="C142" s="9" t="s">
        <v>179</v>
      </c>
      <c r="D142" s="13" t="s">
        <v>479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114.57174504959998</v>
      </c>
      <c r="Q142" s="10">
        <v>0</v>
      </c>
      <c r="R142" s="10">
        <v>114.57174504959998</v>
      </c>
      <c r="S142" s="9" t="s">
        <v>185</v>
      </c>
      <c r="T142" s="12">
        <v>45919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84</v>
      </c>
      <c r="AA142" s="8">
        <v>4749.8</v>
      </c>
      <c r="AB142" s="8">
        <v>4749.8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45919</v>
      </c>
      <c r="AK142" s="3">
        <v>0</v>
      </c>
      <c r="AL142" s="3">
        <v>45909</v>
      </c>
      <c r="AM142" s="3">
        <v>45916</v>
      </c>
      <c r="AN142" s="3">
        <v>45917</v>
      </c>
      <c r="AO142" s="3">
        <v>45917</v>
      </c>
      <c r="AP142" s="3">
        <v>45914</v>
      </c>
      <c r="AQ142" s="3">
        <v>45918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45906</v>
      </c>
      <c r="B143" s="14" t="s">
        <v>478</v>
      </c>
      <c r="C143" s="9" t="s">
        <v>179</v>
      </c>
      <c r="D143" s="13" t="s">
        <v>480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114.57174504959998</v>
      </c>
      <c r="Q143" s="10">
        <v>0</v>
      </c>
      <c r="R143" s="10">
        <v>114.57174504959998</v>
      </c>
      <c r="S143" s="9" t="s">
        <v>185</v>
      </c>
      <c r="T143" s="12">
        <v>45919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84</v>
      </c>
      <c r="AA143" s="8">
        <v>4749.8</v>
      </c>
      <c r="AB143" s="8">
        <v>1250</v>
      </c>
      <c r="AC143" s="8">
        <v>3499.8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>
        <v>45919</v>
      </c>
      <c r="AK143" s="3">
        <v>0</v>
      </c>
      <c r="AL143" s="3">
        <v>45909</v>
      </c>
      <c r="AM143" s="3">
        <v>45916</v>
      </c>
      <c r="AN143" s="3">
        <v>45917</v>
      </c>
      <c r="AO143" s="3">
        <v>45917</v>
      </c>
      <c r="AP143" s="3">
        <v>45914</v>
      </c>
      <c r="AQ143" s="3">
        <v>45918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282.58940666666666</v>
      </c>
    </row>
    <row r="144" spans="1:56" ht="27.75" customHeight="1" x14ac:dyDescent="0.45">
      <c r="A144" s="3">
        <v>45906</v>
      </c>
      <c r="B144" s="14" t="s">
        <v>520</v>
      </c>
      <c r="C144" s="9" t="s">
        <v>179</v>
      </c>
      <c r="D144" s="13" t="s">
        <v>481</v>
      </c>
      <c r="E144" s="9">
        <v>26</v>
      </c>
      <c r="F144" s="9">
        <v>41</v>
      </c>
      <c r="G144" s="9" t="s">
        <v>60</v>
      </c>
      <c r="H144" s="9">
        <v>0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27</v>
      </c>
      <c r="N144" s="9">
        <v>43</v>
      </c>
      <c r="O144" s="9">
        <v>40</v>
      </c>
      <c r="P144" s="10">
        <v>114.57174504959998</v>
      </c>
      <c r="Q144" s="10">
        <v>0</v>
      </c>
      <c r="R144" s="10">
        <v>114.57174504959998</v>
      </c>
      <c r="S144" s="9" t="s">
        <v>185</v>
      </c>
      <c r="T144" s="12">
        <v>45919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84</v>
      </c>
      <c r="AA144" s="8">
        <v>4749.8</v>
      </c>
      <c r="AB144" s="8">
        <v>0</v>
      </c>
      <c r="AC144" s="8">
        <v>4749.8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>
        <v>45919</v>
      </c>
      <c r="AK144" s="3">
        <v>0</v>
      </c>
      <c r="AL144" s="3">
        <v>45909</v>
      </c>
      <c r="AM144" s="3">
        <v>45916</v>
      </c>
      <c r="AN144" s="3">
        <v>45917</v>
      </c>
      <c r="AO144" s="3">
        <v>45917</v>
      </c>
      <c r="AP144" s="3">
        <v>45914</v>
      </c>
      <c r="AQ144" s="3">
        <v>45918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383.51996222222226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 t="s">
        <v>60</v>
      </c>
      <c r="H145" s="9">
        <v>0</v>
      </c>
      <c r="I145" s="9">
        <v>102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84</v>
      </c>
      <c r="AA145" s="8">
        <v>14249.400000000001</v>
      </c>
      <c r="AB145" s="8">
        <v>5999.8</v>
      </c>
      <c r="AC145" s="8">
        <v>8249.6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45904</v>
      </c>
      <c r="B146" s="14" t="s">
        <v>455</v>
      </c>
      <c r="C146" s="9" t="s">
        <v>456</v>
      </c>
      <c r="D146" s="13" t="s">
        <v>457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140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458</v>
      </c>
      <c r="T146" s="12">
        <v>45912</v>
      </c>
      <c r="U146" s="11">
        <v>10000</v>
      </c>
      <c r="V146" s="10">
        <v>10000</v>
      </c>
      <c r="W146" s="10">
        <v>0</v>
      </c>
      <c r="X146" s="10">
        <v>11097</v>
      </c>
      <c r="Y146" s="10">
        <v>0</v>
      </c>
      <c r="Z146" s="9" t="s">
        <v>459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460</v>
      </c>
      <c r="AG146" s="1" t="s">
        <v>115</v>
      </c>
      <c r="AH146" s="1" t="s">
        <v>75</v>
      </c>
      <c r="AI146" s="1">
        <v>4</v>
      </c>
      <c r="AJ146" s="3">
        <v>45912</v>
      </c>
      <c r="AK146" s="3">
        <v>45908</v>
      </c>
      <c r="AL146" s="3">
        <v>45901</v>
      </c>
      <c r="AM146" s="3">
        <v>45909</v>
      </c>
      <c r="AN146" s="3">
        <v>45910</v>
      </c>
      <c r="AO146" s="3">
        <v>45911</v>
      </c>
      <c r="AP146" s="3">
        <v>45907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532</v>
      </c>
      <c r="AZ146" s="2">
        <v>0</v>
      </c>
      <c r="BA146" s="2">
        <v>0</v>
      </c>
      <c r="BB146" s="2">
        <v>0</v>
      </c>
      <c r="BC146" s="1" t="s">
        <v>450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100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459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450</v>
      </c>
      <c r="BD147" s="56">
        <v>0</v>
      </c>
    </row>
    <row r="148" spans="1:56" ht="27.75" customHeight="1" x14ac:dyDescent="0.45">
      <c r="A148" s="3" t="s">
        <v>135</v>
      </c>
      <c r="B148" s="14" t="s">
        <v>135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>
        <v>0</v>
      </c>
      <c r="I148" s="9">
        <v>116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45925</v>
      </c>
      <c r="U148" s="11">
        <v>10000</v>
      </c>
      <c r="V148" s="10">
        <v>0</v>
      </c>
      <c r="W148" s="10">
        <v>10000</v>
      </c>
      <c r="X148" s="10">
        <v>0</v>
      </c>
      <c r="Y148" s="10">
        <v>0</v>
      </c>
      <c r="Z148" s="9" t="s">
        <v>197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45925</v>
      </c>
      <c r="AK148" s="3">
        <v>0</v>
      </c>
      <c r="AL148" s="3">
        <v>0</v>
      </c>
      <c r="AM148" s="3">
        <v>0</v>
      </c>
      <c r="AN148" s="3">
        <v>0</v>
      </c>
      <c r="AO148" s="3">
        <v>45924</v>
      </c>
      <c r="AP148" s="3">
        <v>45920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116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197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198</v>
      </c>
      <c r="BD149" s="56">
        <v>0</v>
      </c>
    </row>
    <row r="150" spans="1:56" ht="27.75" customHeight="1" x14ac:dyDescent="0.45">
      <c r="A150" s="3">
        <v>45898</v>
      </c>
      <c r="B150" s="14" t="s">
        <v>414</v>
      </c>
      <c r="C150" s="9" t="s">
        <v>109</v>
      </c>
      <c r="D150" s="13" t="s">
        <v>59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45917</v>
      </c>
      <c r="U150" s="11">
        <v>15000</v>
      </c>
      <c r="V150" s="10">
        <v>6300</v>
      </c>
      <c r="W150" s="10">
        <v>8700</v>
      </c>
      <c r="X150" s="10">
        <v>0</v>
      </c>
      <c r="Y150" s="10">
        <v>0</v>
      </c>
      <c r="Z150" s="9" t="s">
        <v>88</v>
      </c>
      <c r="AA150" s="8">
        <v>10816.971</v>
      </c>
      <c r="AB150" s="8">
        <v>10816.971</v>
      </c>
      <c r="AC150" s="8">
        <v>0</v>
      </c>
      <c r="AD150" s="8">
        <v>0</v>
      </c>
      <c r="AE150" s="8">
        <v>10816.971</v>
      </c>
      <c r="AF150" s="8">
        <v>0</v>
      </c>
      <c r="AG150" s="1" t="s">
        <v>116</v>
      </c>
      <c r="AH150" s="1" t="s">
        <v>146</v>
      </c>
      <c r="AI150" s="1">
        <v>2</v>
      </c>
      <c r="AJ150" s="3">
        <v>45917</v>
      </c>
      <c r="AK150" s="3">
        <v>45915</v>
      </c>
      <c r="AL150" s="3">
        <v>0</v>
      </c>
      <c r="AM150" s="3">
        <v>0</v>
      </c>
      <c r="AN150" s="3">
        <v>0</v>
      </c>
      <c r="AO150" s="3">
        <v>45916</v>
      </c>
      <c r="AP150" s="3">
        <v>45912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143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45911</v>
      </c>
      <c r="B151" s="14" t="s">
        <v>541</v>
      </c>
      <c r="C151" s="9" t="s">
        <v>109</v>
      </c>
      <c r="D151" s="13" t="s">
        <v>542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45929</v>
      </c>
      <c r="U151" s="11">
        <v>10000</v>
      </c>
      <c r="V151" s="10">
        <v>500</v>
      </c>
      <c r="W151" s="10">
        <v>9500</v>
      </c>
      <c r="X151" s="10">
        <v>0</v>
      </c>
      <c r="Y151" s="10">
        <v>9975</v>
      </c>
      <c r="Z151" s="9" t="s">
        <v>88</v>
      </c>
      <c r="AA151" s="8">
        <v>11811.635</v>
      </c>
      <c r="AB151" s="8">
        <v>0</v>
      </c>
      <c r="AC151" s="8">
        <v>11811.635</v>
      </c>
      <c r="AD151" s="8">
        <v>0</v>
      </c>
      <c r="AE151" s="8">
        <v>11811.635</v>
      </c>
      <c r="AF151" s="8">
        <v>0</v>
      </c>
      <c r="AG151" s="1" t="s">
        <v>115</v>
      </c>
      <c r="AH151" s="1" t="s">
        <v>75</v>
      </c>
      <c r="AI151" s="1">
        <v>4</v>
      </c>
      <c r="AJ151" s="3">
        <v>45929</v>
      </c>
      <c r="AK151" s="3">
        <v>45925</v>
      </c>
      <c r="AL151" s="3">
        <v>45918</v>
      </c>
      <c r="AM151" s="3">
        <v>45926</v>
      </c>
      <c r="AN151" s="3">
        <v>45927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1218.173289666667</v>
      </c>
    </row>
    <row r="152" spans="1:56" ht="27.75" customHeight="1" x14ac:dyDescent="0.45">
      <c r="A152" s="3">
        <v>45901</v>
      </c>
      <c r="B152" s="14" t="s">
        <v>421</v>
      </c>
      <c r="C152" s="9" t="s">
        <v>109</v>
      </c>
      <c r="D152" s="13" t="s">
        <v>144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45930</v>
      </c>
      <c r="U152" s="11">
        <v>30000</v>
      </c>
      <c r="V152" s="10">
        <v>3600</v>
      </c>
      <c r="W152" s="10">
        <v>26400</v>
      </c>
      <c r="X152" s="10">
        <v>9475</v>
      </c>
      <c r="Y152" s="10">
        <v>21551.25</v>
      </c>
      <c r="Z152" s="9" t="s">
        <v>88</v>
      </c>
      <c r="AA152" s="8">
        <v>26795.315662500001</v>
      </c>
      <c r="AB152" s="8">
        <v>0</v>
      </c>
      <c r="AC152" s="8">
        <v>26795.315662500001</v>
      </c>
      <c r="AD152" s="8">
        <v>0</v>
      </c>
      <c r="AE152" s="8">
        <v>26795.315662500001</v>
      </c>
      <c r="AF152" s="8">
        <v>0</v>
      </c>
      <c r="AG152" s="1" t="s">
        <v>115</v>
      </c>
      <c r="AH152" s="1" t="s">
        <v>75</v>
      </c>
      <c r="AI152" s="1">
        <v>4</v>
      </c>
      <c r="AJ152" s="3">
        <v>45930</v>
      </c>
      <c r="AK152" s="3">
        <v>45926</v>
      </c>
      <c r="AL152" s="3">
        <v>45919</v>
      </c>
      <c r="AM152" s="3">
        <v>45927</v>
      </c>
      <c r="AN152" s="3">
        <v>45928</v>
      </c>
      <c r="AO152" s="3">
        <v>45929</v>
      </c>
      <c r="AP152" s="3">
        <v>45925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2763.4902219925007</v>
      </c>
    </row>
    <row r="153" spans="1:56" ht="27.75" customHeight="1" x14ac:dyDescent="0.45">
      <c r="A153" s="3">
        <v>45901</v>
      </c>
      <c r="B153" s="14" t="s">
        <v>422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88</v>
      </c>
      <c r="AA153" s="8">
        <v>12433.3</v>
      </c>
      <c r="AB153" s="8">
        <v>0</v>
      </c>
      <c r="AC153" s="8">
        <v>12433.3</v>
      </c>
      <c r="AD153" s="8">
        <v>0</v>
      </c>
      <c r="AE153" s="8">
        <v>12433.3</v>
      </c>
      <c r="AF153" s="8">
        <v>0</v>
      </c>
      <c r="AG153" s="1" t="s">
        <v>115</v>
      </c>
      <c r="AH153" s="1" t="s">
        <v>75</v>
      </c>
      <c r="AI153" s="1">
        <v>4</v>
      </c>
      <c r="AJ153" s="3">
        <v>45945</v>
      </c>
      <c r="AK153" s="3">
        <v>45941</v>
      </c>
      <c r="AL153" s="3">
        <v>45934</v>
      </c>
      <c r="AM153" s="3">
        <v>45942</v>
      </c>
      <c r="AN153" s="3">
        <v>45943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1282.2876733333333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120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88</v>
      </c>
      <c r="AA154" s="8">
        <v>61857.2216625</v>
      </c>
      <c r="AB154" s="8">
        <v>10816.971</v>
      </c>
      <c r="AC154" s="8">
        <v>51040.250662499995</v>
      </c>
      <c r="AD154" s="8">
        <v>0</v>
      </c>
      <c r="AE154" s="8">
        <v>61857.2216625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45895</v>
      </c>
      <c r="B155" s="14" t="s">
        <v>375</v>
      </c>
      <c r="C155" s="9" t="s">
        <v>147</v>
      </c>
      <c r="D155" s="13" t="s">
        <v>148</v>
      </c>
      <c r="E155" s="9">
        <v>28</v>
      </c>
      <c r="F155" s="9">
        <v>41</v>
      </c>
      <c r="G155" s="9" t="s">
        <v>60</v>
      </c>
      <c r="H155" s="9">
        <v>0</v>
      </c>
      <c r="I155" s="9">
        <v>120</v>
      </c>
      <c r="J155" s="9" t="s">
        <v>78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45916</v>
      </c>
      <c r="U155" s="11">
        <v>13000</v>
      </c>
      <c r="V155" s="10">
        <v>13000</v>
      </c>
      <c r="W155" s="10">
        <v>0</v>
      </c>
      <c r="X155" s="10">
        <v>53544</v>
      </c>
      <c r="Y155" s="10">
        <v>0</v>
      </c>
      <c r="Z155" s="9" t="s">
        <v>127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74</v>
      </c>
      <c r="AI155" s="1">
        <v>2</v>
      </c>
      <c r="AJ155" s="3">
        <v>45916</v>
      </c>
      <c r="AK155" s="3">
        <v>0</v>
      </c>
      <c r="AL155" s="3">
        <v>45907</v>
      </c>
      <c r="AM155" s="3">
        <v>45914</v>
      </c>
      <c r="AN155" s="3">
        <v>45915</v>
      </c>
      <c r="AO155" s="3">
        <v>45915</v>
      </c>
      <c r="AP155" s="3">
        <v>45911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469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45909</v>
      </c>
      <c r="B156" s="14" t="s">
        <v>521</v>
      </c>
      <c r="C156" s="9" t="s">
        <v>147</v>
      </c>
      <c r="D156" s="13" t="s">
        <v>148</v>
      </c>
      <c r="E156" s="9">
        <v>28</v>
      </c>
      <c r="F156" s="9">
        <v>41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45922</v>
      </c>
      <c r="U156" s="11">
        <v>50000</v>
      </c>
      <c r="V156" s="10">
        <v>1703</v>
      </c>
      <c r="W156" s="10">
        <v>48297</v>
      </c>
      <c r="X156" s="10">
        <v>0</v>
      </c>
      <c r="Y156" s="10">
        <v>50711.85</v>
      </c>
      <c r="Z156" s="9" t="s">
        <v>127</v>
      </c>
      <c r="AA156" s="8">
        <v>57350.272649999999</v>
      </c>
      <c r="AB156" s="8">
        <v>25570</v>
      </c>
      <c r="AC156" s="8">
        <v>31780.272649999999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45922</v>
      </c>
      <c r="AK156" s="3">
        <v>0</v>
      </c>
      <c r="AL156" s="3">
        <v>45913</v>
      </c>
      <c r="AM156" s="3">
        <v>45920</v>
      </c>
      <c r="AN156" s="3">
        <v>45921</v>
      </c>
      <c r="AO156" s="3">
        <v>45921</v>
      </c>
      <c r="AP156" s="3">
        <v>45917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486</v>
      </c>
      <c r="AZ156" s="2">
        <v>0</v>
      </c>
      <c r="BA156" s="2">
        <v>0</v>
      </c>
      <c r="BB156" s="2">
        <v>0</v>
      </c>
      <c r="BC156" s="1" t="s">
        <v>104</v>
      </c>
      <c r="BD156" s="56">
        <v>3571.7495317194443</v>
      </c>
    </row>
    <row r="157" spans="1:56" ht="27.75" customHeight="1" x14ac:dyDescent="0.45">
      <c r="A157" s="3" t="s">
        <v>135</v>
      </c>
      <c r="B157" s="14" t="s">
        <v>135</v>
      </c>
      <c r="C157" s="9" t="s">
        <v>109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45925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127</v>
      </c>
      <c r="AA157" s="8">
        <v>6775.4500000000007</v>
      </c>
      <c r="AB157" s="8">
        <v>0</v>
      </c>
      <c r="AC157" s="8">
        <v>6775.4500000000007</v>
      </c>
      <c r="AD157" s="8">
        <v>0</v>
      </c>
      <c r="AE157" s="8">
        <v>6775.4500000000007</v>
      </c>
      <c r="AF157" s="8">
        <v>0</v>
      </c>
      <c r="AG157" s="1">
        <v>0</v>
      </c>
      <c r="AH157" s="1" t="s">
        <v>146</v>
      </c>
      <c r="AI157" s="1">
        <v>2</v>
      </c>
      <c r="AJ157" s="3">
        <v>45925</v>
      </c>
      <c r="AK157" s="3">
        <v>45923</v>
      </c>
      <c r="AL157" s="3">
        <v>0</v>
      </c>
      <c r="AM157" s="3">
        <v>0</v>
      </c>
      <c r="AN157" s="3">
        <v>0</v>
      </c>
      <c r="AO157" s="3">
        <v>45924</v>
      </c>
      <c r="AP157" s="3">
        <v>45920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143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761.48529722222236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127</v>
      </c>
      <c r="AA158" s="8">
        <v>64125.722649999996</v>
      </c>
      <c r="AB158" s="8">
        <v>25570</v>
      </c>
      <c r="AC158" s="8">
        <v>38555.722649999996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149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6AB-5499-46D8-BE72-5DB35C62C4F5}">
  <sheetPr>
    <tabColor rgb="FFFFFF00"/>
  </sheetPr>
  <dimension ref="A1:BD153"/>
  <sheetViews>
    <sheetView zoomScale="80" zoomScaleNormal="80" workbookViewId="0">
      <selection activeCell="F9" sqref="F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45911</v>
      </c>
      <c r="E3" s="79" t="s">
        <v>52</v>
      </c>
      <c r="F3" s="79"/>
      <c r="G3" s="80">
        <v>11.23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117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45898</v>
      </c>
      <c r="B12" s="14" t="s">
        <v>407</v>
      </c>
      <c r="C12" s="9" t="s">
        <v>136</v>
      </c>
      <c r="D12" s="13" t="s">
        <v>124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45917</v>
      </c>
      <c r="U12" s="11">
        <v>50000</v>
      </c>
      <c r="V12" s="10">
        <v>2344</v>
      </c>
      <c r="W12" s="10">
        <v>47656</v>
      </c>
      <c r="X12" s="10">
        <v>52901</v>
      </c>
      <c r="Y12" s="10">
        <v>0</v>
      </c>
      <c r="Z12" s="9" t="s">
        <v>168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45917</v>
      </c>
      <c r="AK12" s="3">
        <v>0</v>
      </c>
      <c r="AL12" s="3">
        <v>45908</v>
      </c>
      <c r="AM12" s="3">
        <v>45915</v>
      </c>
      <c r="AN12" s="3">
        <v>45916</v>
      </c>
      <c r="AO12" s="3">
        <v>45916</v>
      </c>
      <c r="AP12" s="3">
        <v>45912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135</v>
      </c>
      <c r="B13" s="14" t="s">
        <v>135</v>
      </c>
      <c r="C13" s="9" t="s">
        <v>237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40000</v>
      </c>
      <c r="V13" s="10">
        <v>0</v>
      </c>
      <c r="W13" s="10">
        <v>40000</v>
      </c>
      <c r="X13" s="10">
        <v>0</v>
      </c>
      <c r="Y13" s="10">
        <v>42000</v>
      </c>
      <c r="Z13" s="9" t="s">
        <v>168</v>
      </c>
      <c r="AA13" s="8">
        <v>35204.400000000001</v>
      </c>
      <c r="AB13" s="8">
        <v>14424</v>
      </c>
      <c r="AC13" s="8">
        <v>20780.400000000001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1509.1188266666668</v>
      </c>
    </row>
    <row r="14" spans="1:56" ht="27.75" customHeight="1" x14ac:dyDescent="0.45">
      <c r="A14" s="3" t="s">
        <v>135</v>
      </c>
      <c r="B14" s="14" t="s">
        <v>135</v>
      </c>
      <c r="C14" s="9" t="s">
        <v>204</v>
      </c>
      <c r="D14" s="13" t="s">
        <v>205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168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118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1343.6356095653334</v>
      </c>
    </row>
    <row r="15" spans="1:56" ht="27.75" customHeight="1" x14ac:dyDescent="0.45">
      <c r="A15" s="3" t="s">
        <v>135</v>
      </c>
      <c r="B15" s="14" t="s">
        <v>135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 t="s">
        <v>63</v>
      </c>
      <c r="U15" s="11">
        <v>140000</v>
      </c>
      <c r="V15" s="10">
        <v>0</v>
      </c>
      <c r="W15" s="10">
        <v>140000</v>
      </c>
      <c r="X15" s="10">
        <v>0</v>
      </c>
      <c r="Y15" s="10">
        <v>147000</v>
      </c>
      <c r="Z15" s="9" t="s">
        <v>168</v>
      </c>
      <c r="AA15" s="8">
        <v>123215.4</v>
      </c>
      <c r="AB15" s="8">
        <v>0</v>
      </c>
      <c r="AC15" s="8">
        <v>123215.4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 t="s">
        <v>63</v>
      </c>
      <c r="AK15" s="3">
        <v>0</v>
      </c>
      <c r="AL15" s="3" t="e">
        <v>#VALUE!</v>
      </c>
      <c r="AM15" s="3" t="e">
        <v>#VALUE!</v>
      </c>
      <c r="AN15" s="3" t="e">
        <v>#VALUE!</v>
      </c>
      <c r="AO15" s="3" t="e">
        <v>#VALUE!</v>
      </c>
      <c r="AP15" s="3" t="e">
        <v>#VALUE!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8948.1761600000009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168</v>
      </c>
      <c r="AA16" s="8">
        <v>176921.51433000001</v>
      </c>
      <c r="AB16" s="8">
        <v>14424</v>
      </c>
      <c r="AC16" s="8">
        <v>162497.51433000001</v>
      </c>
      <c r="AD16" s="8">
        <v>0</v>
      </c>
      <c r="AE16" s="8">
        <v>0</v>
      </c>
      <c r="AF16" s="8" t="s">
        <v>58</v>
      </c>
      <c r="AG16" s="1" t="s">
        <v>115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45904</v>
      </c>
      <c r="B17" s="14" t="s">
        <v>446</v>
      </c>
      <c r="C17" s="9" t="s">
        <v>73</v>
      </c>
      <c r="D17" s="13" t="s">
        <v>59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447</v>
      </c>
      <c r="T17" s="12">
        <v>45915</v>
      </c>
      <c r="U17" s="11">
        <v>20000</v>
      </c>
      <c r="V17" s="10">
        <v>20000</v>
      </c>
      <c r="W17" s="10">
        <v>0</v>
      </c>
      <c r="X17" s="10">
        <v>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115</v>
      </c>
      <c r="AH17" s="1" t="s">
        <v>77</v>
      </c>
      <c r="AI17" s="1">
        <v>1</v>
      </c>
      <c r="AJ17" s="3">
        <v>45915</v>
      </c>
      <c r="AK17" s="3">
        <v>0</v>
      </c>
      <c r="AL17" s="3">
        <v>0</v>
      </c>
      <c r="AM17" s="3">
        <v>0</v>
      </c>
      <c r="AN17" s="3">
        <v>0</v>
      </c>
      <c r="AO17" s="3">
        <v>45914</v>
      </c>
      <c r="AP17" s="3">
        <v>45910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45904</v>
      </c>
      <c r="B18" s="14" t="s">
        <v>448</v>
      </c>
      <c r="C18" s="9" t="s">
        <v>73</v>
      </c>
      <c r="D18" s="13" t="s">
        <v>59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447</v>
      </c>
      <c r="T18" s="12">
        <v>45915</v>
      </c>
      <c r="U18" s="11">
        <v>20000</v>
      </c>
      <c r="V18" s="10">
        <v>15000</v>
      </c>
      <c r="W18" s="10">
        <v>5000</v>
      </c>
      <c r="X18" s="10">
        <v>0</v>
      </c>
      <c r="Y18" s="10">
        <v>0</v>
      </c>
      <c r="Z18" s="9" t="s">
        <v>172</v>
      </c>
      <c r="AA18" s="8">
        <v>4679.9500000000007</v>
      </c>
      <c r="AB18" s="8">
        <v>4679.9500000000007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77</v>
      </c>
      <c r="AI18" s="1">
        <v>1</v>
      </c>
      <c r="AJ18" s="3">
        <v>45915</v>
      </c>
      <c r="AK18" s="3">
        <v>0</v>
      </c>
      <c r="AL18" s="3">
        <v>0</v>
      </c>
      <c r="AM18" s="3">
        <v>0</v>
      </c>
      <c r="AN18" s="3">
        <v>0</v>
      </c>
      <c r="AO18" s="3">
        <v>45914</v>
      </c>
      <c r="AP18" s="3">
        <v>45910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117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386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10000</v>
      </c>
      <c r="V22" s="10">
        <v>5000</v>
      </c>
      <c r="W22" s="10">
        <v>5000</v>
      </c>
      <c r="X22" s="10">
        <v>10500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5000</v>
      </c>
      <c r="V23" s="10">
        <v>4787</v>
      </c>
      <c r="W23" s="10">
        <v>213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266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466</v>
      </c>
      <c r="AG24" s="1" t="s">
        <v>119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463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0</v>
      </c>
      <c r="W27" s="10">
        <v>5000</v>
      </c>
      <c r="X27" s="10">
        <v>2820</v>
      </c>
      <c r="Y27" s="10">
        <v>2289</v>
      </c>
      <c r="Z27" s="9" t="s">
        <v>172</v>
      </c>
      <c r="AA27" s="8">
        <v>2142.4811100000002</v>
      </c>
      <c r="AB27" s="8">
        <v>2142.4811100000002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116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504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172</v>
      </c>
      <c r="AA30" s="8">
        <v>9359.9000000000015</v>
      </c>
      <c r="AB30" s="8">
        <v>2885</v>
      </c>
      <c r="AC30" s="8">
        <v>6474.9000000000015</v>
      </c>
      <c r="AD30" s="8">
        <v>0</v>
      </c>
      <c r="AE30" s="8">
        <v>0</v>
      </c>
      <c r="AF30" s="8" t="s">
        <v>505</v>
      </c>
      <c r="AG30" s="1" t="s">
        <v>116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487.71824533333336</v>
      </c>
    </row>
    <row r="31" spans="1:56" ht="27.75" customHeight="1" x14ac:dyDescent="0.45">
      <c r="A31" s="3">
        <v>45910</v>
      </c>
      <c r="B31" s="14" t="s">
        <v>504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172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 t="s">
        <v>505</v>
      </c>
      <c r="AG31" s="1" t="s">
        <v>116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705.02926755555563</v>
      </c>
    </row>
    <row r="32" spans="1:56" ht="27.75" customHeight="1" x14ac:dyDescent="0.45">
      <c r="A32" s="3">
        <v>45910</v>
      </c>
      <c r="B32" s="14" t="s">
        <v>504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505</v>
      </c>
      <c r="AG32" s="1" t="s">
        <v>116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45910</v>
      </c>
      <c r="B33" s="14" t="s">
        <v>504</v>
      </c>
      <c r="C33" s="9" t="s">
        <v>73</v>
      </c>
      <c r="D33" s="13" t="s">
        <v>506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507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352.51463377777782</v>
      </c>
    </row>
    <row r="34" spans="1:56" ht="27.75" customHeight="1" x14ac:dyDescent="0.45">
      <c r="A34" s="3">
        <v>45910</v>
      </c>
      <c r="B34" s="14" t="s">
        <v>504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507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45910</v>
      </c>
      <c r="B35" s="14" t="s">
        <v>504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507</v>
      </c>
      <c r="AG35" s="1" t="s">
        <v>61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352.51463377777782</v>
      </c>
    </row>
    <row r="36" spans="1:56" ht="27.75" customHeight="1" x14ac:dyDescent="0.45">
      <c r="A36" s="3">
        <v>45910</v>
      </c>
      <c r="B36" s="14" t="s">
        <v>504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507</v>
      </c>
      <c r="AG36" s="1" t="s">
        <v>115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45910</v>
      </c>
      <c r="B37" s="14" t="s">
        <v>504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507</v>
      </c>
      <c r="AG37" s="1" t="s">
        <v>115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352.51463377777782</v>
      </c>
    </row>
    <row r="38" spans="1:56" ht="27.75" customHeight="1" x14ac:dyDescent="0.45">
      <c r="A38" s="3" t="s">
        <v>135</v>
      </c>
      <c r="B38" s="14" t="s">
        <v>135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100000</v>
      </c>
      <c r="V38" s="10">
        <v>0</v>
      </c>
      <c r="W38" s="10">
        <v>100000</v>
      </c>
      <c r="X38" s="10">
        <v>0</v>
      </c>
      <c r="Y38" s="10">
        <v>105000</v>
      </c>
      <c r="Z38" s="9" t="s">
        <v>172</v>
      </c>
      <c r="AA38" s="8">
        <v>93599.000000000015</v>
      </c>
      <c r="AB38" s="8">
        <v>0</v>
      </c>
      <c r="AC38" s="8">
        <v>93599.000000000015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7050.2926755555563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172</v>
      </c>
      <c r="AA39" s="8">
        <v>189340.48110999999</v>
      </c>
      <c r="AB39" s="8">
        <v>51826.981110000008</v>
      </c>
      <c r="AC39" s="8">
        <v>137513.5</v>
      </c>
      <c r="AD39" s="8">
        <v>0</v>
      </c>
      <c r="AE39" s="8">
        <v>0</v>
      </c>
      <c r="AF39" s="8" t="s">
        <v>58</v>
      </c>
      <c r="AG39" s="1" t="s">
        <v>116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7.75" customHeight="1" x14ac:dyDescent="0.45">
      <c r="A40" s="3">
        <v>45905</v>
      </c>
      <c r="B40" s="14" t="s">
        <v>470</v>
      </c>
      <c r="C40" s="9" t="s">
        <v>139</v>
      </c>
      <c r="D40" s="13" t="s">
        <v>250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196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108</v>
      </c>
      <c r="T40" s="12">
        <v>45920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112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115</v>
      </c>
      <c r="AH40" s="1" t="s">
        <v>75</v>
      </c>
      <c r="AI40" s="1">
        <v>4</v>
      </c>
      <c r="AJ40" s="3">
        <v>45920</v>
      </c>
      <c r="AK40" s="3">
        <v>45916</v>
      </c>
      <c r="AL40" s="3">
        <v>45909</v>
      </c>
      <c r="AM40" s="3">
        <v>45917</v>
      </c>
      <c r="AN40" s="3">
        <v>45918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191</v>
      </c>
      <c r="BD40" s="56">
        <v>0</v>
      </c>
    </row>
    <row r="41" spans="1:56" ht="27.75" customHeight="1" x14ac:dyDescent="0.45">
      <c r="A41" s="3">
        <v>45905</v>
      </c>
      <c r="B41" s="14" t="s">
        <v>470</v>
      </c>
      <c r="C41" s="9" t="s">
        <v>139</v>
      </c>
      <c r="D41" s="13" t="s">
        <v>449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196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45920</v>
      </c>
      <c r="U41" s="11">
        <v>5040</v>
      </c>
      <c r="V41" s="10">
        <v>1174</v>
      </c>
      <c r="W41" s="10">
        <v>3866</v>
      </c>
      <c r="X41" s="10">
        <v>0</v>
      </c>
      <c r="Y41" s="10">
        <v>4059.3</v>
      </c>
      <c r="Z41" s="9" t="s">
        <v>112</v>
      </c>
      <c r="AA41" s="8">
        <v>3834.5694199999998</v>
      </c>
      <c r="AB41" s="8">
        <v>3834.5694199999998</v>
      </c>
      <c r="AC41" s="8">
        <v>0</v>
      </c>
      <c r="AD41" s="8">
        <v>0</v>
      </c>
      <c r="AE41" s="8">
        <v>3834.5694199999998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45920</v>
      </c>
      <c r="AK41" s="3">
        <v>45916</v>
      </c>
      <c r="AL41" s="3">
        <v>45909</v>
      </c>
      <c r="AM41" s="3">
        <v>45917</v>
      </c>
      <c r="AN41" s="3">
        <v>45918</v>
      </c>
      <c r="AO41" s="3">
        <v>45919</v>
      </c>
      <c r="AP41" s="3">
        <v>45915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191</v>
      </c>
      <c r="BD41" s="56">
        <v>0</v>
      </c>
    </row>
    <row r="42" spans="1:56" ht="27.75" customHeight="1" x14ac:dyDescent="0.45">
      <c r="A42" s="3">
        <v>45796</v>
      </c>
      <c r="B42" s="14" t="s">
        <v>255</v>
      </c>
      <c r="C42" s="9" t="s">
        <v>139</v>
      </c>
      <c r="D42" s="13" t="s">
        <v>250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196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191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112</v>
      </c>
      <c r="AA43" s="8">
        <v>8833.594219999999</v>
      </c>
      <c r="AB43" s="8">
        <v>8833.594219999999</v>
      </c>
      <c r="AC43" s="8">
        <v>0</v>
      </c>
      <c r="AD43" s="8">
        <v>0</v>
      </c>
      <c r="AE43" s="8">
        <v>8833.594219999999</v>
      </c>
      <c r="AF43" s="8" t="s">
        <v>58</v>
      </c>
      <c r="AG43" s="1" t="s">
        <v>115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192</v>
      </c>
      <c r="BD43" s="56">
        <v>0</v>
      </c>
    </row>
    <row r="44" spans="1:56" ht="27.75" customHeight="1" x14ac:dyDescent="0.45">
      <c r="A44" s="3">
        <v>45902</v>
      </c>
      <c r="B44" s="14" t="s">
        <v>439</v>
      </c>
      <c r="C44" s="9" t="s">
        <v>267</v>
      </c>
      <c r="D44" s="13" t="s">
        <v>429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45920</v>
      </c>
      <c r="U44" s="11">
        <v>8000</v>
      </c>
      <c r="V44" s="10">
        <v>8000</v>
      </c>
      <c r="W44" s="10">
        <v>0</v>
      </c>
      <c r="X44" s="10">
        <v>20753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45902</v>
      </c>
      <c r="B45" s="14" t="s">
        <v>440</v>
      </c>
      <c r="C45" s="9" t="s">
        <v>267</v>
      </c>
      <c r="D45" s="13" t="s">
        <v>433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45912</v>
      </c>
      <c r="U45" s="11">
        <v>5000</v>
      </c>
      <c r="V45" s="10">
        <v>4876</v>
      </c>
      <c r="W45" s="10">
        <v>124</v>
      </c>
      <c r="X45" s="10">
        <v>10200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45912</v>
      </c>
      <c r="AK45" s="3">
        <v>45908</v>
      </c>
      <c r="AL45" s="3">
        <v>45901</v>
      </c>
      <c r="AM45" s="3">
        <v>45909</v>
      </c>
      <c r="AN45" s="3">
        <v>45910</v>
      </c>
      <c r="AO45" s="3">
        <v>45911</v>
      </c>
      <c r="AP45" s="3">
        <v>45907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45902</v>
      </c>
      <c r="B46" s="14" t="s">
        <v>438</v>
      </c>
      <c r="C46" s="9" t="s">
        <v>267</v>
      </c>
      <c r="D46" s="13" t="s">
        <v>428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45912</v>
      </c>
      <c r="U46" s="11">
        <v>20500</v>
      </c>
      <c r="V46" s="10">
        <v>473</v>
      </c>
      <c r="W46" s="10">
        <v>20027</v>
      </c>
      <c r="X46" s="10">
        <v>12655</v>
      </c>
      <c r="Y46" s="10">
        <v>8237.25</v>
      </c>
      <c r="Z46" s="9" t="s">
        <v>80</v>
      </c>
      <c r="AA46" s="8">
        <v>8860.7274525000012</v>
      </c>
      <c r="AB46" s="8">
        <v>8860.7274525000012</v>
      </c>
      <c r="AC46" s="8">
        <v>0</v>
      </c>
      <c r="AD46" s="8">
        <v>8860.7274525000012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45912</v>
      </c>
      <c r="AK46" s="3">
        <v>45908</v>
      </c>
      <c r="AL46" s="3">
        <v>45901</v>
      </c>
      <c r="AM46" s="3">
        <v>45909</v>
      </c>
      <c r="AN46" s="3">
        <v>45910</v>
      </c>
      <c r="AO46" s="3">
        <v>45911</v>
      </c>
      <c r="AP46" s="3">
        <v>45907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45902</v>
      </c>
      <c r="B47" s="14" t="s">
        <v>440</v>
      </c>
      <c r="C47" s="9" t="s">
        <v>267</v>
      </c>
      <c r="D47" s="13" t="s">
        <v>434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45912</v>
      </c>
      <c r="U47" s="11">
        <v>5000</v>
      </c>
      <c r="V47" s="10">
        <v>4874</v>
      </c>
      <c r="W47" s="10">
        <v>126</v>
      </c>
      <c r="X47" s="10">
        <v>5050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45912</v>
      </c>
      <c r="AK47" s="3">
        <v>45908</v>
      </c>
      <c r="AL47" s="3">
        <v>45901</v>
      </c>
      <c r="AM47" s="3">
        <v>45909</v>
      </c>
      <c r="AN47" s="3">
        <v>45910</v>
      </c>
      <c r="AO47" s="3">
        <v>45911</v>
      </c>
      <c r="AP47" s="3">
        <v>45907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435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45912</v>
      </c>
      <c r="U48" s="11">
        <v>5000</v>
      </c>
      <c r="V48" s="10">
        <v>4875</v>
      </c>
      <c r="W48" s="10">
        <v>125</v>
      </c>
      <c r="X48" s="10">
        <v>5053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45912</v>
      </c>
      <c r="AK48" s="3">
        <v>45908</v>
      </c>
      <c r="AL48" s="3">
        <v>45901</v>
      </c>
      <c r="AM48" s="3">
        <v>45909</v>
      </c>
      <c r="AN48" s="3">
        <v>45910</v>
      </c>
      <c r="AO48" s="3">
        <v>45911</v>
      </c>
      <c r="AP48" s="3">
        <v>45907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10477.5</v>
      </c>
      <c r="AB50" s="8">
        <v>10477.5</v>
      </c>
      <c r="AC50" s="8">
        <v>0</v>
      </c>
      <c r="AD50" s="8">
        <v>10477.5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0</v>
      </c>
      <c r="AE52" s="8">
        <v>383.47650000000004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508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508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0</v>
      </c>
      <c r="Y58" s="10">
        <v>8400</v>
      </c>
      <c r="Z58" s="9" t="s">
        <v>80</v>
      </c>
      <c r="AA58" s="8">
        <v>8829.0399999999991</v>
      </c>
      <c r="AB58" s="8">
        <v>8829.0399999999991</v>
      </c>
      <c r="AC58" s="8">
        <v>0</v>
      </c>
      <c r="AD58" s="8">
        <v>0</v>
      </c>
      <c r="AE58" s="8">
        <v>8829.0399999999991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45930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110363</v>
      </c>
      <c r="AB66" s="8">
        <v>60055</v>
      </c>
      <c r="AC66" s="8">
        <v>50308</v>
      </c>
      <c r="AD66" s="8">
        <v>0</v>
      </c>
      <c r="AE66" s="8">
        <v>110363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3801.048888888889</v>
      </c>
    </row>
    <row r="67" spans="1:56" ht="27.75" customHeight="1" x14ac:dyDescent="0.45">
      <c r="A67" s="3">
        <v>45892</v>
      </c>
      <c r="B67" s="14" t="s">
        <v>360</v>
      </c>
      <c r="C67" s="9" t="s">
        <v>139</v>
      </c>
      <c r="D67" s="13" t="s">
        <v>329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640</v>
      </c>
      <c r="V67" s="10">
        <v>0</v>
      </c>
      <c r="W67" s="10">
        <v>640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370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 t="s">
        <v>63</v>
      </c>
      <c r="U68" s="11">
        <v>1840</v>
      </c>
      <c r="V68" s="10">
        <v>80</v>
      </c>
      <c r="W68" s="10">
        <v>1760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45909</v>
      </c>
      <c r="B70" s="14" t="s">
        <v>509</v>
      </c>
      <c r="C70" s="9" t="s">
        <v>79</v>
      </c>
      <c r="D70" s="13" t="s">
        <v>489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510</v>
      </c>
      <c r="C71" s="9" t="s">
        <v>79</v>
      </c>
      <c r="D71" s="13" t="s">
        <v>490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511</v>
      </c>
      <c r="C72" s="9" t="s">
        <v>79</v>
      </c>
      <c r="D72" s="13" t="s">
        <v>491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6621.78</v>
      </c>
      <c r="AC72" s="8">
        <v>0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45909</v>
      </c>
      <c r="B73" s="14" t="s">
        <v>512</v>
      </c>
      <c r="C73" s="9" t="s">
        <v>107</v>
      </c>
      <c r="D73" s="13" t="s">
        <v>492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513</v>
      </c>
      <c r="C74" s="9" t="s">
        <v>107</v>
      </c>
      <c r="D74" s="13" t="s">
        <v>493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3478.5300000000007</v>
      </c>
      <c r="AB74" s="8">
        <v>3478.5300000000007</v>
      </c>
      <c r="AC74" s="8">
        <v>0</v>
      </c>
      <c r="AD74" s="8">
        <v>0</v>
      </c>
      <c r="AE74" s="8">
        <v>3478.5300000000007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45896</v>
      </c>
      <c r="B75" s="14" t="s">
        <v>395</v>
      </c>
      <c r="C75" s="9" t="s">
        <v>79</v>
      </c>
      <c r="D75" s="13" t="s">
        <v>310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115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365</v>
      </c>
      <c r="C76" s="9" t="s">
        <v>79</v>
      </c>
      <c r="D76" s="13" t="s">
        <v>220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258</v>
      </c>
      <c r="C77" s="9" t="s">
        <v>139</v>
      </c>
      <c r="D77" s="13" t="s">
        <v>145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240</v>
      </c>
      <c r="V77" s="10">
        <v>0</v>
      </c>
      <c r="W77" s="10">
        <v>240</v>
      </c>
      <c r="X77" s="10">
        <v>0</v>
      </c>
      <c r="Y77" s="10">
        <v>252</v>
      </c>
      <c r="Z77" s="9" t="s">
        <v>80</v>
      </c>
      <c r="AA77" s="8">
        <v>251.46</v>
      </c>
      <c r="AB77" s="8">
        <v>251.46</v>
      </c>
      <c r="AC77" s="8">
        <v>0</v>
      </c>
      <c r="AD77" s="8">
        <v>0</v>
      </c>
      <c r="AE77" s="8">
        <v>251.46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254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45876</v>
      </c>
      <c r="B78" s="14" t="s">
        <v>328</v>
      </c>
      <c r="C78" s="9" t="s">
        <v>107</v>
      </c>
      <c r="D78" s="13" t="s">
        <v>314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3075</v>
      </c>
      <c r="W78" s="10">
        <v>0</v>
      </c>
      <c r="X78" s="10">
        <v>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45877</v>
      </c>
      <c r="B79" s="14" t="s">
        <v>318</v>
      </c>
      <c r="C79" s="9" t="s">
        <v>79</v>
      </c>
      <c r="D79" s="13" t="s">
        <v>319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7000</v>
      </c>
      <c r="V79" s="10">
        <v>0</v>
      </c>
      <c r="W79" s="10">
        <v>7000</v>
      </c>
      <c r="X79" s="10">
        <v>0</v>
      </c>
      <c r="Y79" s="10">
        <v>7350</v>
      </c>
      <c r="Z79" s="9" t="s">
        <v>80</v>
      </c>
      <c r="AA79" s="8">
        <v>7725.41</v>
      </c>
      <c r="AB79" s="8">
        <v>7725.41</v>
      </c>
      <c r="AC79" s="8">
        <v>0</v>
      </c>
      <c r="AD79" s="8">
        <v>0</v>
      </c>
      <c r="AE79" s="8">
        <v>7725.41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45825</v>
      </c>
      <c r="B80" s="14" t="s">
        <v>269</v>
      </c>
      <c r="C80" s="9" t="s">
        <v>139</v>
      </c>
      <c r="D80" s="13" t="s">
        <v>239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894</v>
      </c>
      <c r="V80" s="10">
        <v>525</v>
      </c>
      <c r="W80" s="10">
        <v>369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45796</v>
      </c>
      <c r="B81" s="14" t="s">
        <v>257</v>
      </c>
      <c r="C81" s="9" t="s">
        <v>139</v>
      </c>
      <c r="D81" s="13" t="s">
        <v>253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45782</v>
      </c>
      <c r="B82" s="14" t="s">
        <v>249</v>
      </c>
      <c r="C82" s="9" t="s">
        <v>79</v>
      </c>
      <c r="D82" s="13" t="s">
        <v>243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45798</v>
      </c>
      <c r="B83" s="14" t="s">
        <v>263</v>
      </c>
      <c r="C83" s="9" t="s">
        <v>107</v>
      </c>
      <c r="D83" s="13" t="s">
        <v>261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416.92688888888887</v>
      </c>
    </row>
    <row r="84" spans="1:56" ht="27.75" customHeight="1" x14ac:dyDescent="0.45">
      <c r="A84" s="3">
        <v>45674</v>
      </c>
      <c r="B84" s="14" t="s">
        <v>226</v>
      </c>
      <c r="C84" s="9" t="s">
        <v>139</v>
      </c>
      <c r="D84" s="13" t="s">
        <v>225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196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235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45611</v>
      </c>
      <c r="B85" s="14" t="s">
        <v>195</v>
      </c>
      <c r="C85" s="9" t="s">
        <v>139</v>
      </c>
      <c r="D85" s="13" t="s">
        <v>194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45523</v>
      </c>
      <c r="B87" s="14" t="s">
        <v>178</v>
      </c>
      <c r="C87" s="9" t="s">
        <v>139</v>
      </c>
      <c r="D87" s="13" t="s">
        <v>177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260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2840</v>
      </c>
      <c r="W88" s="10">
        <v>1160</v>
      </c>
      <c r="X88" s="10">
        <v>8450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45799</v>
      </c>
      <c r="B89" s="14" t="s">
        <v>264</v>
      </c>
      <c r="C89" s="9" t="s">
        <v>259</v>
      </c>
      <c r="D89" s="13" t="s">
        <v>358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132</v>
      </c>
      <c r="U89" s="11">
        <v>4000</v>
      </c>
      <c r="V89" s="10">
        <v>2654</v>
      </c>
      <c r="W89" s="10">
        <v>1346</v>
      </c>
      <c r="X89" s="10">
        <v>4000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45741</v>
      </c>
      <c r="B90" s="14" t="s">
        <v>242</v>
      </c>
      <c r="C90" s="9" t="s">
        <v>107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3867</v>
      </c>
      <c r="W90" s="10">
        <v>133</v>
      </c>
      <c r="X90" s="10">
        <v>4200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244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45720</v>
      </c>
      <c r="B92" s="14" t="s">
        <v>128</v>
      </c>
      <c r="C92" s="9" t="s">
        <v>107</v>
      </c>
      <c r="D92" s="13" t="s">
        <v>219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45541</v>
      </c>
      <c r="B93" s="14" t="s">
        <v>182</v>
      </c>
      <c r="C93" s="9" t="s">
        <v>107</v>
      </c>
      <c r="D93" s="13" t="s">
        <v>183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184</v>
      </c>
      <c r="AG93" s="1" t="s">
        <v>61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222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45581</v>
      </c>
      <c r="B94" s="14" t="s">
        <v>187</v>
      </c>
      <c r="C94" s="9" t="s">
        <v>107</v>
      </c>
      <c r="D94" s="13" t="s">
        <v>188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80</v>
      </c>
      <c r="AA95" s="8">
        <v>371192.93395250023</v>
      </c>
      <c r="AB95" s="8">
        <v>161487.23395250001</v>
      </c>
      <c r="AC95" s="8">
        <v>209705.7</v>
      </c>
      <c r="AD95" s="8">
        <v>22565.297452500003</v>
      </c>
      <c r="AE95" s="8">
        <v>348627.6365000002</v>
      </c>
      <c r="AF95" s="8" t="s">
        <v>58</v>
      </c>
      <c r="AG95" s="1" t="s">
        <v>115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270</v>
      </c>
      <c r="D96" s="13" t="s">
        <v>61</v>
      </c>
      <c r="E96" s="9">
        <v>20</v>
      </c>
      <c r="F96" s="9">
        <v>39</v>
      </c>
      <c r="G96" s="9" t="s">
        <v>60</v>
      </c>
      <c r="H96" s="9">
        <v>0</v>
      </c>
      <c r="I96" s="9">
        <v>84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271</v>
      </c>
      <c r="AA96" s="8">
        <v>113157.00000000001</v>
      </c>
      <c r="AB96" s="8">
        <v>111448</v>
      </c>
      <c r="AC96" s="8">
        <v>1709.0000000000146</v>
      </c>
      <c r="AD96" s="8">
        <v>0</v>
      </c>
      <c r="AE96" s="8">
        <v>0</v>
      </c>
      <c r="AF96" s="8">
        <v>0</v>
      </c>
      <c r="AG96" s="1" t="s">
        <v>117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272</v>
      </c>
      <c r="BD96" s="56">
        <v>134.63122222222339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82</v>
      </c>
      <c r="J97" s="9" t="s">
        <v>78</v>
      </c>
      <c r="K97" s="9">
        <v>2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271</v>
      </c>
      <c r="AA97" s="8">
        <v>113157.00000000001</v>
      </c>
      <c r="AB97" s="8">
        <v>111448</v>
      </c>
      <c r="AC97" s="8">
        <v>1709.0000000000146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273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45926</v>
      </c>
      <c r="U98" s="11">
        <v>14400</v>
      </c>
      <c r="V98" s="10">
        <v>13040</v>
      </c>
      <c r="W98" s="10">
        <v>1360</v>
      </c>
      <c r="X98" s="10">
        <v>20056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45926</v>
      </c>
      <c r="AK98" s="3">
        <v>0</v>
      </c>
      <c r="AL98" s="3">
        <v>45917</v>
      </c>
      <c r="AM98" s="3">
        <v>45924</v>
      </c>
      <c r="AN98" s="3">
        <v>45925</v>
      </c>
      <c r="AO98" s="3">
        <v>45925</v>
      </c>
      <c r="AP98" s="3">
        <v>45921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45905</v>
      </c>
      <c r="B99" s="14" t="s">
        <v>473</v>
      </c>
      <c r="C99" s="9" t="s">
        <v>474</v>
      </c>
      <c r="D99" s="13" t="s">
        <v>475</v>
      </c>
      <c r="E99" s="9">
        <v>20</v>
      </c>
      <c r="F99" s="9">
        <v>34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 t="s">
        <v>92</v>
      </c>
      <c r="M99" s="10">
        <v>21</v>
      </c>
      <c r="N99" s="9">
        <v>37</v>
      </c>
      <c r="O99" s="9">
        <v>40</v>
      </c>
      <c r="P99" s="10">
        <v>0</v>
      </c>
      <c r="Q99" s="10">
        <v>0</v>
      </c>
      <c r="R99" s="10">
        <v>0</v>
      </c>
      <c r="S99" s="9" t="s">
        <v>67</v>
      </c>
      <c r="T99" s="12">
        <v>45912</v>
      </c>
      <c r="U99" s="11">
        <v>5000</v>
      </c>
      <c r="V99" s="10">
        <v>5275</v>
      </c>
      <c r="W99" s="10">
        <v>0</v>
      </c>
      <c r="X99" s="10">
        <v>5390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476</v>
      </c>
      <c r="AG99" s="1" t="s">
        <v>115</v>
      </c>
      <c r="AH99" s="1" t="s">
        <v>72</v>
      </c>
      <c r="AI99" s="1">
        <v>3</v>
      </c>
      <c r="AJ99" s="3">
        <v>45912</v>
      </c>
      <c r="AK99" s="3">
        <v>0</v>
      </c>
      <c r="AL99" s="3">
        <v>45902</v>
      </c>
      <c r="AM99" s="3">
        <v>45909</v>
      </c>
      <c r="AN99" s="3">
        <v>45910</v>
      </c>
      <c r="AO99" s="3">
        <v>45910</v>
      </c>
      <c r="AP99" s="3">
        <v>45907</v>
      </c>
      <c r="AQ99" s="3">
        <v>45911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45905</v>
      </c>
      <c r="B100" s="14" t="s">
        <v>477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45918</v>
      </c>
      <c r="U100" s="11">
        <v>30000</v>
      </c>
      <c r="V100" s="10">
        <v>26160</v>
      </c>
      <c r="W100" s="10">
        <v>3840</v>
      </c>
      <c r="X100" s="10">
        <v>31235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45918</v>
      </c>
      <c r="AK100" s="3">
        <v>0</v>
      </c>
      <c r="AL100" s="3">
        <v>45909</v>
      </c>
      <c r="AM100" s="3">
        <v>45916</v>
      </c>
      <c r="AN100" s="3">
        <v>45917</v>
      </c>
      <c r="AO100" s="3">
        <v>45917</v>
      </c>
      <c r="AP100" s="3">
        <v>45913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468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79836</v>
      </c>
      <c r="AC101" s="8">
        <v>224011.5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17124.434666666668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303847.5</v>
      </c>
      <c r="AB102" s="8">
        <v>79836</v>
      </c>
      <c r="AC102" s="8">
        <v>224011.5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45908</v>
      </c>
      <c r="B103" s="14" t="s">
        <v>494</v>
      </c>
      <c r="C103" s="9" t="s">
        <v>495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45912</v>
      </c>
      <c r="U103" s="11">
        <v>5000</v>
      </c>
      <c r="V103" s="10">
        <v>5000</v>
      </c>
      <c r="W103" s="10">
        <v>0</v>
      </c>
      <c r="X103" s="10">
        <v>0</v>
      </c>
      <c r="Y103" s="10">
        <v>0</v>
      </c>
      <c r="Z103" s="9" t="s">
        <v>130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77</v>
      </c>
      <c r="AI103" s="1">
        <v>1</v>
      </c>
      <c r="AJ103" s="3">
        <v>45912</v>
      </c>
      <c r="AK103" s="3">
        <v>0</v>
      </c>
      <c r="AL103" s="3">
        <v>0</v>
      </c>
      <c r="AM103" s="3">
        <v>0</v>
      </c>
      <c r="AN103" s="3">
        <v>0</v>
      </c>
      <c r="AO103" s="3">
        <v>45911</v>
      </c>
      <c r="AP103" s="3">
        <v>45907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336</v>
      </c>
      <c r="C105" s="9" t="s">
        <v>107</v>
      </c>
      <c r="D105" s="13" t="s">
        <v>316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45926</v>
      </c>
      <c r="U105" s="11">
        <v>3000</v>
      </c>
      <c r="V105" s="10">
        <v>0</v>
      </c>
      <c r="W105" s="10">
        <v>3000</v>
      </c>
      <c r="X105" s="10">
        <v>1080</v>
      </c>
      <c r="Y105" s="10">
        <v>2016</v>
      </c>
      <c r="Z105" s="9" t="s">
        <v>120</v>
      </c>
      <c r="AA105" s="8">
        <v>2224.9180799999999</v>
      </c>
      <c r="AB105" s="8">
        <v>2224.9180799999999</v>
      </c>
      <c r="AC105" s="8">
        <v>0</v>
      </c>
      <c r="AD105" s="8">
        <v>2224.9180799999999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45926</v>
      </c>
      <c r="AK105" s="3">
        <v>45922</v>
      </c>
      <c r="AL105" s="3">
        <v>45916</v>
      </c>
      <c r="AM105" s="3">
        <v>45923</v>
      </c>
      <c r="AN105" s="3">
        <v>45924</v>
      </c>
      <c r="AO105" s="3">
        <v>45924</v>
      </c>
      <c r="AP105" s="3">
        <v>45921</v>
      </c>
      <c r="AQ105" s="3">
        <v>45925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 t="s">
        <v>135</v>
      </c>
      <c r="B106" s="14" t="s">
        <v>135</v>
      </c>
      <c r="C106" s="9" t="s">
        <v>111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45930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120</v>
      </c>
      <c r="AA106" s="8">
        <v>107569.00000000001</v>
      </c>
      <c r="AB106" s="8">
        <v>107569.00000000001</v>
      </c>
      <c r="AC106" s="8">
        <v>0</v>
      </c>
      <c r="AD106" s="8">
        <v>107569.00000000001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45930</v>
      </c>
      <c r="AK106" s="3">
        <v>45926</v>
      </c>
      <c r="AL106" s="3">
        <v>45920</v>
      </c>
      <c r="AM106" s="3">
        <v>45927</v>
      </c>
      <c r="AN106" s="3">
        <v>45928</v>
      </c>
      <c r="AO106" s="3">
        <v>45928</v>
      </c>
      <c r="AP106" s="3">
        <v>45925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514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0</v>
      </c>
      <c r="AE107" s="8">
        <v>3478.5300000000007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515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45922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515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45922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120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515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516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516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45631</v>
      </c>
      <c r="B113" s="14" t="s">
        <v>203</v>
      </c>
      <c r="C113" s="9" t="s">
        <v>109</v>
      </c>
      <c r="D113" s="13" t="s">
        <v>144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120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218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45631</v>
      </c>
      <c r="B114" s="14" t="s">
        <v>202</v>
      </c>
      <c r="C114" s="9" t="s">
        <v>109</v>
      </c>
      <c r="D114" s="13" t="s">
        <v>144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9000</v>
      </c>
      <c r="V114" s="10">
        <v>0</v>
      </c>
      <c r="W114" s="10">
        <v>9000</v>
      </c>
      <c r="X114" s="10">
        <v>0</v>
      </c>
      <c r="Y114" s="10">
        <v>9450</v>
      </c>
      <c r="Z114" s="9" t="s">
        <v>120</v>
      </c>
      <c r="AA114" s="8">
        <v>9681.2100000000009</v>
      </c>
      <c r="AB114" s="8">
        <v>9681.2100000000009</v>
      </c>
      <c r="AC114" s="8">
        <v>0</v>
      </c>
      <c r="AD114" s="8">
        <v>0</v>
      </c>
      <c r="AE114" s="8">
        <v>9681.2100000000009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217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400</v>
      </c>
      <c r="C115" s="9" t="s">
        <v>107</v>
      </c>
      <c r="D115" s="13" t="s">
        <v>401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45896</v>
      </c>
      <c r="B116" s="14" t="s">
        <v>402</v>
      </c>
      <c r="C116" s="9" t="s">
        <v>107</v>
      </c>
      <c r="D116" s="13" t="s">
        <v>313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403</v>
      </c>
      <c r="C117" s="9" t="s">
        <v>107</v>
      </c>
      <c r="D117" s="13" t="s">
        <v>404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45876</v>
      </c>
      <c r="B118" s="14" t="s">
        <v>335</v>
      </c>
      <c r="C118" s="9" t="s">
        <v>107</v>
      </c>
      <c r="D118" s="13" t="s">
        <v>315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42</v>
      </c>
      <c r="O118" s="9">
        <v>40</v>
      </c>
      <c r="P118" s="10">
        <v>68.387785804799989</v>
      </c>
      <c r="Q118" s="10">
        <v>0</v>
      </c>
      <c r="R118" s="10">
        <v>68.387785804799989</v>
      </c>
      <c r="S118" s="9" t="s">
        <v>71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3478.5300000000007</v>
      </c>
      <c r="AB118" s="8">
        <v>3478.5300000000007</v>
      </c>
      <c r="AC118" s="8">
        <v>0</v>
      </c>
      <c r="AD118" s="8">
        <v>0</v>
      </c>
      <c r="AE118" s="8">
        <v>3478.5300000000007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337</v>
      </c>
      <c r="C119" s="9" t="s">
        <v>107</v>
      </c>
      <c r="D119" s="13" t="s">
        <v>317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120</v>
      </c>
      <c r="AA119" s="8">
        <v>5797.55</v>
      </c>
      <c r="AB119" s="8">
        <v>5797.55</v>
      </c>
      <c r="AC119" s="8">
        <v>0</v>
      </c>
      <c r="AD119" s="8">
        <v>0</v>
      </c>
      <c r="AE119" s="8">
        <v>5797.55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109</v>
      </c>
      <c r="D120" s="13" t="s">
        <v>144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10756.900000000001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45854</v>
      </c>
      <c r="B121" s="14" t="s">
        <v>295</v>
      </c>
      <c r="C121" s="9" t="s">
        <v>79</v>
      </c>
      <c r="D121" s="13" t="s">
        <v>296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45854</v>
      </c>
      <c r="B122" s="14" t="s">
        <v>297</v>
      </c>
      <c r="C122" s="9" t="s">
        <v>79</v>
      </c>
      <c r="D122" s="13" t="s">
        <v>298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45826</v>
      </c>
      <c r="B123" s="14" t="s">
        <v>274</v>
      </c>
      <c r="C123" s="9" t="s">
        <v>107</v>
      </c>
      <c r="D123" s="13" t="s">
        <v>262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163.47937368575995</v>
      </c>
      <c r="Q123" s="10">
        <v>0</v>
      </c>
      <c r="R123" s="10">
        <v>163.47937368575995</v>
      </c>
      <c r="S123" s="9" t="s">
        <v>67</v>
      </c>
      <c r="T123" s="12" t="s">
        <v>63</v>
      </c>
      <c r="U123" s="11">
        <v>8000</v>
      </c>
      <c r="V123" s="10">
        <v>470</v>
      </c>
      <c r="W123" s="10">
        <v>7530</v>
      </c>
      <c r="X123" s="10">
        <v>0</v>
      </c>
      <c r="Y123" s="10">
        <v>7906.5</v>
      </c>
      <c r="Z123" s="9" t="s">
        <v>120</v>
      </c>
      <c r="AA123" s="8">
        <v>8310.3338999999996</v>
      </c>
      <c r="AB123" s="8">
        <v>8310.3338999999996</v>
      </c>
      <c r="AC123" s="8">
        <v>0</v>
      </c>
      <c r="AD123" s="8">
        <v>0</v>
      </c>
      <c r="AE123" s="8">
        <v>8310.3338999999996</v>
      </c>
      <c r="AF123" s="8">
        <v>0</v>
      </c>
      <c r="AG123" s="1" t="s">
        <v>115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45066</v>
      </c>
      <c r="B124" s="14" t="s">
        <v>126</v>
      </c>
      <c r="C124" s="9" t="s">
        <v>79</v>
      </c>
      <c r="D124" s="13" t="s">
        <v>125</v>
      </c>
      <c r="E124" s="9">
        <v>21</v>
      </c>
      <c r="F124" s="9">
        <v>38</v>
      </c>
      <c r="G124" s="9" t="s">
        <v>60</v>
      </c>
      <c r="H124" s="9" t="s">
        <v>76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>
        <v>0</v>
      </c>
      <c r="H125" s="9">
        <v>0</v>
      </c>
      <c r="I125" s="9">
        <v>74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 t="s">
        <v>82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120</v>
      </c>
      <c r="AA125" s="8">
        <v>230437.02198000002</v>
      </c>
      <c r="AB125" s="8">
        <v>230437.02198000002</v>
      </c>
      <c r="AC125" s="8">
        <v>0</v>
      </c>
      <c r="AD125" s="8">
        <v>147443.06808</v>
      </c>
      <c r="AE125" s="8">
        <v>82993.953899999993</v>
      </c>
      <c r="AF125" s="8" t="s">
        <v>58</v>
      </c>
      <c r="AG125" s="1" t="s">
        <v>61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216</v>
      </c>
      <c r="D126" s="13" t="s">
        <v>216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45930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83</v>
      </c>
      <c r="AA126" s="8">
        <v>29756.100000000002</v>
      </c>
      <c r="AB126" s="8">
        <v>29756.100000000002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45930</v>
      </c>
      <c r="AK126" s="3">
        <v>0</v>
      </c>
      <c r="AL126" s="3">
        <v>45921</v>
      </c>
      <c r="AM126" s="3">
        <v>45928</v>
      </c>
      <c r="AN126" s="3">
        <v>45929</v>
      </c>
      <c r="AO126" s="3">
        <v>45929</v>
      </c>
      <c r="AP126" s="3">
        <v>45925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 t="s">
        <v>135</v>
      </c>
      <c r="B127" s="14" t="s">
        <v>135</v>
      </c>
      <c r="C127" s="9" t="s">
        <v>221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821.54158271999995</v>
      </c>
      <c r="Q127" s="10">
        <v>0</v>
      </c>
      <c r="R127" s="10">
        <v>821.54158271999995</v>
      </c>
      <c r="S127" s="9" t="s">
        <v>123</v>
      </c>
      <c r="T127" s="12">
        <v>45930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83</v>
      </c>
      <c r="AA127" s="8">
        <v>29756.100000000002</v>
      </c>
      <c r="AB127" s="8">
        <v>23517</v>
      </c>
      <c r="AC127" s="8">
        <v>6239.1000000000022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45930</v>
      </c>
      <c r="AK127" s="3">
        <v>0</v>
      </c>
      <c r="AL127" s="3">
        <v>45920</v>
      </c>
      <c r="AM127" s="3">
        <v>45927</v>
      </c>
      <c r="AN127" s="3">
        <v>45928</v>
      </c>
      <c r="AO127" s="3">
        <v>45928</v>
      </c>
      <c r="AP127" s="3">
        <v>45925</v>
      </c>
      <c r="AQ127" s="3">
        <v>45929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466.37272500000012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83</v>
      </c>
      <c r="AA128" s="8">
        <v>59512.200000000004</v>
      </c>
      <c r="AB128" s="8">
        <v>53273.100000000006</v>
      </c>
      <c r="AC128" s="8">
        <v>6239.1000000000022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45909</v>
      </c>
      <c r="B129" s="14" t="s">
        <v>128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>
        <v>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45920</v>
      </c>
      <c r="U129" s="11">
        <v>10000</v>
      </c>
      <c r="V129" s="10">
        <v>0</v>
      </c>
      <c r="W129" s="10">
        <v>10000</v>
      </c>
      <c r="X129" s="10">
        <v>0</v>
      </c>
      <c r="Y129" s="10">
        <v>0</v>
      </c>
      <c r="Z129" s="9" t="s">
        <v>213</v>
      </c>
      <c r="AA129" s="8">
        <v>11595.1</v>
      </c>
      <c r="AB129" s="8">
        <v>0</v>
      </c>
      <c r="AC129" s="8">
        <v>11595.1</v>
      </c>
      <c r="AD129" s="8">
        <v>0</v>
      </c>
      <c r="AE129" s="8">
        <v>11595.1</v>
      </c>
      <c r="AF129" s="8">
        <v>0</v>
      </c>
      <c r="AG129" s="1" t="s">
        <v>115</v>
      </c>
      <c r="AH129" s="1" t="s">
        <v>146</v>
      </c>
      <c r="AI129" s="1">
        <v>4</v>
      </c>
      <c r="AJ129" s="3">
        <v>45920</v>
      </c>
      <c r="AK129" s="3">
        <v>45916</v>
      </c>
      <c r="AL129" s="3">
        <v>0</v>
      </c>
      <c r="AM129" s="3">
        <v>0</v>
      </c>
      <c r="AN129" s="3">
        <v>0</v>
      </c>
      <c r="AO129" s="3">
        <v>45917</v>
      </c>
      <c r="AP129" s="3">
        <v>45915</v>
      </c>
      <c r="AQ129" s="3">
        <v>45918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1022.3013166666664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45908</v>
      </c>
      <c r="B131" s="14" t="s">
        <v>517</v>
      </c>
      <c r="C131" s="9" t="s">
        <v>320</v>
      </c>
      <c r="D131" s="13" t="s">
        <v>59</v>
      </c>
      <c r="E131" s="9">
        <v>23</v>
      </c>
      <c r="F131" s="9">
        <v>35</v>
      </c>
      <c r="G131" s="9" t="s">
        <v>482</v>
      </c>
      <c r="H131" s="9">
        <v>0</v>
      </c>
      <c r="I131" s="9">
        <v>90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518</v>
      </c>
      <c r="AA131" s="8">
        <v>10198.1</v>
      </c>
      <c r="AB131" s="8">
        <v>3220</v>
      </c>
      <c r="AC131" s="8">
        <v>6978.1</v>
      </c>
      <c r="AD131" s="8">
        <v>0</v>
      </c>
      <c r="AE131" s="8">
        <v>0</v>
      </c>
      <c r="AF131" s="8" t="s">
        <v>519</v>
      </c>
      <c r="AG131" s="1" t="s">
        <v>115</v>
      </c>
      <c r="AH131" s="1" t="s">
        <v>77</v>
      </c>
      <c r="AI131" s="1">
        <v>1</v>
      </c>
      <c r="AJ131" s="3">
        <v>45922</v>
      </c>
      <c r="AK131" s="3">
        <v>0</v>
      </c>
      <c r="AL131" s="3">
        <v>0</v>
      </c>
      <c r="AM131" s="3">
        <v>0</v>
      </c>
      <c r="AN131" s="3">
        <v>0</v>
      </c>
      <c r="AO131" s="3">
        <v>45921</v>
      </c>
      <c r="AP131" s="3">
        <v>45917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484</v>
      </c>
      <c r="BD131" s="56">
        <v>642.91561333333345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34</v>
      </c>
      <c r="G132" s="9">
        <v>0</v>
      </c>
      <c r="H132" s="9">
        <v>0</v>
      </c>
      <c r="I132" s="9">
        <v>90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518</v>
      </c>
      <c r="AA132" s="8">
        <v>10198.1</v>
      </c>
      <c r="AB132" s="8">
        <v>3220</v>
      </c>
      <c r="AC132" s="8">
        <v>6978.1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485</v>
      </c>
      <c r="BD132" s="56">
        <v>0</v>
      </c>
    </row>
    <row r="133" spans="1:56" ht="27.75" customHeight="1" x14ac:dyDescent="0.45">
      <c r="A133" s="3">
        <v>45601</v>
      </c>
      <c r="B133" s="14" t="s">
        <v>193</v>
      </c>
      <c r="C133" s="9" t="s">
        <v>93</v>
      </c>
      <c r="D133" s="13" t="s">
        <v>142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3207.7128103679997</v>
      </c>
      <c r="Q133" s="10">
        <v>0</v>
      </c>
      <c r="R133" s="10">
        <v>3207.7128103679997</v>
      </c>
      <c r="S133" s="9" t="s">
        <v>299</v>
      </c>
      <c r="T133" s="12" t="s">
        <v>63</v>
      </c>
      <c r="U133" s="11">
        <v>100000</v>
      </c>
      <c r="V133" s="10">
        <v>1500</v>
      </c>
      <c r="W133" s="10">
        <v>98500</v>
      </c>
      <c r="X133" s="10">
        <v>0</v>
      </c>
      <c r="Y133" s="10">
        <v>103425</v>
      </c>
      <c r="Z133" s="9" t="s">
        <v>99</v>
      </c>
      <c r="AA133" s="8">
        <v>105955.465</v>
      </c>
      <c r="AB133" s="8">
        <v>20359</v>
      </c>
      <c r="AC133" s="8">
        <v>85596.464999999997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113</v>
      </c>
      <c r="BD133" s="56">
        <v>10965.216264845832</v>
      </c>
    </row>
    <row r="134" spans="1:56" ht="27.75" customHeight="1" x14ac:dyDescent="0.45">
      <c r="A134" s="3">
        <v>45601</v>
      </c>
      <c r="B134" s="14" t="s">
        <v>193</v>
      </c>
      <c r="C134" s="9" t="s">
        <v>93</v>
      </c>
      <c r="D134" s="13" t="s">
        <v>142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11003.203948644863</v>
      </c>
      <c r="Q134" s="10">
        <v>0</v>
      </c>
      <c r="R134" s="10">
        <v>11003.203948644863</v>
      </c>
      <c r="S134" s="9" t="s">
        <v>299</v>
      </c>
      <c r="T134" s="12" t="s">
        <v>63</v>
      </c>
      <c r="U134" s="11">
        <v>337878</v>
      </c>
      <c r="V134" s="10">
        <v>0</v>
      </c>
      <c r="W134" s="10">
        <v>337878</v>
      </c>
      <c r="X134" s="10">
        <v>0</v>
      </c>
      <c r="Y134" s="10">
        <v>354771.9</v>
      </c>
      <c r="Z134" s="9" t="s">
        <v>99</v>
      </c>
      <c r="AA134" s="8">
        <v>363451.98582000006</v>
      </c>
      <c r="AB134" s="8">
        <v>0</v>
      </c>
      <c r="AC134" s="8">
        <v>363451.98582000006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113</v>
      </c>
      <c r="BD134" s="56">
        <v>46559.511849046357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128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99</v>
      </c>
      <c r="AA135" s="8">
        <v>469407.45082000003</v>
      </c>
      <c r="AB135" s="8">
        <v>20359</v>
      </c>
      <c r="AC135" s="8">
        <v>449048.45082000003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114</v>
      </c>
      <c r="BD135" s="56">
        <v>0</v>
      </c>
    </row>
    <row r="136" spans="1:56" ht="27.75" customHeight="1" x14ac:dyDescent="0.45">
      <c r="A136" s="3">
        <v>45894</v>
      </c>
      <c r="B136" s="14" t="s">
        <v>374</v>
      </c>
      <c r="C136" s="9" t="s">
        <v>137</v>
      </c>
      <c r="D136" s="13" t="s">
        <v>59</v>
      </c>
      <c r="E136" s="9">
        <v>26</v>
      </c>
      <c r="F136" s="9">
        <v>39</v>
      </c>
      <c r="G136" s="9" t="s">
        <v>60</v>
      </c>
      <c r="H136" s="9">
        <v>0</v>
      </c>
      <c r="I136" s="9">
        <v>93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123</v>
      </c>
      <c r="T136" s="12">
        <v>45920</v>
      </c>
      <c r="U136" s="11">
        <v>5000</v>
      </c>
      <c r="V136" s="10">
        <v>5000</v>
      </c>
      <c r="W136" s="10">
        <v>0</v>
      </c>
      <c r="X136" s="10">
        <v>0</v>
      </c>
      <c r="Y136" s="10">
        <v>0</v>
      </c>
      <c r="Z136" s="9" t="s">
        <v>84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77</v>
      </c>
      <c r="AI136" s="1">
        <v>1</v>
      </c>
      <c r="AJ136" s="3">
        <v>45920</v>
      </c>
      <c r="AK136" s="3">
        <v>0</v>
      </c>
      <c r="AL136" s="3">
        <v>0</v>
      </c>
      <c r="AM136" s="3">
        <v>0</v>
      </c>
      <c r="AN136" s="3">
        <v>0</v>
      </c>
      <c r="AO136" s="3">
        <v>45919</v>
      </c>
      <c r="AP136" s="3">
        <v>45915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 t="s">
        <v>132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45906</v>
      </c>
      <c r="B137" s="14" t="s">
        <v>478</v>
      </c>
      <c r="C137" s="9" t="s">
        <v>179</v>
      </c>
      <c r="D137" s="13" t="s">
        <v>479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114.57174504959998</v>
      </c>
      <c r="Q137" s="10">
        <v>0</v>
      </c>
      <c r="R137" s="10">
        <v>114.57174504959998</v>
      </c>
      <c r="S137" s="9" t="s">
        <v>185</v>
      </c>
      <c r="T137" s="12">
        <v>45919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84</v>
      </c>
      <c r="AA137" s="8">
        <v>4749.8</v>
      </c>
      <c r="AB137" s="8">
        <v>4749.8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72</v>
      </c>
      <c r="AI137" s="1">
        <v>3</v>
      </c>
      <c r="AJ137" s="3">
        <v>45919</v>
      </c>
      <c r="AK137" s="3">
        <v>0</v>
      </c>
      <c r="AL137" s="3">
        <v>45909</v>
      </c>
      <c r="AM137" s="3">
        <v>45916</v>
      </c>
      <c r="AN137" s="3">
        <v>45917</v>
      </c>
      <c r="AO137" s="3">
        <v>45917</v>
      </c>
      <c r="AP137" s="3">
        <v>45914</v>
      </c>
      <c r="AQ137" s="3">
        <v>45918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45906</v>
      </c>
      <c r="B138" s="14" t="s">
        <v>478</v>
      </c>
      <c r="C138" s="9" t="s">
        <v>179</v>
      </c>
      <c r="D138" s="13" t="s">
        <v>480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114.57174504959998</v>
      </c>
      <c r="Q138" s="10">
        <v>0</v>
      </c>
      <c r="R138" s="10">
        <v>114.57174504959998</v>
      </c>
      <c r="S138" s="9" t="s">
        <v>185</v>
      </c>
      <c r="T138" s="12">
        <v>45919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84</v>
      </c>
      <c r="AA138" s="8">
        <v>4749.8</v>
      </c>
      <c r="AB138" s="8">
        <v>1250</v>
      </c>
      <c r="AC138" s="8">
        <v>3499.8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72</v>
      </c>
      <c r="AI138" s="1">
        <v>3</v>
      </c>
      <c r="AJ138" s="3">
        <v>45919</v>
      </c>
      <c r="AK138" s="3">
        <v>0</v>
      </c>
      <c r="AL138" s="3">
        <v>45909</v>
      </c>
      <c r="AM138" s="3">
        <v>45916</v>
      </c>
      <c r="AN138" s="3">
        <v>45917</v>
      </c>
      <c r="AO138" s="3">
        <v>45917</v>
      </c>
      <c r="AP138" s="3">
        <v>45914</v>
      </c>
      <c r="AQ138" s="3">
        <v>45918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282.58940666666666</v>
      </c>
    </row>
    <row r="139" spans="1:56" ht="27.75" customHeight="1" x14ac:dyDescent="0.45">
      <c r="A139" s="3">
        <v>45906</v>
      </c>
      <c r="B139" s="14" t="s">
        <v>520</v>
      </c>
      <c r="C139" s="9" t="s">
        <v>179</v>
      </c>
      <c r="D139" s="13" t="s">
        <v>481</v>
      </c>
      <c r="E139" s="9">
        <v>26</v>
      </c>
      <c r="F139" s="9">
        <v>41</v>
      </c>
      <c r="G139" s="9" t="s">
        <v>60</v>
      </c>
      <c r="H139" s="9">
        <v>0</v>
      </c>
      <c r="I139" s="9">
        <v>97</v>
      </c>
      <c r="J139" s="9" t="s">
        <v>57</v>
      </c>
      <c r="K139" s="9">
        <v>5</v>
      </c>
      <c r="L139" s="9" t="s">
        <v>91</v>
      </c>
      <c r="M139" s="10">
        <v>27</v>
      </c>
      <c r="N139" s="9">
        <v>43</v>
      </c>
      <c r="O139" s="9">
        <v>40</v>
      </c>
      <c r="P139" s="10">
        <v>114.57174504959998</v>
      </c>
      <c r="Q139" s="10">
        <v>0</v>
      </c>
      <c r="R139" s="10">
        <v>114.57174504959998</v>
      </c>
      <c r="S139" s="9" t="s">
        <v>185</v>
      </c>
      <c r="T139" s="12">
        <v>45919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84</v>
      </c>
      <c r="AA139" s="8">
        <v>4749.8</v>
      </c>
      <c r="AB139" s="8">
        <v>0</v>
      </c>
      <c r="AC139" s="8">
        <v>4749.8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45919</v>
      </c>
      <c r="AK139" s="3">
        <v>0</v>
      </c>
      <c r="AL139" s="3">
        <v>45909</v>
      </c>
      <c r="AM139" s="3">
        <v>45916</v>
      </c>
      <c r="AN139" s="3">
        <v>45917</v>
      </c>
      <c r="AO139" s="3">
        <v>45917</v>
      </c>
      <c r="AP139" s="3">
        <v>45914</v>
      </c>
      <c r="AQ139" s="3">
        <v>45918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383.51996222222226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 t="s">
        <v>60</v>
      </c>
      <c r="H140" s="9">
        <v>0</v>
      </c>
      <c r="I140" s="9">
        <v>102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84</v>
      </c>
      <c r="AA140" s="8">
        <v>14249.400000000001</v>
      </c>
      <c r="AB140" s="8">
        <v>5999.8</v>
      </c>
      <c r="AC140" s="8">
        <v>8249.6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45904</v>
      </c>
      <c r="B141" s="14" t="s">
        <v>455</v>
      </c>
      <c r="C141" s="9" t="s">
        <v>456</v>
      </c>
      <c r="D141" s="13" t="s">
        <v>457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140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458</v>
      </c>
      <c r="T141" s="12">
        <v>45912</v>
      </c>
      <c r="U141" s="11">
        <v>10000</v>
      </c>
      <c r="V141" s="10">
        <v>0</v>
      </c>
      <c r="W141" s="10">
        <v>10000</v>
      </c>
      <c r="X141" s="10">
        <v>9400</v>
      </c>
      <c r="Y141" s="10">
        <v>630</v>
      </c>
      <c r="Z141" s="9" t="s">
        <v>459</v>
      </c>
      <c r="AA141" s="8">
        <v>783.29790000000003</v>
      </c>
      <c r="AB141" s="8">
        <v>783.29790000000003</v>
      </c>
      <c r="AC141" s="8">
        <v>0</v>
      </c>
      <c r="AD141" s="8">
        <v>0</v>
      </c>
      <c r="AE141" s="8">
        <v>783.29790000000003</v>
      </c>
      <c r="AF141" s="8" t="s">
        <v>460</v>
      </c>
      <c r="AG141" s="1" t="s">
        <v>115</v>
      </c>
      <c r="AH141" s="1" t="s">
        <v>75</v>
      </c>
      <c r="AI141" s="1">
        <v>4</v>
      </c>
      <c r="AJ141" s="3">
        <v>45912</v>
      </c>
      <c r="AK141" s="3">
        <v>45908</v>
      </c>
      <c r="AL141" s="3">
        <v>45901</v>
      </c>
      <c r="AM141" s="3">
        <v>45909</v>
      </c>
      <c r="AN141" s="3">
        <v>45910</v>
      </c>
      <c r="AO141" s="3">
        <v>45911</v>
      </c>
      <c r="AP141" s="3">
        <v>45907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450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100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459</v>
      </c>
      <c r="AA142" s="8">
        <v>783.29790000000003</v>
      </c>
      <c r="AB142" s="8">
        <v>783.29790000000003</v>
      </c>
      <c r="AC142" s="8">
        <v>0</v>
      </c>
      <c r="AD142" s="8">
        <v>0</v>
      </c>
      <c r="AE142" s="8">
        <v>783.29790000000003</v>
      </c>
      <c r="AF142" s="8" t="s">
        <v>58</v>
      </c>
      <c r="AG142" s="1" t="s">
        <v>118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450</v>
      </c>
      <c r="BD142" s="56">
        <v>0</v>
      </c>
    </row>
    <row r="143" spans="1:56" ht="27.75" customHeight="1" x14ac:dyDescent="0.45">
      <c r="A143" s="3">
        <v>45909</v>
      </c>
      <c r="B143" s="14" t="s">
        <v>494</v>
      </c>
      <c r="C143" s="9" t="s">
        <v>495</v>
      </c>
      <c r="D143" s="13" t="s">
        <v>59</v>
      </c>
      <c r="E143" s="9">
        <v>26</v>
      </c>
      <c r="F143" s="9">
        <v>44</v>
      </c>
      <c r="G143" s="9" t="s">
        <v>60</v>
      </c>
      <c r="H143" s="9">
        <v>0</v>
      </c>
      <c r="I143" s="9">
        <v>113</v>
      </c>
      <c r="J143" s="9" t="s">
        <v>57</v>
      </c>
      <c r="K143" s="9">
        <v>5</v>
      </c>
      <c r="L143" s="9" t="s">
        <v>92</v>
      </c>
      <c r="M143" s="10">
        <v>26</v>
      </c>
      <c r="N143" s="9">
        <v>48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45912</v>
      </c>
      <c r="U143" s="11">
        <v>5000</v>
      </c>
      <c r="V143" s="10">
        <v>5000</v>
      </c>
      <c r="W143" s="10">
        <v>0</v>
      </c>
      <c r="X143" s="10">
        <v>0</v>
      </c>
      <c r="Y143" s="10">
        <v>0</v>
      </c>
      <c r="Z143" s="9" t="s">
        <v>197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312</v>
      </c>
      <c r="AI143" s="1">
        <v>2</v>
      </c>
      <c r="AJ143" s="3">
        <v>45912</v>
      </c>
      <c r="AK143" s="3">
        <v>0</v>
      </c>
      <c r="AL143" s="3">
        <v>0</v>
      </c>
      <c r="AM143" s="3">
        <v>0</v>
      </c>
      <c r="AN143" s="3">
        <v>0</v>
      </c>
      <c r="AO143" s="3">
        <v>45910</v>
      </c>
      <c r="AP143" s="3">
        <v>45907</v>
      </c>
      <c r="AQ143" s="3">
        <v>45911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119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45898</v>
      </c>
      <c r="B146" s="14" t="s">
        <v>414</v>
      </c>
      <c r="C146" s="9" t="s">
        <v>109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45917</v>
      </c>
      <c r="U146" s="11">
        <v>15000</v>
      </c>
      <c r="V146" s="10">
        <v>6300</v>
      </c>
      <c r="W146" s="10">
        <v>8700</v>
      </c>
      <c r="X146" s="10">
        <v>0</v>
      </c>
      <c r="Y146" s="10">
        <v>0</v>
      </c>
      <c r="Z146" s="9" t="s">
        <v>88</v>
      </c>
      <c r="AA146" s="8">
        <v>10816.971</v>
      </c>
      <c r="AB146" s="8">
        <v>9658</v>
      </c>
      <c r="AC146" s="8">
        <v>1158.9709999999995</v>
      </c>
      <c r="AD146" s="8">
        <v>0</v>
      </c>
      <c r="AE146" s="8">
        <v>10816.971</v>
      </c>
      <c r="AF146" s="8">
        <v>0</v>
      </c>
      <c r="AG146" s="1" t="s">
        <v>115</v>
      </c>
      <c r="AH146" s="1" t="s">
        <v>146</v>
      </c>
      <c r="AI146" s="1">
        <v>2</v>
      </c>
      <c r="AJ146" s="3">
        <v>45917</v>
      </c>
      <c r="AK146" s="3">
        <v>45915</v>
      </c>
      <c r="AL146" s="3">
        <v>0</v>
      </c>
      <c r="AM146" s="3">
        <v>0</v>
      </c>
      <c r="AN146" s="3">
        <v>0</v>
      </c>
      <c r="AO146" s="3">
        <v>45916</v>
      </c>
      <c r="AP146" s="3">
        <v>45912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143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119.52854246666662</v>
      </c>
    </row>
    <row r="147" spans="1:56" ht="27.75" customHeight="1" x14ac:dyDescent="0.45">
      <c r="A147" s="3">
        <v>45901</v>
      </c>
      <c r="B147" s="14" t="s">
        <v>421</v>
      </c>
      <c r="C147" s="9" t="s">
        <v>109</v>
      </c>
      <c r="D147" s="13" t="s">
        <v>144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45930</v>
      </c>
      <c r="U147" s="11">
        <v>30000</v>
      </c>
      <c r="V147" s="10">
        <v>3600</v>
      </c>
      <c r="W147" s="10">
        <v>26400</v>
      </c>
      <c r="X147" s="10">
        <v>9475</v>
      </c>
      <c r="Y147" s="10">
        <v>21551.25</v>
      </c>
      <c r="Z147" s="9" t="s">
        <v>88</v>
      </c>
      <c r="AA147" s="8">
        <v>26795.315662500001</v>
      </c>
      <c r="AB147" s="8">
        <v>0</v>
      </c>
      <c r="AC147" s="8">
        <v>26795.315662500001</v>
      </c>
      <c r="AD147" s="8">
        <v>0</v>
      </c>
      <c r="AE147" s="8">
        <v>26795.315662500001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45930</v>
      </c>
      <c r="AK147" s="3">
        <v>45926</v>
      </c>
      <c r="AL147" s="3">
        <v>45919</v>
      </c>
      <c r="AM147" s="3">
        <v>45927</v>
      </c>
      <c r="AN147" s="3">
        <v>45928</v>
      </c>
      <c r="AO147" s="3">
        <v>45929</v>
      </c>
      <c r="AP147" s="3">
        <v>45925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2763.4902219925007</v>
      </c>
    </row>
    <row r="148" spans="1:56" ht="27.75" customHeight="1" x14ac:dyDescent="0.45">
      <c r="A148" s="3">
        <v>45901</v>
      </c>
      <c r="B148" s="14" t="s">
        <v>422</v>
      </c>
      <c r="C148" s="9" t="s">
        <v>109</v>
      </c>
      <c r="D148" s="13" t="s">
        <v>144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88</v>
      </c>
      <c r="AA148" s="8">
        <v>12433.3</v>
      </c>
      <c r="AB148" s="8">
        <v>0</v>
      </c>
      <c r="AC148" s="8">
        <v>12433.3</v>
      </c>
      <c r="AD148" s="8">
        <v>0</v>
      </c>
      <c r="AE148" s="8">
        <v>12433.3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45945</v>
      </c>
      <c r="AK148" s="3">
        <v>45941</v>
      </c>
      <c r="AL148" s="3">
        <v>45934</v>
      </c>
      <c r="AM148" s="3">
        <v>45942</v>
      </c>
      <c r="AN148" s="3">
        <v>45943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1282.2876733333333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50045.586662500005</v>
      </c>
      <c r="AB149" s="8">
        <v>9658</v>
      </c>
      <c r="AC149" s="8">
        <v>40387.586662500005</v>
      </c>
      <c r="AD149" s="8">
        <v>0</v>
      </c>
      <c r="AE149" s="8">
        <v>50045.586662500005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45895</v>
      </c>
      <c r="B150" s="14" t="s">
        <v>375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13000</v>
      </c>
      <c r="V150" s="10">
        <v>13000</v>
      </c>
      <c r="W150" s="10">
        <v>0</v>
      </c>
      <c r="X150" s="10">
        <v>53544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469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45909</v>
      </c>
      <c r="B151" s="14" t="s">
        <v>521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45922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127</v>
      </c>
      <c r="AA151" s="8">
        <v>59372.5</v>
      </c>
      <c r="AB151" s="8">
        <v>24070</v>
      </c>
      <c r="AC151" s="8">
        <v>35302.5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45922</v>
      </c>
      <c r="AK151" s="3">
        <v>0</v>
      </c>
      <c r="AL151" s="3">
        <v>45913</v>
      </c>
      <c r="AM151" s="3">
        <v>45920</v>
      </c>
      <c r="AN151" s="3">
        <v>45921</v>
      </c>
      <c r="AO151" s="3">
        <v>45921</v>
      </c>
      <c r="AP151" s="3">
        <v>45917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486</v>
      </c>
      <c r="AZ151" s="2">
        <v>0</v>
      </c>
      <c r="BA151" s="2">
        <v>0</v>
      </c>
      <c r="BB151" s="2">
        <v>0</v>
      </c>
      <c r="BC151" s="1" t="s">
        <v>104</v>
      </c>
      <c r="BD151" s="56">
        <v>3967.6087500000003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0</v>
      </c>
      <c r="AC152" s="8">
        <v>6775.4500000000007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761.48529722222236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66147.95</v>
      </c>
      <c r="AB153" s="8">
        <v>24070</v>
      </c>
      <c r="AC153" s="8">
        <v>42077.95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3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17CA-B705-4FF7-9A97-92A349B5B14C}">
  <sheetPr>
    <tabColor rgb="FFFFFF00"/>
  </sheetPr>
  <dimension ref="A1:BD150"/>
  <sheetViews>
    <sheetView topLeftCell="A5" zoomScale="80" zoomScaleNormal="80" workbookViewId="0">
      <selection activeCell="C10" sqref="C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45910</v>
      </c>
      <c r="E3" s="79" t="s">
        <v>52</v>
      </c>
      <c r="F3" s="79"/>
      <c r="G3" s="80">
        <v>9.48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45911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45911</v>
      </c>
      <c r="AK6" s="3">
        <v>45907</v>
      </c>
      <c r="AL6" s="3">
        <v>45901</v>
      </c>
      <c r="AM6" s="3">
        <v>45908</v>
      </c>
      <c r="AN6" s="3">
        <v>45909</v>
      </c>
      <c r="AO6" s="3">
        <v>45909</v>
      </c>
      <c r="AP6" s="3">
        <v>45906</v>
      </c>
      <c r="AQ6" s="3">
        <v>45910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45912</v>
      </c>
      <c r="U12" s="11">
        <v>5000</v>
      </c>
      <c r="V12" s="10">
        <v>5000</v>
      </c>
      <c r="W12" s="10">
        <v>0</v>
      </c>
      <c r="X12" s="10">
        <v>5400</v>
      </c>
      <c r="Y12" s="10">
        <v>0</v>
      </c>
      <c r="Z12" s="9" t="s">
        <v>417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487</v>
      </c>
      <c r="AG12" s="1" t="s">
        <v>117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42885</v>
      </c>
      <c r="W14" s="10">
        <v>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52901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11904</v>
      </c>
      <c r="AC16" s="8">
        <v>23300.400000000001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1692.1268266666668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53706.114330000004</v>
      </c>
      <c r="AB18" s="8">
        <v>11904</v>
      </c>
      <c r="AC18" s="8">
        <v>41802.114330000004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5000</v>
      </c>
      <c r="W20" s="10">
        <v>15000</v>
      </c>
      <c r="X20" s="10">
        <v>0</v>
      </c>
      <c r="Y20" s="10">
        <v>0</v>
      </c>
      <c r="Z20" s="9" t="s">
        <v>172</v>
      </c>
      <c r="AA20" s="8">
        <v>14039.85</v>
      </c>
      <c r="AB20" s="8">
        <v>14039.85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>
        <v>45910</v>
      </c>
      <c r="B31" s="14" t="s">
        <v>128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45926</v>
      </c>
      <c r="U31" s="11">
        <v>50000</v>
      </c>
      <c r="V31" s="10">
        <v>0</v>
      </c>
      <c r="W31" s="10">
        <v>50000</v>
      </c>
      <c r="X31" s="10">
        <v>0</v>
      </c>
      <c r="Y31" s="10">
        <v>52500</v>
      </c>
      <c r="Z31" s="9" t="s">
        <v>172</v>
      </c>
      <c r="AA31" s="8">
        <v>46799.500000000007</v>
      </c>
      <c r="AB31" s="8">
        <v>0</v>
      </c>
      <c r="AC31" s="8">
        <v>46799.500000000007</v>
      </c>
      <c r="AD31" s="8">
        <v>0</v>
      </c>
      <c r="AE31" s="8">
        <v>0</v>
      </c>
      <c r="AF31" s="8">
        <v>0</v>
      </c>
      <c r="AG31" s="1" t="s">
        <v>115</v>
      </c>
      <c r="AH31" s="1" t="s">
        <v>74</v>
      </c>
      <c r="AI31" s="1">
        <v>2</v>
      </c>
      <c r="AJ31" s="3">
        <v>45926</v>
      </c>
      <c r="AK31" s="3">
        <v>0</v>
      </c>
      <c r="AL31" s="3">
        <v>45917</v>
      </c>
      <c r="AM31" s="3">
        <v>45924</v>
      </c>
      <c r="AN31" s="3">
        <v>45925</v>
      </c>
      <c r="AO31" s="3">
        <v>45925</v>
      </c>
      <c r="AP31" s="3">
        <v>45921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3525.1463377777782</v>
      </c>
    </row>
    <row r="32" spans="1:56" ht="27.75" customHeight="1" x14ac:dyDescent="0.45">
      <c r="A32" s="3" t="s">
        <v>135</v>
      </c>
      <c r="B32" s="14" t="s">
        <v>135</v>
      </c>
      <c r="C32" s="9" t="s">
        <v>73</v>
      </c>
      <c r="D32" s="13" t="s">
        <v>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45930</v>
      </c>
      <c r="U32" s="11">
        <v>100000</v>
      </c>
      <c r="V32" s="10">
        <v>0</v>
      </c>
      <c r="W32" s="10">
        <v>100000</v>
      </c>
      <c r="X32" s="10">
        <v>0</v>
      </c>
      <c r="Y32" s="10">
        <v>105000</v>
      </c>
      <c r="Z32" s="9" t="s">
        <v>172</v>
      </c>
      <c r="AA32" s="8">
        <v>93599.000000000015</v>
      </c>
      <c r="AB32" s="8">
        <v>0</v>
      </c>
      <c r="AC32" s="8">
        <v>93599.000000000015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45930</v>
      </c>
      <c r="AK32" s="3">
        <v>0</v>
      </c>
      <c r="AL32" s="3">
        <v>45921</v>
      </c>
      <c r="AM32" s="3">
        <v>45928</v>
      </c>
      <c r="AN32" s="3">
        <v>45929</v>
      </c>
      <c r="AO32" s="3">
        <v>45929</v>
      </c>
      <c r="AP32" s="3">
        <v>45925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7050.2926755555563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172</v>
      </c>
      <c r="AA33" s="8">
        <v>196557.90000000002</v>
      </c>
      <c r="AB33" s="8">
        <v>37439.600000000006</v>
      </c>
      <c r="AC33" s="8">
        <v>159118.30000000002</v>
      </c>
      <c r="AD33" s="8">
        <v>0</v>
      </c>
      <c r="AE33" s="8">
        <v>0</v>
      </c>
      <c r="AF33" s="8" t="s">
        <v>58</v>
      </c>
      <c r="AG33" s="1" t="s">
        <v>116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250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0</v>
      </c>
      <c r="W34" s="10">
        <v>5040</v>
      </c>
      <c r="X34" s="10">
        <v>0</v>
      </c>
      <c r="Y34" s="10">
        <v>5292</v>
      </c>
      <c r="Z34" s="9" t="s">
        <v>112</v>
      </c>
      <c r="AA34" s="8">
        <v>4999.0247999999992</v>
      </c>
      <c r="AB34" s="8">
        <v>4999.0247999999992</v>
      </c>
      <c r="AC34" s="8">
        <v>0</v>
      </c>
      <c r="AD34" s="8">
        <v>0</v>
      </c>
      <c r="AE34" s="8">
        <v>4999.0247999999992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0</v>
      </c>
    </row>
    <row r="35" spans="1:56" ht="27.75" customHeight="1" x14ac:dyDescent="0.45">
      <c r="A35" s="3">
        <v>45905</v>
      </c>
      <c r="B35" s="14" t="s">
        <v>470</v>
      </c>
      <c r="C35" s="9" t="s">
        <v>139</v>
      </c>
      <c r="D35" s="13" t="s">
        <v>449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>
        <v>45920</v>
      </c>
      <c r="U35" s="11">
        <v>5040</v>
      </c>
      <c r="V35" s="10">
        <v>1174</v>
      </c>
      <c r="W35" s="10">
        <v>3866</v>
      </c>
      <c r="X35" s="10">
        <v>0</v>
      </c>
      <c r="Y35" s="10">
        <v>4059.3</v>
      </c>
      <c r="Z35" s="9" t="s">
        <v>112</v>
      </c>
      <c r="AA35" s="8">
        <v>3834.5694199999998</v>
      </c>
      <c r="AB35" s="8">
        <v>3834.5694199999998</v>
      </c>
      <c r="AC35" s="8">
        <v>0</v>
      </c>
      <c r="AD35" s="8">
        <v>0</v>
      </c>
      <c r="AE35" s="8">
        <v>3834.5694199999998</v>
      </c>
      <c r="AF35" s="8">
        <v>0</v>
      </c>
      <c r="AG35" s="1" t="s">
        <v>115</v>
      </c>
      <c r="AH35" s="1" t="s">
        <v>75</v>
      </c>
      <c r="AI35" s="1">
        <v>4</v>
      </c>
      <c r="AJ35" s="3">
        <v>45920</v>
      </c>
      <c r="AK35" s="3">
        <v>45916</v>
      </c>
      <c r="AL35" s="3">
        <v>45909</v>
      </c>
      <c r="AM35" s="3">
        <v>45917</v>
      </c>
      <c r="AN35" s="3">
        <v>45918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45796</v>
      </c>
      <c r="B36" s="14" t="s">
        <v>255</v>
      </c>
      <c r="C36" s="9" t="s">
        <v>139</v>
      </c>
      <c r="D36" s="13" t="s">
        <v>250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196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108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191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112</v>
      </c>
      <c r="AA37" s="8">
        <v>8833.594219999999</v>
      </c>
      <c r="AB37" s="8">
        <v>8833.594219999999</v>
      </c>
      <c r="AC37" s="8">
        <v>0</v>
      </c>
      <c r="AD37" s="8">
        <v>0</v>
      </c>
      <c r="AE37" s="8">
        <v>8833.594219999999</v>
      </c>
      <c r="AF37" s="8" t="s">
        <v>58</v>
      </c>
      <c r="AG37" s="1" t="s">
        <v>115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192</v>
      </c>
      <c r="BD37" s="56">
        <v>0</v>
      </c>
    </row>
    <row r="38" spans="1:56" ht="27.75" customHeight="1" x14ac:dyDescent="0.45">
      <c r="A38" s="3">
        <v>45782</v>
      </c>
      <c r="B38" s="14" t="s">
        <v>249</v>
      </c>
      <c r="C38" s="9" t="s">
        <v>79</v>
      </c>
      <c r="D38" s="13" t="s">
        <v>243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45909</v>
      </c>
      <c r="U38" s="11">
        <v>5000</v>
      </c>
      <c r="V38" s="10">
        <v>4473</v>
      </c>
      <c r="W38" s="10">
        <v>527</v>
      </c>
      <c r="X38" s="10">
        <v>5200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45909</v>
      </c>
      <c r="AK38" s="3">
        <v>45905</v>
      </c>
      <c r="AL38" s="3">
        <v>45898</v>
      </c>
      <c r="AM38" s="3">
        <v>45906</v>
      </c>
      <c r="AN38" s="3">
        <v>45907</v>
      </c>
      <c r="AO38" s="3">
        <v>45908</v>
      </c>
      <c r="AP38" s="3">
        <v>45904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439</v>
      </c>
      <c r="C39" s="9" t="s">
        <v>267</v>
      </c>
      <c r="D39" s="13" t="s">
        <v>429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45920</v>
      </c>
      <c r="U39" s="11">
        <v>8000</v>
      </c>
      <c r="V39" s="10">
        <v>8000</v>
      </c>
      <c r="W39" s="10">
        <v>0</v>
      </c>
      <c r="X39" s="10">
        <v>20753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488</v>
      </c>
      <c r="AG39" s="1" t="s">
        <v>117</v>
      </c>
      <c r="AH39" s="1" t="s">
        <v>75</v>
      </c>
      <c r="AI39" s="1">
        <v>4</v>
      </c>
      <c r="AJ39" s="3">
        <v>45920</v>
      </c>
      <c r="AK39" s="3">
        <v>45916</v>
      </c>
      <c r="AL39" s="3">
        <v>45909</v>
      </c>
      <c r="AM39" s="3">
        <v>45917</v>
      </c>
      <c r="AN39" s="3">
        <v>45918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45912</v>
      </c>
      <c r="U40" s="11">
        <v>5000</v>
      </c>
      <c r="V40" s="10">
        <v>0</v>
      </c>
      <c r="W40" s="10">
        <v>5000</v>
      </c>
      <c r="X40" s="10">
        <v>10200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45912</v>
      </c>
      <c r="AK40" s="3">
        <v>45908</v>
      </c>
      <c r="AL40" s="3">
        <v>45901</v>
      </c>
      <c r="AM40" s="3">
        <v>45909</v>
      </c>
      <c r="AN40" s="3">
        <v>45910</v>
      </c>
      <c r="AO40" s="3">
        <v>45911</v>
      </c>
      <c r="AP40" s="3">
        <v>45907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5378.4500000000007</v>
      </c>
      <c r="AE43" s="8">
        <v>0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18716</v>
      </c>
      <c r="W49" s="10">
        <v>1284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117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45922</v>
      </c>
      <c r="AK51" s="3">
        <v>45918</v>
      </c>
      <c r="AL51" s="3">
        <v>45911</v>
      </c>
      <c r="AM51" s="3">
        <v>45919</v>
      </c>
      <c r="AN51" s="3">
        <v>45920</v>
      </c>
      <c r="AO51" s="3">
        <v>45921</v>
      </c>
      <c r="AP51" s="3">
        <v>45917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7934.96</v>
      </c>
      <c r="AC52" s="8">
        <v>0</v>
      </c>
      <c r="AD52" s="8">
        <v>0</v>
      </c>
      <c r="AE52" s="8">
        <v>7934.96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45922</v>
      </c>
      <c r="AK52" s="3">
        <v>45918</v>
      </c>
      <c r="AL52" s="3">
        <v>45911</v>
      </c>
      <c r="AM52" s="3">
        <v>45919</v>
      </c>
      <c r="AN52" s="3">
        <v>45920</v>
      </c>
      <c r="AO52" s="3">
        <v>45921</v>
      </c>
      <c r="AP52" s="3">
        <v>45917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5000</v>
      </c>
      <c r="W53" s="10">
        <v>5000</v>
      </c>
      <c r="X53" s="10">
        <v>10294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9455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45909</v>
      </c>
      <c r="B65" s="14" t="s">
        <v>128</v>
      </c>
      <c r="C65" s="9" t="s">
        <v>79</v>
      </c>
      <c r="D65" s="13" t="s">
        <v>489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116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45909</v>
      </c>
      <c r="B66" s="14" t="s">
        <v>128</v>
      </c>
      <c r="C66" s="9" t="s">
        <v>79</v>
      </c>
      <c r="D66" s="13" t="s">
        <v>490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0</v>
      </c>
      <c r="AE66" s="8">
        <v>3310.89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45909</v>
      </c>
      <c r="B67" s="14" t="s">
        <v>128</v>
      </c>
      <c r="C67" s="9" t="s">
        <v>79</v>
      </c>
      <c r="D67" s="13" t="s">
        <v>491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6621.78</v>
      </c>
      <c r="AC67" s="8">
        <v>0</v>
      </c>
      <c r="AD67" s="8">
        <v>0</v>
      </c>
      <c r="AE67" s="8">
        <v>6621.78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128</v>
      </c>
      <c r="C68" s="9" t="s">
        <v>107</v>
      </c>
      <c r="D68" s="13" t="s">
        <v>492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128</v>
      </c>
      <c r="C69" s="9" t="s">
        <v>107</v>
      </c>
      <c r="D69" s="13" t="s">
        <v>493</v>
      </c>
      <c r="E69" s="9">
        <v>20</v>
      </c>
      <c r="F69" s="9">
        <v>40</v>
      </c>
      <c r="G69" s="9" t="s">
        <v>60</v>
      </c>
      <c r="H69" s="9" t="s">
        <v>66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3478.5300000000007</v>
      </c>
      <c r="AB69" s="8">
        <v>3478.5300000000007</v>
      </c>
      <c r="AC69" s="8">
        <v>0</v>
      </c>
      <c r="AD69" s="8">
        <v>0</v>
      </c>
      <c r="AE69" s="8">
        <v>3478.5300000000007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365</v>
      </c>
      <c r="C71" s="9" t="s">
        <v>79</v>
      </c>
      <c r="D71" s="13" t="s">
        <v>220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6000</v>
      </c>
      <c r="V71" s="10">
        <v>0</v>
      </c>
      <c r="W71" s="10">
        <v>6000</v>
      </c>
      <c r="X71" s="10">
        <v>0</v>
      </c>
      <c r="Y71" s="10">
        <v>6300</v>
      </c>
      <c r="Z71" s="9" t="s">
        <v>80</v>
      </c>
      <c r="AA71" s="8">
        <v>6621.78</v>
      </c>
      <c r="AB71" s="8">
        <v>6621.78</v>
      </c>
      <c r="AC71" s="8">
        <v>0</v>
      </c>
      <c r="AD71" s="8">
        <v>0</v>
      </c>
      <c r="AE71" s="8">
        <v>6621.78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258</v>
      </c>
      <c r="C72" s="9" t="s">
        <v>139</v>
      </c>
      <c r="D72" s="13" t="s">
        <v>145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240</v>
      </c>
      <c r="V72" s="10">
        <v>0</v>
      </c>
      <c r="W72" s="10">
        <v>240</v>
      </c>
      <c r="X72" s="10">
        <v>0</v>
      </c>
      <c r="Y72" s="10">
        <v>252</v>
      </c>
      <c r="Z72" s="9" t="s">
        <v>80</v>
      </c>
      <c r="AA72" s="8">
        <v>251.46</v>
      </c>
      <c r="AB72" s="8">
        <v>251.46</v>
      </c>
      <c r="AC72" s="8">
        <v>0</v>
      </c>
      <c r="AD72" s="8">
        <v>0</v>
      </c>
      <c r="AE72" s="8">
        <v>251.46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254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45876</v>
      </c>
      <c r="B73" s="14" t="s">
        <v>328</v>
      </c>
      <c r="C73" s="9" t="s">
        <v>107</v>
      </c>
      <c r="D73" s="13" t="s">
        <v>314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45877</v>
      </c>
      <c r="B74" s="14" t="s">
        <v>318</v>
      </c>
      <c r="C74" s="9" t="s">
        <v>79</v>
      </c>
      <c r="D74" s="13" t="s">
        <v>319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7000</v>
      </c>
      <c r="V74" s="10">
        <v>0</v>
      </c>
      <c r="W74" s="10">
        <v>7000</v>
      </c>
      <c r="X74" s="10">
        <v>0</v>
      </c>
      <c r="Y74" s="10">
        <v>7350</v>
      </c>
      <c r="Z74" s="9" t="s">
        <v>80</v>
      </c>
      <c r="AA74" s="8">
        <v>7725.41</v>
      </c>
      <c r="AB74" s="8">
        <v>7725.41</v>
      </c>
      <c r="AC74" s="8">
        <v>0</v>
      </c>
      <c r="AD74" s="8">
        <v>0</v>
      </c>
      <c r="AE74" s="8">
        <v>7725.41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 t="s">
        <v>135</v>
      </c>
      <c r="B75" s="14" t="s">
        <v>135</v>
      </c>
      <c r="C75" s="9" t="s">
        <v>270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3268</v>
      </c>
      <c r="AC75" s="8">
        <v>107095</v>
      </c>
      <c r="AD75" s="8">
        <v>0</v>
      </c>
      <c r="AE75" s="8">
        <v>110363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8091.6222222222232</v>
      </c>
    </row>
    <row r="76" spans="1:56" ht="27.75" customHeight="1" x14ac:dyDescent="0.45">
      <c r="A76" s="3">
        <v>45825</v>
      </c>
      <c r="B76" s="14" t="s">
        <v>269</v>
      </c>
      <c r="C76" s="9" t="s">
        <v>139</v>
      </c>
      <c r="D76" s="13" t="s">
        <v>239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246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257</v>
      </c>
      <c r="C77" s="9" t="s">
        <v>139</v>
      </c>
      <c r="D77" s="13" t="s">
        <v>253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302</v>
      </c>
      <c r="V77" s="10">
        <v>0</v>
      </c>
      <c r="W77" s="10">
        <v>302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45798</v>
      </c>
      <c r="B79" s="14" t="s">
        <v>263</v>
      </c>
      <c r="C79" s="9" t="s">
        <v>107</v>
      </c>
      <c r="D79" s="13" t="s">
        <v>261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416.92688888888887</v>
      </c>
    </row>
    <row r="80" spans="1:56" ht="27.75" customHeight="1" x14ac:dyDescent="0.45">
      <c r="A80" s="3">
        <v>45674</v>
      </c>
      <c r="B80" s="14" t="s">
        <v>226</v>
      </c>
      <c r="C80" s="9" t="s">
        <v>139</v>
      </c>
      <c r="D80" s="13" t="s">
        <v>225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235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45611</v>
      </c>
      <c r="B81" s="14" t="s">
        <v>195</v>
      </c>
      <c r="C81" s="9" t="s">
        <v>139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45523</v>
      </c>
      <c r="B83" s="14" t="s">
        <v>178</v>
      </c>
      <c r="C83" s="9" t="s">
        <v>139</v>
      </c>
      <c r="D83" s="13" t="s">
        <v>177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260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2840</v>
      </c>
      <c r="W84" s="10">
        <v>1160</v>
      </c>
      <c r="X84" s="10">
        <v>8450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45799</v>
      </c>
      <c r="B85" s="14" t="s">
        <v>264</v>
      </c>
      <c r="C85" s="9" t="s">
        <v>259</v>
      </c>
      <c r="D85" s="13" t="s">
        <v>358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132</v>
      </c>
      <c r="U85" s="11">
        <v>4000</v>
      </c>
      <c r="V85" s="10">
        <v>2654</v>
      </c>
      <c r="W85" s="10">
        <v>1346</v>
      </c>
      <c r="X85" s="10">
        <v>4000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210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45741</v>
      </c>
      <c r="B86" s="14" t="s">
        <v>242</v>
      </c>
      <c r="C86" s="9" t="s">
        <v>107</v>
      </c>
      <c r="D86" s="13" t="s">
        <v>241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3867</v>
      </c>
      <c r="W86" s="10">
        <v>133</v>
      </c>
      <c r="X86" s="10">
        <v>4200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244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209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4000</v>
      </c>
      <c r="V87" s="10">
        <v>4010</v>
      </c>
      <c r="W87" s="10">
        <v>0</v>
      </c>
      <c r="X87" s="10">
        <v>4470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45720</v>
      </c>
      <c r="B88" s="14" t="s">
        <v>128</v>
      </c>
      <c r="C88" s="9" t="s">
        <v>107</v>
      </c>
      <c r="D88" s="13" t="s">
        <v>219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3065</v>
      </c>
      <c r="W88" s="10">
        <v>0</v>
      </c>
      <c r="X88" s="10">
        <v>3300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45541</v>
      </c>
      <c r="B89" s="14" t="s">
        <v>182</v>
      </c>
      <c r="C89" s="9" t="s">
        <v>107</v>
      </c>
      <c r="D89" s="13" t="s">
        <v>183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3318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184</v>
      </c>
      <c r="AG89" s="1" t="s">
        <v>61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 t="s">
        <v>222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45581</v>
      </c>
      <c r="B90" s="14" t="s">
        <v>187</v>
      </c>
      <c r="C90" s="9" t="s">
        <v>107</v>
      </c>
      <c r="D90" s="13" t="s">
        <v>188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399264.69550000015</v>
      </c>
      <c r="AB91" s="8">
        <v>132771.99550000002</v>
      </c>
      <c r="AC91" s="8">
        <v>266492.7</v>
      </c>
      <c r="AD91" s="8">
        <v>29015.690000000002</v>
      </c>
      <c r="AE91" s="8">
        <v>370249.00550000009</v>
      </c>
      <c r="AF91" s="8" t="s">
        <v>58</v>
      </c>
      <c r="AG91" s="1" t="s">
        <v>115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 t="s">
        <v>135</v>
      </c>
      <c r="B92" s="14" t="s">
        <v>135</v>
      </c>
      <c r="C92" s="9" t="s">
        <v>270</v>
      </c>
      <c r="D92" s="13" t="s">
        <v>61</v>
      </c>
      <c r="E92" s="9">
        <v>20</v>
      </c>
      <c r="F92" s="9">
        <v>39</v>
      </c>
      <c r="G92" s="9" t="s">
        <v>60</v>
      </c>
      <c r="H92" s="9">
        <v>0</v>
      </c>
      <c r="I92" s="9">
        <v>84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271</v>
      </c>
      <c r="AA92" s="8">
        <v>113157.00000000001</v>
      </c>
      <c r="AB92" s="8">
        <v>111448</v>
      </c>
      <c r="AC92" s="8">
        <v>1709.0000000000146</v>
      </c>
      <c r="AD92" s="8">
        <v>0</v>
      </c>
      <c r="AE92" s="8">
        <v>0</v>
      </c>
      <c r="AF92" s="8">
        <v>0</v>
      </c>
      <c r="AG92" s="1" t="s">
        <v>117</v>
      </c>
      <c r="AH92" s="1" t="s">
        <v>74</v>
      </c>
      <c r="AI92" s="1">
        <v>2</v>
      </c>
      <c r="AJ92" s="3" t="s">
        <v>63</v>
      </c>
      <c r="AK92" s="3">
        <v>0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272</v>
      </c>
      <c r="BD92" s="56">
        <v>134.63122222222339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82</v>
      </c>
      <c r="J93" s="9" t="s">
        <v>78</v>
      </c>
      <c r="K93" s="9">
        <v>2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271</v>
      </c>
      <c r="AA93" s="8">
        <v>113157.00000000001</v>
      </c>
      <c r="AB93" s="8">
        <v>111448</v>
      </c>
      <c r="AC93" s="8">
        <v>1709.0000000000146</v>
      </c>
      <c r="AD93" s="8">
        <v>0</v>
      </c>
      <c r="AE93" s="8">
        <v>0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273</v>
      </c>
      <c r="BD93" s="56">
        <v>0</v>
      </c>
    </row>
    <row r="94" spans="1:56" ht="27.75" customHeight="1" x14ac:dyDescent="0.45">
      <c r="A94" s="3">
        <v>45887</v>
      </c>
      <c r="B94" s="14" t="s">
        <v>348</v>
      </c>
      <c r="C94" s="9" t="s">
        <v>139</v>
      </c>
      <c r="D94" s="13" t="s">
        <v>268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196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45926</v>
      </c>
      <c r="U94" s="11">
        <v>19440</v>
      </c>
      <c r="V94" s="10">
        <v>0</v>
      </c>
      <c r="W94" s="10">
        <v>19440</v>
      </c>
      <c r="X94" s="10">
        <v>20056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61</v>
      </c>
      <c r="AH94" s="1" t="s">
        <v>74</v>
      </c>
      <c r="AI94" s="1">
        <v>2</v>
      </c>
      <c r="AJ94" s="3">
        <v>45926</v>
      </c>
      <c r="AK94" s="3">
        <v>0</v>
      </c>
      <c r="AL94" s="3">
        <v>45917</v>
      </c>
      <c r="AM94" s="3">
        <v>45924</v>
      </c>
      <c r="AN94" s="3">
        <v>45925</v>
      </c>
      <c r="AO94" s="3">
        <v>45925</v>
      </c>
      <c r="AP94" s="3">
        <v>45921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334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473</v>
      </c>
      <c r="C95" s="9" t="s">
        <v>474</v>
      </c>
      <c r="D95" s="13" t="s">
        <v>475</v>
      </c>
      <c r="E95" s="9">
        <v>20</v>
      </c>
      <c r="F95" s="9">
        <v>34</v>
      </c>
      <c r="G95" s="9" t="s">
        <v>60</v>
      </c>
      <c r="H95" s="9">
        <v>0</v>
      </c>
      <c r="I95" s="9">
        <v>70</v>
      </c>
      <c r="J95" s="9" t="s">
        <v>57</v>
      </c>
      <c r="K95" s="9">
        <v>5</v>
      </c>
      <c r="L95" s="9" t="s">
        <v>92</v>
      </c>
      <c r="M95" s="10">
        <v>21</v>
      </c>
      <c r="N95" s="9">
        <v>37</v>
      </c>
      <c r="O95" s="9">
        <v>40</v>
      </c>
      <c r="P95" s="10">
        <v>0</v>
      </c>
      <c r="Q95" s="10">
        <v>0</v>
      </c>
      <c r="R95" s="10">
        <v>0</v>
      </c>
      <c r="S95" s="9" t="s">
        <v>67</v>
      </c>
      <c r="T95" s="12">
        <v>45912</v>
      </c>
      <c r="U95" s="11">
        <v>5000</v>
      </c>
      <c r="V95" s="10">
        <v>5000</v>
      </c>
      <c r="W95" s="10">
        <v>0</v>
      </c>
      <c r="X95" s="10">
        <v>5390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476</v>
      </c>
      <c r="AG95" s="1" t="s">
        <v>115</v>
      </c>
      <c r="AH95" s="1" t="s">
        <v>72</v>
      </c>
      <c r="AI95" s="1">
        <v>3</v>
      </c>
      <c r="AJ95" s="3">
        <v>45912</v>
      </c>
      <c r="AK95" s="3">
        <v>0</v>
      </c>
      <c r="AL95" s="3">
        <v>45902</v>
      </c>
      <c r="AM95" s="3">
        <v>45909</v>
      </c>
      <c r="AN95" s="3">
        <v>45910</v>
      </c>
      <c r="AO95" s="3">
        <v>45910</v>
      </c>
      <c r="AP95" s="3">
        <v>45907</v>
      </c>
      <c r="AQ95" s="3">
        <v>45911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45905</v>
      </c>
      <c r="B96" s="14" t="s">
        <v>477</v>
      </c>
      <c r="C96" s="9" t="s">
        <v>139</v>
      </c>
      <c r="D96" s="13" t="s">
        <v>332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45918</v>
      </c>
      <c r="U96" s="11">
        <v>30000</v>
      </c>
      <c r="V96" s="10">
        <v>16080</v>
      </c>
      <c r="W96" s="10">
        <v>13920</v>
      </c>
      <c r="X96" s="10">
        <v>31235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>
        <v>45918</v>
      </c>
      <c r="AK96" s="3">
        <v>0</v>
      </c>
      <c r="AL96" s="3">
        <v>45909</v>
      </c>
      <c r="AM96" s="3">
        <v>45916</v>
      </c>
      <c r="AN96" s="3">
        <v>45917</v>
      </c>
      <c r="AO96" s="3">
        <v>45917</v>
      </c>
      <c r="AP96" s="3">
        <v>45913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468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 t="s">
        <v>135</v>
      </c>
      <c r="B97" s="14" t="s">
        <v>135</v>
      </c>
      <c r="C97" s="9" t="s">
        <v>139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290000</v>
      </c>
      <c r="V97" s="10">
        <v>0</v>
      </c>
      <c r="W97" s="10">
        <v>290000</v>
      </c>
      <c r="X97" s="10">
        <v>0</v>
      </c>
      <c r="Y97" s="10">
        <v>304500</v>
      </c>
      <c r="Z97" s="9" t="s">
        <v>81</v>
      </c>
      <c r="AA97" s="8">
        <v>303847.5</v>
      </c>
      <c r="AB97" s="8">
        <v>72336</v>
      </c>
      <c r="AC97" s="8">
        <v>231511.5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74</v>
      </c>
      <c r="AI97" s="1">
        <v>2</v>
      </c>
      <c r="AJ97" s="3" t="s">
        <v>63</v>
      </c>
      <c r="AK97" s="3">
        <v>0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17697.768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303847.5</v>
      </c>
      <c r="AB98" s="8">
        <v>72336</v>
      </c>
      <c r="AC98" s="8">
        <v>231511.5</v>
      </c>
      <c r="AD98" s="8">
        <v>0</v>
      </c>
      <c r="AE98" s="8">
        <v>0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45908</v>
      </c>
      <c r="B99" s="14" t="s">
        <v>494</v>
      </c>
      <c r="C99" s="9" t="s">
        <v>495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45912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130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77</v>
      </c>
      <c r="AI99" s="1">
        <v>1</v>
      </c>
      <c r="AJ99" s="3">
        <v>45912</v>
      </c>
      <c r="AK99" s="3">
        <v>0</v>
      </c>
      <c r="AL99" s="3">
        <v>0</v>
      </c>
      <c r="AM99" s="3">
        <v>0</v>
      </c>
      <c r="AN99" s="3">
        <v>0</v>
      </c>
      <c r="AO99" s="3">
        <v>45911</v>
      </c>
      <c r="AP99" s="3">
        <v>45907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45904</v>
      </c>
      <c r="B101" s="14" t="s">
        <v>443</v>
      </c>
      <c r="C101" s="9" t="s">
        <v>454</v>
      </c>
      <c r="D101" s="13" t="s">
        <v>445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45911</v>
      </c>
      <c r="U101" s="11">
        <v>4000</v>
      </c>
      <c r="V101" s="10">
        <v>4000</v>
      </c>
      <c r="W101" s="10">
        <v>0</v>
      </c>
      <c r="X101" s="10">
        <v>4340</v>
      </c>
      <c r="Y101" s="10">
        <v>0</v>
      </c>
      <c r="Z101" s="9" t="s">
        <v>120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496</v>
      </c>
      <c r="AG101" s="1" t="s">
        <v>116</v>
      </c>
      <c r="AH101" s="1" t="s">
        <v>68</v>
      </c>
      <c r="AI101" s="1">
        <v>4</v>
      </c>
      <c r="AJ101" s="3">
        <v>45911</v>
      </c>
      <c r="AK101" s="3">
        <v>45907</v>
      </c>
      <c r="AL101" s="3">
        <v>45901</v>
      </c>
      <c r="AM101" s="3">
        <v>45908</v>
      </c>
      <c r="AN101" s="3">
        <v>45909</v>
      </c>
      <c r="AO101" s="3">
        <v>45909</v>
      </c>
      <c r="AP101" s="3">
        <v>45906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45876</v>
      </c>
      <c r="B102" s="14" t="s">
        <v>336</v>
      </c>
      <c r="C102" s="9" t="s">
        <v>107</v>
      </c>
      <c r="D102" s="13" t="s">
        <v>316</v>
      </c>
      <c r="E102" s="9">
        <v>21</v>
      </c>
      <c r="F102" s="9">
        <v>38</v>
      </c>
      <c r="G102" s="9" t="s">
        <v>60</v>
      </c>
      <c r="H102" s="9" t="s">
        <v>66</v>
      </c>
      <c r="I102" s="9">
        <v>102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40</v>
      </c>
      <c r="O102" s="9">
        <v>40</v>
      </c>
      <c r="P102" s="10">
        <v>65.13122457599998</v>
      </c>
      <c r="Q102" s="10">
        <v>0</v>
      </c>
      <c r="R102" s="10">
        <v>65.13122457599998</v>
      </c>
      <c r="S102" s="9" t="s">
        <v>67</v>
      </c>
      <c r="T102" s="12">
        <v>45926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120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116</v>
      </c>
      <c r="AH102" s="1" t="s">
        <v>68</v>
      </c>
      <c r="AI102" s="1">
        <v>4</v>
      </c>
      <c r="AJ102" s="3">
        <v>45926</v>
      </c>
      <c r="AK102" s="3">
        <v>45922</v>
      </c>
      <c r="AL102" s="3">
        <v>45916</v>
      </c>
      <c r="AM102" s="3">
        <v>45923</v>
      </c>
      <c r="AN102" s="3">
        <v>45924</v>
      </c>
      <c r="AO102" s="3">
        <v>45924</v>
      </c>
      <c r="AP102" s="3">
        <v>45921</v>
      </c>
      <c r="AQ102" s="3">
        <v>45925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 t="s">
        <v>135</v>
      </c>
      <c r="B103" s="14" t="s">
        <v>135</v>
      </c>
      <c r="C103" s="9" t="s">
        <v>111</v>
      </c>
      <c r="D103" s="13" t="s">
        <v>61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45930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120</v>
      </c>
      <c r="AA103" s="8">
        <v>107569.00000000001</v>
      </c>
      <c r="AB103" s="8">
        <v>107569.00000000001</v>
      </c>
      <c r="AC103" s="8">
        <v>0</v>
      </c>
      <c r="AD103" s="8">
        <v>107569.00000000001</v>
      </c>
      <c r="AE103" s="8">
        <v>0</v>
      </c>
      <c r="AF103" s="8">
        <v>0</v>
      </c>
      <c r="AG103" s="1" t="s">
        <v>116</v>
      </c>
      <c r="AH103" s="1" t="s">
        <v>68</v>
      </c>
      <c r="AI103" s="1">
        <v>4</v>
      </c>
      <c r="AJ103" s="3">
        <v>45930</v>
      </c>
      <c r="AK103" s="3">
        <v>45926</v>
      </c>
      <c r="AL103" s="3">
        <v>45920</v>
      </c>
      <c r="AM103" s="3">
        <v>45927</v>
      </c>
      <c r="AN103" s="3">
        <v>45928</v>
      </c>
      <c r="AO103" s="3">
        <v>45928</v>
      </c>
      <c r="AP103" s="3">
        <v>45925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45909</v>
      </c>
      <c r="B104" s="14" t="s">
        <v>128</v>
      </c>
      <c r="C104" s="9" t="s">
        <v>107</v>
      </c>
      <c r="D104" s="13" t="s">
        <v>497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42</v>
      </c>
      <c r="O104" s="9">
        <v>40</v>
      </c>
      <c r="P104" s="10">
        <v>68.387785804799989</v>
      </c>
      <c r="Q104" s="10">
        <v>0</v>
      </c>
      <c r="R104" s="10">
        <v>68.387785804799989</v>
      </c>
      <c r="S104" s="9" t="s">
        <v>67</v>
      </c>
      <c r="T104" s="12">
        <v>45915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116</v>
      </c>
      <c r="AH104" s="1" t="s">
        <v>68</v>
      </c>
      <c r="AI104" s="1">
        <v>4</v>
      </c>
      <c r="AJ104" s="3">
        <v>45915</v>
      </c>
      <c r="AK104" s="3">
        <v>45911</v>
      </c>
      <c r="AL104" s="3">
        <v>45905</v>
      </c>
      <c r="AM104" s="3">
        <v>45912</v>
      </c>
      <c r="AN104" s="3">
        <v>45913</v>
      </c>
      <c r="AO104" s="3">
        <v>45913</v>
      </c>
      <c r="AP104" s="3">
        <v>45910</v>
      </c>
      <c r="AQ104" s="3">
        <v>45914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250.15268740000002</v>
      </c>
    </row>
    <row r="105" spans="1:56" ht="27.75" customHeight="1" x14ac:dyDescent="0.45">
      <c r="A105" s="3">
        <v>45909</v>
      </c>
      <c r="B105" s="14" t="s">
        <v>128</v>
      </c>
      <c r="C105" s="9" t="s">
        <v>495</v>
      </c>
      <c r="D105" s="13" t="s">
        <v>498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45922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120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45922</v>
      </c>
      <c r="AK105" s="3">
        <v>45918</v>
      </c>
      <c r="AL105" s="3">
        <v>45912</v>
      </c>
      <c r="AM105" s="3">
        <v>45919</v>
      </c>
      <c r="AN105" s="3">
        <v>45920</v>
      </c>
      <c r="AO105" s="3">
        <v>45920</v>
      </c>
      <c r="AP105" s="3">
        <v>45917</v>
      </c>
      <c r="AQ105" s="3">
        <v>45921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386.78226766666666</v>
      </c>
    </row>
    <row r="106" spans="1:56" ht="27.75" customHeight="1" x14ac:dyDescent="0.45">
      <c r="A106" s="3">
        <v>45909</v>
      </c>
      <c r="B106" s="14" t="s">
        <v>128</v>
      </c>
      <c r="C106" s="9" t="s">
        <v>495</v>
      </c>
      <c r="D106" s="13" t="s">
        <v>499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45922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120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45922</v>
      </c>
      <c r="AK106" s="3">
        <v>45918</v>
      </c>
      <c r="AL106" s="3">
        <v>45912</v>
      </c>
      <c r="AM106" s="3">
        <v>45919</v>
      </c>
      <c r="AN106" s="3">
        <v>45920</v>
      </c>
      <c r="AO106" s="3">
        <v>45920</v>
      </c>
      <c r="AP106" s="3">
        <v>45917</v>
      </c>
      <c r="AQ106" s="3">
        <v>45921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386.78226766666666</v>
      </c>
    </row>
    <row r="107" spans="1:56" ht="27.75" customHeight="1" x14ac:dyDescent="0.45">
      <c r="A107" s="3">
        <v>45909</v>
      </c>
      <c r="B107" s="14" t="s">
        <v>128</v>
      </c>
      <c r="C107" s="9" t="s">
        <v>495</v>
      </c>
      <c r="D107" s="13" t="s">
        <v>500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71</v>
      </c>
      <c r="T107" s="12">
        <v>45922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5378.4500000000007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45922</v>
      </c>
      <c r="AK107" s="3">
        <v>45918</v>
      </c>
      <c r="AL107" s="3">
        <v>45912</v>
      </c>
      <c r="AM107" s="3">
        <v>45919</v>
      </c>
      <c r="AN107" s="3">
        <v>45920</v>
      </c>
      <c r="AO107" s="3">
        <v>45920</v>
      </c>
      <c r="AP107" s="3">
        <v>45917</v>
      </c>
      <c r="AQ107" s="3">
        <v>45921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386.78226766666666</v>
      </c>
    </row>
    <row r="108" spans="1:56" ht="27.75" customHeight="1" x14ac:dyDescent="0.45">
      <c r="A108" s="3">
        <v>45909</v>
      </c>
      <c r="B108" s="14" t="s">
        <v>128</v>
      </c>
      <c r="C108" s="9" t="s">
        <v>495</v>
      </c>
      <c r="D108" s="13" t="s">
        <v>501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45922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773.56453533333331</v>
      </c>
    </row>
    <row r="109" spans="1:56" ht="27.75" customHeight="1" x14ac:dyDescent="0.45">
      <c r="A109" s="3">
        <v>45909</v>
      </c>
      <c r="B109" s="14" t="s">
        <v>128</v>
      </c>
      <c r="C109" s="9" t="s">
        <v>495</v>
      </c>
      <c r="D109" s="13" t="s">
        <v>502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45922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120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773.56453533333331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400</v>
      </c>
      <c r="C112" s="9" t="s">
        <v>107</v>
      </c>
      <c r="D112" s="13" t="s">
        <v>401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120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402</v>
      </c>
      <c r="C113" s="9" t="s">
        <v>107</v>
      </c>
      <c r="D113" s="13" t="s">
        <v>313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403</v>
      </c>
      <c r="C114" s="9" t="s">
        <v>107</v>
      </c>
      <c r="D114" s="13" t="s">
        <v>404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335</v>
      </c>
      <c r="C115" s="9" t="s">
        <v>107</v>
      </c>
      <c r="D115" s="13" t="s">
        <v>315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71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3478.5300000000007</v>
      </c>
      <c r="AB115" s="8">
        <v>3478.5300000000007</v>
      </c>
      <c r="AC115" s="8">
        <v>0</v>
      </c>
      <c r="AD115" s="8">
        <v>0</v>
      </c>
      <c r="AE115" s="8">
        <v>3478.5300000000007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337</v>
      </c>
      <c r="C116" s="9" t="s">
        <v>107</v>
      </c>
      <c r="D116" s="13" t="s">
        <v>317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113.97964300799998</v>
      </c>
      <c r="Q116" s="10">
        <v>0</v>
      </c>
      <c r="R116" s="10">
        <v>113.97964300799998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5797.55</v>
      </c>
      <c r="AB116" s="8">
        <v>5797.55</v>
      </c>
      <c r="AC116" s="8">
        <v>0</v>
      </c>
      <c r="AD116" s="8">
        <v>0</v>
      </c>
      <c r="AE116" s="8">
        <v>5797.55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10756.900000000001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295</v>
      </c>
      <c r="C118" s="9" t="s">
        <v>79</v>
      </c>
      <c r="D118" s="13" t="s">
        <v>296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297</v>
      </c>
      <c r="C119" s="9" t="s">
        <v>79</v>
      </c>
      <c r="D119" s="13" t="s">
        <v>298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45826</v>
      </c>
      <c r="B120" s="14" t="s">
        <v>274</v>
      </c>
      <c r="C120" s="9" t="s">
        <v>107</v>
      </c>
      <c r="D120" s="13" t="s">
        <v>262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163.47937368575995</v>
      </c>
      <c r="Q120" s="10">
        <v>0</v>
      </c>
      <c r="R120" s="10">
        <v>163.47937368575995</v>
      </c>
      <c r="S120" s="9" t="s">
        <v>67</v>
      </c>
      <c r="T120" s="12" t="s">
        <v>63</v>
      </c>
      <c r="U120" s="11">
        <v>8000</v>
      </c>
      <c r="V120" s="10">
        <v>470</v>
      </c>
      <c r="W120" s="10">
        <v>7530</v>
      </c>
      <c r="X120" s="10">
        <v>0</v>
      </c>
      <c r="Y120" s="10">
        <v>7906.5</v>
      </c>
      <c r="Z120" s="9" t="s">
        <v>120</v>
      </c>
      <c r="AA120" s="8">
        <v>8310.3338999999996</v>
      </c>
      <c r="AB120" s="8">
        <v>8310.3338999999996</v>
      </c>
      <c r="AC120" s="8">
        <v>0</v>
      </c>
      <c r="AD120" s="8">
        <v>0</v>
      </c>
      <c r="AE120" s="8">
        <v>8310.3338999999996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45066</v>
      </c>
      <c r="B121" s="14" t="s">
        <v>126</v>
      </c>
      <c r="C121" s="9" t="s">
        <v>79</v>
      </c>
      <c r="D121" s="13" t="s">
        <v>125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120</v>
      </c>
      <c r="AA122" s="8">
        <v>231522.99390000003</v>
      </c>
      <c r="AB122" s="8">
        <v>190395.31390000004</v>
      </c>
      <c r="AC122" s="8">
        <v>41127.680000000008</v>
      </c>
      <c r="AD122" s="8">
        <v>110879.89000000001</v>
      </c>
      <c r="AE122" s="8">
        <v>120643.10389999999</v>
      </c>
      <c r="AF122" s="8" t="s">
        <v>58</v>
      </c>
      <c r="AG122" s="1" t="s">
        <v>61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216</v>
      </c>
      <c r="D123" s="13" t="s">
        <v>216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29756.100000000002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45930</v>
      </c>
      <c r="AK123" s="3">
        <v>0</v>
      </c>
      <c r="AL123" s="3">
        <v>45921</v>
      </c>
      <c r="AM123" s="3">
        <v>45928</v>
      </c>
      <c r="AN123" s="3">
        <v>45929</v>
      </c>
      <c r="AO123" s="3">
        <v>45929</v>
      </c>
      <c r="AP123" s="3">
        <v>45925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221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123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21017</v>
      </c>
      <c r="AC124" s="8">
        <v>8739.1000000000022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45930</v>
      </c>
      <c r="AK124" s="3">
        <v>0</v>
      </c>
      <c r="AL124" s="3">
        <v>45920</v>
      </c>
      <c r="AM124" s="3">
        <v>45927</v>
      </c>
      <c r="AN124" s="3">
        <v>45928</v>
      </c>
      <c r="AO124" s="3">
        <v>45928</v>
      </c>
      <c r="AP124" s="3">
        <v>45925</v>
      </c>
      <c r="AQ124" s="3">
        <v>45929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653.24772500000006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59512.200000000004</v>
      </c>
      <c r="AB125" s="8">
        <v>50773.100000000006</v>
      </c>
      <c r="AC125" s="8">
        <v>8739.1000000000022</v>
      </c>
      <c r="AD125" s="8">
        <v>0</v>
      </c>
      <c r="AE125" s="8">
        <v>0</v>
      </c>
      <c r="AF125" s="8" t="s">
        <v>58</v>
      </c>
      <c r="AG125" s="1" t="s">
        <v>115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45909</v>
      </c>
      <c r="B126" s="14" t="s">
        <v>128</v>
      </c>
      <c r="C126" s="9" t="s">
        <v>111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>
        <v>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45920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213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115</v>
      </c>
      <c r="AH126" s="1" t="s">
        <v>146</v>
      </c>
      <c r="AI126" s="1">
        <v>4</v>
      </c>
      <c r="AJ126" s="3">
        <v>45920</v>
      </c>
      <c r="AK126" s="3">
        <v>45916</v>
      </c>
      <c r="AL126" s="3">
        <v>0</v>
      </c>
      <c r="AM126" s="3">
        <v>0</v>
      </c>
      <c r="AN126" s="3">
        <v>0</v>
      </c>
      <c r="AO126" s="3">
        <v>45917</v>
      </c>
      <c r="AP126" s="3">
        <v>45915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143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1022.3013166666664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213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 t="s">
        <v>58</v>
      </c>
      <c r="AG127" s="1" t="s">
        <v>115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214</v>
      </c>
      <c r="BD127" s="56">
        <v>0</v>
      </c>
    </row>
    <row r="128" spans="1:56" ht="27.75" customHeight="1" x14ac:dyDescent="0.45">
      <c r="A128" s="3">
        <v>45908</v>
      </c>
      <c r="B128" s="14" t="s">
        <v>128</v>
      </c>
      <c r="C128" s="9" t="s">
        <v>320</v>
      </c>
      <c r="D128" s="13" t="s">
        <v>59</v>
      </c>
      <c r="E128" s="9">
        <v>23</v>
      </c>
      <c r="F128" s="9">
        <v>35</v>
      </c>
      <c r="G128" s="9" t="s">
        <v>482</v>
      </c>
      <c r="H128" s="9">
        <v>0</v>
      </c>
      <c r="I128" s="9">
        <v>90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45922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483</v>
      </c>
      <c r="AA128" s="8">
        <v>10198.1</v>
      </c>
      <c r="AB128" s="8">
        <v>0</v>
      </c>
      <c r="AC128" s="8">
        <v>10198.1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77</v>
      </c>
      <c r="AI128" s="1">
        <v>1</v>
      </c>
      <c r="AJ128" s="3">
        <v>45922</v>
      </c>
      <c r="AK128" s="3">
        <v>0</v>
      </c>
      <c r="AL128" s="3">
        <v>0</v>
      </c>
      <c r="AM128" s="3">
        <v>0</v>
      </c>
      <c r="AN128" s="3">
        <v>0</v>
      </c>
      <c r="AO128" s="3">
        <v>45921</v>
      </c>
      <c r="AP128" s="3">
        <v>45917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484</v>
      </c>
      <c r="BD128" s="56">
        <v>939.58494666666661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>
        <v>0</v>
      </c>
      <c r="H129" s="9">
        <v>0</v>
      </c>
      <c r="I129" s="9">
        <v>90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483</v>
      </c>
      <c r="AA129" s="8">
        <v>10198.1</v>
      </c>
      <c r="AB129" s="8">
        <v>0</v>
      </c>
      <c r="AC129" s="8">
        <v>10198.1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485</v>
      </c>
      <c r="BD129" s="56">
        <v>0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3207.7128103679997</v>
      </c>
      <c r="Q130" s="10">
        <v>0</v>
      </c>
      <c r="R130" s="10">
        <v>3207.7128103679997</v>
      </c>
      <c r="S130" s="9" t="s">
        <v>299</v>
      </c>
      <c r="T130" s="12" t="s">
        <v>63</v>
      </c>
      <c r="U130" s="11">
        <v>100000</v>
      </c>
      <c r="V130" s="10">
        <v>1500</v>
      </c>
      <c r="W130" s="10">
        <v>98500</v>
      </c>
      <c r="X130" s="10">
        <v>0</v>
      </c>
      <c r="Y130" s="10">
        <v>103425</v>
      </c>
      <c r="Z130" s="9" t="s">
        <v>99</v>
      </c>
      <c r="AA130" s="8">
        <v>105955.465</v>
      </c>
      <c r="AB130" s="8">
        <v>18859</v>
      </c>
      <c r="AC130" s="8">
        <v>87096.464999999997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11157.371681512501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11003.203948644863</v>
      </c>
      <c r="Q131" s="10">
        <v>0</v>
      </c>
      <c r="R131" s="10">
        <v>11003.203948644863</v>
      </c>
      <c r="S131" s="9" t="s">
        <v>299</v>
      </c>
      <c r="T131" s="12" t="s">
        <v>63</v>
      </c>
      <c r="U131" s="11">
        <v>337878</v>
      </c>
      <c r="V131" s="10">
        <v>0</v>
      </c>
      <c r="W131" s="10">
        <v>337878</v>
      </c>
      <c r="X131" s="10">
        <v>0</v>
      </c>
      <c r="Y131" s="10">
        <v>354771.9</v>
      </c>
      <c r="Z131" s="9" t="s">
        <v>99</v>
      </c>
      <c r="AA131" s="8">
        <v>363451.98582000006</v>
      </c>
      <c r="AB131" s="8">
        <v>0</v>
      </c>
      <c r="AC131" s="8">
        <v>363451.98582000006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46559.511849046357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99</v>
      </c>
      <c r="AA132" s="8">
        <v>469407.45082000003</v>
      </c>
      <c r="AB132" s="8">
        <v>18859</v>
      </c>
      <c r="AC132" s="8">
        <v>450548.45082000003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114</v>
      </c>
      <c r="BD132" s="56">
        <v>0</v>
      </c>
    </row>
    <row r="133" spans="1:56" ht="27.75" customHeight="1" x14ac:dyDescent="0.45">
      <c r="A133" s="3">
        <v>45894</v>
      </c>
      <c r="B133" s="14" t="s">
        <v>374</v>
      </c>
      <c r="C133" s="9" t="s">
        <v>137</v>
      </c>
      <c r="D133" s="13" t="s">
        <v>59</v>
      </c>
      <c r="E133" s="9">
        <v>26</v>
      </c>
      <c r="F133" s="9">
        <v>39</v>
      </c>
      <c r="G133" s="9" t="s">
        <v>60</v>
      </c>
      <c r="H133" s="9">
        <v>0</v>
      </c>
      <c r="I133" s="9">
        <v>93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123</v>
      </c>
      <c r="T133" s="12">
        <v>45920</v>
      </c>
      <c r="U133" s="11">
        <v>5000</v>
      </c>
      <c r="V133" s="10">
        <v>5000</v>
      </c>
      <c r="W133" s="10">
        <v>0</v>
      </c>
      <c r="X133" s="10">
        <v>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116</v>
      </c>
      <c r="AH133" s="1" t="s">
        <v>77</v>
      </c>
      <c r="AI133" s="1">
        <v>1</v>
      </c>
      <c r="AJ133" s="3">
        <v>45920</v>
      </c>
      <c r="AK133" s="3">
        <v>0</v>
      </c>
      <c r="AL133" s="3">
        <v>0</v>
      </c>
      <c r="AM133" s="3">
        <v>0</v>
      </c>
      <c r="AN133" s="3">
        <v>0</v>
      </c>
      <c r="AO133" s="3">
        <v>45919</v>
      </c>
      <c r="AP133" s="3">
        <v>45915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 t="s">
        <v>132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45906</v>
      </c>
      <c r="B134" s="14" t="s">
        <v>478</v>
      </c>
      <c r="C134" s="9" t="s">
        <v>179</v>
      </c>
      <c r="D134" s="13" t="s">
        <v>479</v>
      </c>
      <c r="E134" s="9">
        <v>26</v>
      </c>
      <c r="F134" s="9">
        <v>41</v>
      </c>
      <c r="G134" s="9" t="s">
        <v>60</v>
      </c>
      <c r="H134" s="9">
        <v>0</v>
      </c>
      <c r="I134" s="9">
        <v>97</v>
      </c>
      <c r="J134" s="9" t="s">
        <v>57</v>
      </c>
      <c r="K134" s="9">
        <v>5</v>
      </c>
      <c r="L134" s="9" t="s">
        <v>91</v>
      </c>
      <c r="M134" s="10">
        <v>27</v>
      </c>
      <c r="N134" s="9">
        <v>43</v>
      </c>
      <c r="O134" s="9">
        <v>40</v>
      </c>
      <c r="P134" s="10">
        <v>114.57174504959998</v>
      </c>
      <c r="Q134" s="10">
        <v>0</v>
      </c>
      <c r="R134" s="10">
        <v>114.57174504959998</v>
      </c>
      <c r="S134" s="9" t="s">
        <v>185</v>
      </c>
      <c r="T134" s="12">
        <v>45919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84</v>
      </c>
      <c r="AA134" s="8">
        <v>4749.8</v>
      </c>
      <c r="AB134" s="8">
        <v>2000</v>
      </c>
      <c r="AC134" s="8">
        <v>2749.8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45919</v>
      </c>
      <c r="AK134" s="3">
        <v>0</v>
      </c>
      <c r="AL134" s="3">
        <v>45909</v>
      </c>
      <c r="AM134" s="3">
        <v>45916</v>
      </c>
      <c r="AN134" s="3">
        <v>45917</v>
      </c>
      <c r="AO134" s="3">
        <v>45917</v>
      </c>
      <c r="AP134" s="3">
        <v>45914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222.03107333333332</v>
      </c>
    </row>
    <row r="135" spans="1:56" ht="27.75" customHeight="1" x14ac:dyDescent="0.45">
      <c r="A135" s="3">
        <v>45906</v>
      </c>
      <c r="B135" s="14" t="s">
        <v>478</v>
      </c>
      <c r="C135" s="9" t="s">
        <v>179</v>
      </c>
      <c r="D135" s="13" t="s">
        <v>480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114.57174504959998</v>
      </c>
      <c r="Q135" s="10">
        <v>0</v>
      </c>
      <c r="R135" s="10">
        <v>114.57174504959998</v>
      </c>
      <c r="S135" s="9" t="s">
        <v>185</v>
      </c>
      <c r="T135" s="12">
        <v>45919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84</v>
      </c>
      <c r="AA135" s="8">
        <v>4749.8</v>
      </c>
      <c r="AB135" s="8">
        <v>0</v>
      </c>
      <c r="AC135" s="8">
        <v>4749.8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72</v>
      </c>
      <c r="AI135" s="1">
        <v>3</v>
      </c>
      <c r="AJ135" s="3">
        <v>45919</v>
      </c>
      <c r="AK135" s="3">
        <v>0</v>
      </c>
      <c r="AL135" s="3">
        <v>45909</v>
      </c>
      <c r="AM135" s="3">
        <v>45916</v>
      </c>
      <c r="AN135" s="3">
        <v>45917</v>
      </c>
      <c r="AO135" s="3">
        <v>45917</v>
      </c>
      <c r="AP135" s="3">
        <v>45914</v>
      </c>
      <c r="AQ135" s="3">
        <v>45918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383.51996222222226</v>
      </c>
    </row>
    <row r="136" spans="1:56" ht="27.75" customHeight="1" x14ac:dyDescent="0.45">
      <c r="A136" s="3">
        <v>45906</v>
      </c>
      <c r="B136" s="14" t="s">
        <v>128</v>
      </c>
      <c r="C136" s="9" t="s">
        <v>179</v>
      </c>
      <c r="D136" s="13" t="s">
        <v>481</v>
      </c>
      <c r="E136" s="9">
        <v>26</v>
      </c>
      <c r="F136" s="9">
        <v>41</v>
      </c>
      <c r="G136" s="9" t="s">
        <v>60</v>
      </c>
      <c r="H136" s="9">
        <v>0</v>
      </c>
      <c r="I136" s="9">
        <v>97</v>
      </c>
      <c r="J136" s="9" t="s">
        <v>57</v>
      </c>
      <c r="K136" s="9">
        <v>5</v>
      </c>
      <c r="L136" s="9" t="s">
        <v>91</v>
      </c>
      <c r="M136" s="10">
        <v>27</v>
      </c>
      <c r="N136" s="9">
        <v>43</v>
      </c>
      <c r="O136" s="9">
        <v>40</v>
      </c>
      <c r="P136" s="10">
        <v>114.57174504959998</v>
      </c>
      <c r="Q136" s="10">
        <v>0</v>
      </c>
      <c r="R136" s="10">
        <v>114.57174504959998</v>
      </c>
      <c r="S136" s="9" t="s">
        <v>185</v>
      </c>
      <c r="T136" s="12">
        <v>45919</v>
      </c>
      <c r="U136" s="11">
        <v>4000</v>
      </c>
      <c r="V136" s="10">
        <v>0</v>
      </c>
      <c r="W136" s="10">
        <v>4000</v>
      </c>
      <c r="X136" s="10">
        <v>0</v>
      </c>
      <c r="Y136" s="10">
        <v>4200</v>
      </c>
      <c r="Z136" s="9" t="s">
        <v>84</v>
      </c>
      <c r="AA136" s="8">
        <v>4749.8</v>
      </c>
      <c r="AB136" s="8">
        <v>0</v>
      </c>
      <c r="AC136" s="8">
        <v>4749.8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72</v>
      </c>
      <c r="AI136" s="1">
        <v>3</v>
      </c>
      <c r="AJ136" s="3">
        <v>45919</v>
      </c>
      <c r="AK136" s="3">
        <v>0</v>
      </c>
      <c r="AL136" s="3">
        <v>45909</v>
      </c>
      <c r="AM136" s="3">
        <v>45916</v>
      </c>
      <c r="AN136" s="3">
        <v>45917</v>
      </c>
      <c r="AO136" s="3">
        <v>45917</v>
      </c>
      <c r="AP136" s="3">
        <v>45914</v>
      </c>
      <c r="AQ136" s="3">
        <v>45918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383.51996222222226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 t="s">
        <v>60</v>
      </c>
      <c r="H137" s="9">
        <v>0</v>
      </c>
      <c r="I137" s="9">
        <v>102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14249.400000000001</v>
      </c>
      <c r="AB137" s="8">
        <v>2000</v>
      </c>
      <c r="AC137" s="8">
        <v>12249.400000000001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45904</v>
      </c>
      <c r="B138" s="14" t="s">
        <v>455</v>
      </c>
      <c r="C138" s="9" t="s">
        <v>456</v>
      </c>
      <c r="D138" s="13" t="s">
        <v>457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140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458</v>
      </c>
      <c r="T138" s="12">
        <v>45912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459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12433.3</v>
      </c>
      <c r="AF138" s="8" t="s">
        <v>460</v>
      </c>
      <c r="AG138" s="1" t="s">
        <v>115</v>
      </c>
      <c r="AH138" s="1" t="s">
        <v>75</v>
      </c>
      <c r="AI138" s="1">
        <v>4</v>
      </c>
      <c r="AJ138" s="3">
        <v>45912</v>
      </c>
      <c r="AK138" s="3">
        <v>45908</v>
      </c>
      <c r="AL138" s="3">
        <v>45901</v>
      </c>
      <c r="AM138" s="3">
        <v>45909</v>
      </c>
      <c r="AN138" s="3">
        <v>45910</v>
      </c>
      <c r="AO138" s="3">
        <v>45911</v>
      </c>
      <c r="AP138" s="3">
        <v>45907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450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100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459</v>
      </c>
      <c r="AA139" s="8">
        <v>12433.3</v>
      </c>
      <c r="AB139" s="8">
        <v>12433.3</v>
      </c>
      <c r="AC139" s="8">
        <v>0</v>
      </c>
      <c r="AD139" s="8">
        <v>0</v>
      </c>
      <c r="AE139" s="8">
        <v>12433.3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450</v>
      </c>
      <c r="BD139" s="56">
        <v>0</v>
      </c>
    </row>
    <row r="140" spans="1:56" ht="27.75" customHeight="1" x14ac:dyDescent="0.45">
      <c r="A140" s="3">
        <v>45909</v>
      </c>
      <c r="B140" s="14" t="s">
        <v>128</v>
      </c>
      <c r="C140" s="9" t="s">
        <v>495</v>
      </c>
      <c r="D140" s="13" t="s">
        <v>59</v>
      </c>
      <c r="E140" s="9">
        <v>26</v>
      </c>
      <c r="F140" s="9">
        <v>44</v>
      </c>
      <c r="G140" s="9" t="s">
        <v>60</v>
      </c>
      <c r="H140" s="9">
        <v>0</v>
      </c>
      <c r="I140" s="9">
        <v>113</v>
      </c>
      <c r="J140" s="9" t="s">
        <v>57</v>
      </c>
      <c r="K140" s="9">
        <v>5</v>
      </c>
      <c r="L140" s="9" t="s">
        <v>92</v>
      </c>
      <c r="M140" s="10">
        <v>26</v>
      </c>
      <c r="N140" s="9">
        <v>48</v>
      </c>
      <c r="O140" s="9">
        <v>40</v>
      </c>
      <c r="P140" s="10">
        <v>153.94653081599995</v>
      </c>
      <c r="Q140" s="10">
        <v>0</v>
      </c>
      <c r="R140" s="10">
        <v>153.94653081599995</v>
      </c>
      <c r="S140" s="9" t="s">
        <v>71</v>
      </c>
      <c r="T140" s="12">
        <v>45912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197</v>
      </c>
      <c r="AA140" s="8">
        <v>6356.35</v>
      </c>
      <c r="AB140" s="8">
        <v>6356.35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312</v>
      </c>
      <c r="AI140" s="1">
        <v>2</v>
      </c>
      <c r="AJ140" s="3">
        <v>45912</v>
      </c>
      <c r="AK140" s="3">
        <v>0</v>
      </c>
      <c r="AL140" s="3">
        <v>0</v>
      </c>
      <c r="AM140" s="3">
        <v>0</v>
      </c>
      <c r="AN140" s="3">
        <v>0</v>
      </c>
      <c r="AO140" s="3">
        <v>45910</v>
      </c>
      <c r="AP140" s="3">
        <v>45907</v>
      </c>
      <c r="AQ140" s="3">
        <v>45911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 t="s">
        <v>135</v>
      </c>
      <c r="B141" s="14" t="s">
        <v>135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45925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197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119</v>
      </c>
      <c r="AH141" s="1" t="s">
        <v>77</v>
      </c>
      <c r="AI141" s="1">
        <v>1</v>
      </c>
      <c r="AJ141" s="3">
        <v>45925</v>
      </c>
      <c r="AK141" s="3">
        <v>0</v>
      </c>
      <c r="AL141" s="3">
        <v>0</v>
      </c>
      <c r="AM141" s="3">
        <v>0</v>
      </c>
      <c r="AN141" s="3">
        <v>0</v>
      </c>
      <c r="AO141" s="3">
        <v>45924</v>
      </c>
      <c r="AP141" s="3">
        <v>45920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197</v>
      </c>
      <c r="AA142" s="8">
        <v>18789.650000000001</v>
      </c>
      <c r="AB142" s="8">
        <v>18789.650000000001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198</v>
      </c>
      <c r="BD142" s="56">
        <v>0</v>
      </c>
    </row>
    <row r="143" spans="1:56" ht="27.75" customHeight="1" x14ac:dyDescent="0.45">
      <c r="A143" s="3">
        <v>45898</v>
      </c>
      <c r="B143" s="14" t="s">
        <v>414</v>
      </c>
      <c r="C143" s="9" t="s">
        <v>109</v>
      </c>
      <c r="D143" s="13" t="s">
        <v>59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45917</v>
      </c>
      <c r="U143" s="11">
        <v>15000</v>
      </c>
      <c r="V143" s="10">
        <v>0</v>
      </c>
      <c r="W143" s="10">
        <v>15000</v>
      </c>
      <c r="X143" s="10">
        <v>0</v>
      </c>
      <c r="Y143" s="10">
        <v>0</v>
      </c>
      <c r="Z143" s="9" t="s">
        <v>88</v>
      </c>
      <c r="AA143" s="8">
        <v>18649.949999999997</v>
      </c>
      <c r="AB143" s="8">
        <v>6158</v>
      </c>
      <c r="AC143" s="8">
        <v>12491.949999999997</v>
      </c>
      <c r="AD143" s="8">
        <v>0</v>
      </c>
      <c r="AE143" s="8">
        <v>18649.949999999997</v>
      </c>
      <c r="AF143" s="8">
        <v>0</v>
      </c>
      <c r="AG143" s="1" t="s">
        <v>115</v>
      </c>
      <c r="AH143" s="1" t="s">
        <v>146</v>
      </c>
      <c r="AI143" s="1">
        <v>2</v>
      </c>
      <c r="AJ143" s="3">
        <v>45917</v>
      </c>
      <c r="AK143" s="3">
        <v>45915</v>
      </c>
      <c r="AL143" s="3">
        <v>0</v>
      </c>
      <c r="AM143" s="3">
        <v>0</v>
      </c>
      <c r="AN143" s="3">
        <v>0</v>
      </c>
      <c r="AO143" s="3">
        <v>45916</v>
      </c>
      <c r="AP143" s="3">
        <v>45912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143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1288.3364433333331</v>
      </c>
    </row>
    <row r="144" spans="1:56" ht="27.75" customHeight="1" x14ac:dyDescent="0.45">
      <c r="A144" s="3">
        <v>45901</v>
      </c>
      <c r="B144" s="14" t="s">
        <v>421</v>
      </c>
      <c r="C144" s="9" t="s">
        <v>109</v>
      </c>
      <c r="D144" s="13" t="s">
        <v>144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45930</v>
      </c>
      <c r="U144" s="11">
        <v>30000</v>
      </c>
      <c r="V144" s="10">
        <v>5000</v>
      </c>
      <c r="W144" s="10">
        <v>25000</v>
      </c>
      <c r="X144" s="10">
        <v>9475</v>
      </c>
      <c r="Y144" s="10">
        <v>21551.25</v>
      </c>
      <c r="Z144" s="9" t="s">
        <v>88</v>
      </c>
      <c r="AA144" s="8">
        <v>26795.315662500001</v>
      </c>
      <c r="AB144" s="8">
        <v>0</v>
      </c>
      <c r="AC144" s="8">
        <v>26795.315662500001</v>
      </c>
      <c r="AD144" s="8">
        <v>0</v>
      </c>
      <c r="AE144" s="8">
        <v>26795.315662500001</v>
      </c>
      <c r="AF144" s="8">
        <v>0</v>
      </c>
      <c r="AG144" s="1" t="s">
        <v>115</v>
      </c>
      <c r="AH144" s="1" t="s">
        <v>75</v>
      </c>
      <c r="AI144" s="1">
        <v>4</v>
      </c>
      <c r="AJ144" s="3">
        <v>45930</v>
      </c>
      <c r="AK144" s="3">
        <v>45926</v>
      </c>
      <c r="AL144" s="3">
        <v>45919</v>
      </c>
      <c r="AM144" s="3">
        <v>45927</v>
      </c>
      <c r="AN144" s="3">
        <v>45928</v>
      </c>
      <c r="AO144" s="3">
        <v>45929</v>
      </c>
      <c r="AP144" s="3">
        <v>45925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2763.4902219925007</v>
      </c>
    </row>
    <row r="145" spans="1:56" ht="27.75" customHeight="1" x14ac:dyDescent="0.45">
      <c r="A145" s="3">
        <v>45901</v>
      </c>
      <c r="B145" s="14" t="s">
        <v>422</v>
      </c>
      <c r="C145" s="9" t="s">
        <v>109</v>
      </c>
      <c r="D145" s="13" t="s">
        <v>144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88</v>
      </c>
      <c r="AA145" s="8">
        <v>12433.3</v>
      </c>
      <c r="AB145" s="8">
        <v>0</v>
      </c>
      <c r="AC145" s="8">
        <v>12433.3</v>
      </c>
      <c r="AD145" s="8">
        <v>0</v>
      </c>
      <c r="AE145" s="8">
        <v>12433.3</v>
      </c>
      <c r="AF145" s="8">
        <v>0</v>
      </c>
      <c r="AG145" s="1" t="s">
        <v>115</v>
      </c>
      <c r="AH145" s="1" t="s">
        <v>75</v>
      </c>
      <c r="AI145" s="1">
        <v>4</v>
      </c>
      <c r="AJ145" s="3">
        <v>45945</v>
      </c>
      <c r="AK145" s="3">
        <v>45941</v>
      </c>
      <c r="AL145" s="3">
        <v>45934</v>
      </c>
      <c r="AM145" s="3">
        <v>45942</v>
      </c>
      <c r="AN145" s="3">
        <v>45943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1282.2876733333333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57878.565662499997</v>
      </c>
      <c r="AB146" s="8">
        <v>6158</v>
      </c>
      <c r="AC146" s="8">
        <v>51720.565662499997</v>
      </c>
      <c r="AD146" s="8">
        <v>0</v>
      </c>
      <c r="AE146" s="8">
        <v>57878.565662499997</v>
      </c>
      <c r="AF146" s="8" t="s">
        <v>58</v>
      </c>
      <c r="AG146" s="1" t="s">
        <v>116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45895</v>
      </c>
      <c r="B147" s="14" t="s">
        <v>375</v>
      </c>
      <c r="C147" s="9" t="s">
        <v>147</v>
      </c>
      <c r="D147" s="13" t="s">
        <v>148</v>
      </c>
      <c r="E147" s="9">
        <v>28</v>
      </c>
      <c r="F147" s="9">
        <v>41</v>
      </c>
      <c r="G147" s="9" t="s">
        <v>60</v>
      </c>
      <c r="H147" s="9">
        <v>0</v>
      </c>
      <c r="I147" s="9">
        <v>120</v>
      </c>
      <c r="J147" s="9" t="s">
        <v>78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45916</v>
      </c>
      <c r="U147" s="11">
        <v>13000</v>
      </c>
      <c r="V147" s="10">
        <v>13000</v>
      </c>
      <c r="W147" s="10">
        <v>0</v>
      </c>
      <c r="X147" s="10">
        <v>53544</v>
      </c>
      <c r="Y147" s="10">
        <v>0</v>
      </c>
      <c r="Z147" s="9" t="s">
        <v>127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45916</v>
      </c>
      <c r="AK147" s="3">
        <v>0</v>
      </c>
      <c r="AL147" s="3">
        <v>45907</v>
      </c>
      <c r="AM147" s="3">
        <v>45914</v>
      </c>
      <c r="AN147" s="3">
        <v>45915</v>
      </c>
      <c r="AO147" s="3">
        <v>45915</v>
      </c>
      <c r="AP147" s="3">
        <v>45911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469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45909</v>
      </c>
      <c r="B148" s="14" t="s">
        <v>128</v>
      </c>
      <c r="C148" s="9" t="s">
        <v>147</v>
      </c>
      <c r="D148" s="13" t="s">
        <v>148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45922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127</v>
      </c>
      <c r="AA148" s="8">
        <v>59372.5</v>
      </c>
      <c r="AB148" s="8">
        <v>19620</v>
      </c>
      <c r="AC148" s="8">
        <v>39752.5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45922</v>
      </c>
      <c r="AK148" s="3">
        <v>0</v>
      </c>
      <c r="AL148" s="3">
        <v>45913</v>
      </c>
      <c r="AM148" s="3">
        <v>45920</v>
      </c>
      <c r="AN148" s="3">
        <v>45921</v>
      </c>
      <c r="AO148" s="3">
        <v>45921</v>
      </c>
      <c r="AP148" s="3">
        <v>45917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 t="s">
        <v>486</v>
      </c>
      <c r="AZ148" s="2">
        <v>0</v>
      </c>
      <c r="BA148" s="2">
        <v>0</v>
      </c>
      <c r="BB148" s="2">
        <v>0</v>
      </c>
      <c r="BC148" s="1" t="s">
        <v>104</v>
      </c>
      <c r="BD148" s="56">
        <v>4467.7393055555558</v>
      </c>
    </row>
    <row r="149" spans="1:56" ht="27.75" customHeight="1" x14ac:dyDescent="0.45">
      <c r="A149" s="3" t="s">
        <v>135</v>
      </c>
      <c r="B149" s="14" t="s">
        <v>135</v>
      </c>
      <c r="C149" s="9" t="s">
        <v>109</v>
      </c>
      <c r="D149" s="13" t="s">
        <v>59</v>
      </c>
      <c r="E149" s="9">
        <v>28</v>
      </c>
      <c r="F149" s="9">
        <v>47</v>
      </c>
      <c r="G149" s="9" t="s">
        <v>60</v>
      </c>
      <c r="H149" s="9" t="s">
        <v>66</v>
      </c>
      <c r="I149" s="9">
        <v>180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45925</v>
      </c>
      <c r="U149" s="11">
        <v>5000</v>
      </c>
      <c r="V149" s="10">
        <v>0</v>
      </c>
      <c r="W149" s="10">
        <v>5000</v>
      </c>
      <c r="X149" s="10">
        <v>0</v>
      </c>
      <c r="Y149" s="10">
        <v>0</v>
      </c>
      <c r="Z149" s="9" t="s">
        <v>127</v>
      </c>
      <c r="AA149" s="8">
        <v>6775.4500000000007</v>
      </c>
      <c r="AB149" s="8">
        <v>0</v>
      </c>
      <c r="AC149" s="8">
        <v>6775.4500000000007</v>
      </c>
      <c r="AD149" s="8">
        <v>0</v>
      </c>
      <c r="AE149" s="8">
        <v>6775.4500000000007</v>
      </c>
      <c r="AF149" s="8">
        <v>0</v>
      </c>
      <c r="AG149" s="1">
        <v>0</v>
      </c>
      <c r="AH149" s="1" t="s">
        <v>146</v>
      </c>
      <c r="AI149" s="1">
        <v>2</v>
      </c>
      <c r="AJ149" s="3">
        <v>45925</v>
      </c>
      <c r="AK149" s="3">
        <v>45923</v>
      </c>
      <c r="AL149" s="3">
        <v>0</v>
      </c>
      <c r="AM149" s="3">
        <v>0</v>
      </c>
      <c r="AN149" s="3">
        <v>0</v>
      </c>
      <c r="AO149" s="3">
        <v>45924</v>
      </c>
      <c r="AP149" s="3">
        <v>45920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143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761.48529722222236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28</v>
      </c>
      <c r="F150" s="9">
        <v>43</v>
      </c>
      <c r="G150" s="9">
        <v>0</v>
      </c>
      <c r="H150" s="9">
        <v>0</v>
      </c>
      <c r="I150" s="9">
        <v>130</v>
      </c>
      <c r="J150" s="9" t="s">
        <v>57</v>
      </c>
      <c r="K150" s="9">
        <v>3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127</v>
      </c>
      <c r="AA150" s="8">
        <v>66147.95</v>
      </c>
      <c r="AB150" s="8">
        <v>19620</v>
      </c>
      <c r="AC150" s="8">
        <v>46527.95</v>
      </c>
      <c r="AD150" s="8">
        <v>0</v>
      </c>
      <c r="AE150" s="8">
        <v>6775.4500000000007</v>
      </c>
      <c r="AF150" s="8" t="s">
        <v>58</v>
      </c>
      <c r="AG150" s="1">
        <v>0</v>
      </c>
      <c r="AH150" s="1">
        <v>0</v>
      </c>
      <c r="AI150" s="1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149</v>
      </c>
      <c r="BD150" s="56">
        <v>0</v>
      </c>
    </row>
  </sheetData>
  <autoFilter ref="A5:BD15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8E8-C9B8-47A7-818B-69246230AD25}">
  <sheetPr>
    <tabColor rgb="FFFFFF00"/>
  </sheetPr>
  <dimension ref="A1:BD140"/>
  <sheetViews>
    <sheetView topLeftCell="A13" zoomScale="80" zoomScaleNormal="80" workbookViewId="0">
      <selection activeCell="U29" sqref="U2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45909</v>
      </c>
      <c r="E3" s="79" t="s">
        <v>52</v>
      </c>
      <c r="F3" s="79"/>
      <c r="G3" s="80">
        <v>9.48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45909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67.968380191999998</v>
      </c>
      <c r="Q12" s="10">
        <v>0</v>
      </c>
      <c r="R12" s="10">
        <v>67.968380191999998</v>
      </c>
      <c r="S12" s="9" t="s">
        <v>67</v>
      </c>
      <c r="T12" s="12">
        <v>45912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417</v>
      </c>
      <c r="AA12" s="8">
        <v>3841.7500000000005</v>
      </c>
      <c r="AB12" s="8">
        <v>3841.7500000000005</v>
      </c>
      <c r="AC12" s="8">
        <v>0</v>
      </c>
      <c r="AD12" s="8">
        <v>3841.7500000000005</v>
      </c>
      <c r="AE12" s="8">
        <v>0</v>
      </c>
      <c r="AF12" s="8">
        <v>0</v>
      </c>
      <c r="AG12" s="1" t="s">
        <v>119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3841.7500000000005</v>
      </c>
      <c r="AB13" s="8">
        <v>3841.7500000000005</v>
      </c>
      <c r="AC13" s="8">
        <v>0</v>
      </c>
      <c r="AD13" s="8">
        <v>3841.7500000000005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37000</v>
      </c>
      <c r="W14" s="10">
        <v>3000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28455</v>
      </c>
      <c r="Y15" s="10">
        <v>22622.25</v>
      </c>
      <c r="Z15" s="9" t="s">
        <v>168</v>
      </c>
      <c r="AA15" s="8">
        <v>19910.068447499998</v>
      </c>
      <c r="AB15" s="8">
        <v>19910.068447499998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4291</v>
      </c>
      <c r="AC16" s="8">
        <v>30913.4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2244.9998044444446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73616.182777499998</v>
      </c>
      <c r="AB18" s="8">
        <v>24201.068447499998</v>
      </c>
      <c r="AC18" s="8">
        <v>49415.114330000004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5000</v>
      </c>
      <c r="W19" s="10">
        <v>15000</v>
      </c>
      <c r="X19" s="10">
        <v>0</v>
      </c>
      <c r="Y19" s="10">
        <v>0</v>
      </c>
      <c r="Z19" s="9" t="s">
        <v>172</v>
      </c>
      <c r="AA19" s="8">
        <v>14039.85</v>
      </c>
      <c r="AB19" s="8">
        <v>14039.85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0</v>
      </c>
      <c r="W20" s="10">
        <v>20000</v>
      </c>
      <c r="X20" s="10">
        <v>0</v>
      </c>
      <c r="Y20" s="10">
        <v>0</v>
      </c>
      <c r="Z20" s="9" t="s">
        <v>172</v>
      </c>
      <c r="AA20" s="8">
        <v>18719.800000000003</v>
      </c>
      <c r="AB20" s="8">
        <v>18719.800000000003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352.51463377777782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 t="s">
        <v>135</v>
      </c>
      <c r="B31" s="14" t="s">
        <v>135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45930</v>
      </c>
      <c r="U31" s="11">
        <v>140000</v>
      </c>
      <c r="V31" s="10">
        <v>0</v>
      </c>
      <c r="W31" s="10">
        <v>140000</v>
      </c>
      <c r="X31" s="10">
        <v>0</v>
      </c>
      <c r="Y31" s="10">
        <v>147000</v>
      </c>
      <c r="Z31" s="9" t="s">
        <v>172</v>
      </c>
      <c r="AA31" s="8">
        <v>131038.6</v>
      </c>
      <c r="AB31" s="8">
        <v>0</v>
      </c>
      <c r="AC31" s="8">
        <v>131038.6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45930</v>
      </c>
      <c r="AK31" s="3">
        <v>0</v>
      </c>
      <c r="AL31" s="3">
        <v>45921</v>
      </c>
      <c r="AM31" s="3">
        <v>45928</v>
      </c>
      <c r="AN31" s="3">
        <v>45929</v>
      </c>
      <c r="AO31" s="3">
        <v>45929</v>
      </c>
      <c r="AP31" s="3">
        <v>45925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9870.4097457777771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172</v>
      </c>
      <c r="AA32" s="8">
        <v>205917.80000000002</v>
      </c>
      <c r="AB32" s="8">
        <v>32759.65</v>
      </c>
      <c r="AC32" s="8">
        <v>173158.15000000002</v>
      </c>
      <c r="AD32" s="8">
        <v>0</v>
      </c>
      <c r="AE32" s="8">
        <v>0</v>
      </c>
      <c r="AF32" s="8" t="s">
        <v>58</v>
      </c>
      <c r="AG32" s="1" t="s">
        <v>116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7.75" customHeight="1" x14ac:dyDescent="0.45">
      <c r="A33" s="3">
        <v>45905</v>
      </c>
      <c r="B33" s="14" t="s">
        <v>470</v>
      </c>
      <c r="C33" s="9" t="s">
        <v>139</v>
      </c>
      <c r="D33" s="13" t="s">
        <v>250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196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108</v>
      </c>
      <c r="T33" s="12">
        <v>45920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112</v>
      </c>
      <c r="AA33" s="8">
        <v>4999.0247999999992</v>
      </c>
      <c r="AB33" s="8">
        <v>4999.0247999999992</v>
      </c>
      <c r="AC33" s="8">
        <v>0</v>
      </c>
      <c r="AD33" s="8">
        <v>0</v>
      </c>
      <c r="AE33" s="8">
        <v>4999.0247999999992</v>
      </c>
      <c r="AF33" s="8">
        <v>0</v>
      </c>
      <c r="AG33" s="1" t="s">
        <v>115</v>
      </c>
      <c r="AH33" s="1" t="s">
        <v>75</v>
      </c>
      <c r="AI33" s="1">
        <v>4</v>
      </c>
      <c r="AJ33" s="3">
        <v>45920</v>
      </c>
      <c r="AK33" s="3">
        <v>45916</v>
      </c>
      <c r="AL33" s="3">
        <v>45909</v>
      </c>
      <c r="AM33" s="3">
        <v>45917</v>
      </c>
      <c r="AN33" s="3">
        <v>45918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191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449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1174</v>
      </c>
      <c r="W34" s="10">
        <v>3866</v>
      </c>
      <c r="X34" s="10">
        <v>0</v>
      </c>
      <c r="Y34" s="10">
        <v>4059.3</v>
      </c>
      <c r="Z34" s="9" t="s">
        <v>112</v>
      </c>
      <c r="AA34" s="8">
        <v>3834.5694199999998</v>
      </c>
      <c r="AB34" s="8">
        <v>1956</v>
      </c>
      <c r="AC34" s="8">
        <v>1878.5694199999998</v>
      </c>
      <c r="AD34" s="8">
        <v>0</v>
      </c>
      <c r="AE34" s="8">
        <v>3834.5694199999998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158.63475102222222</v>
      </c>
    </row>
    <row r="35" spans="1:56" ht="27.75" customHeight="1" x14ac:dyDescent="0.45">
      <c r="A35" s="3">
        <v>45796</v>
      </c>
      <c r="B35" s="14" t="s">
        <v>255</v>
      </c>
      <c r="C35" s="9" t="s">
        <v>139</v>
      </c>
      <c r="D35" s="13" t="s">
        <v>250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112</v>
      </c>
      <c r="AA36" s="8">
        <v>8833.594219999999</v>
      </c>
      <c r="AB36" s="8">
        <v>6955.0247999999992</v>
      </c>
      <c r="AC36" s="8">
        <v>1878.5694199999998</v>
      </c>
      <c r="AD36" s="8">
        <v>0</v>
      </c>
      <c r="AE36" s="8">
        <v>8833.594219999999</v>
      </c>
      <c r="AF36" s="8" t="s">
        <v>58</v>
      </c>
      <c r="AG36" s="1" t="s">
        <v>115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192</v>
      </c>
      <c r="BD36" s="56">
        <v>0</v>
      </c>
    </row>
    <row r="37" spans="1:56" ht="27.75" customHeight="1" x14ac:dyDescent="0.45">
      <c r="A37" s="3">
        <v>45782</v>
      </c>
      <c r="B37" s="14" t="s">
        <v>249</v>
      </c>
      <c r="C37" s="9" t="s">
        <v>79</v>
      </c>
      <c r="D37" s="13" t="s">
        <v>243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45909</v>
      </c>
      <c r="U37" s="11">
        <v>5000</v>
      </c>
      <c r="V37" s="10">
        <v>4473</v>
      </c>
      <c r="W37" s="10">
        <v>527</v>
      </c>
      <c r="X37" s="10">
        <v>5200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75</v>
      </c>
      <c r="AI37" s="1">
        <v>4</v>
      </c>
      <c r="AJ37" s="3">
        <v>45909</v>
      </c>
      <c r="AK37" s="3">
        <v>45905</v>
      </c>
      <c r="AL37" s="3">
        <v>45898</v>
      </c>
      <c r="AM37" s="3">
        <v>45906</v>
      </c>
      <c r="AN37" s="3">
        <v>45907</v>
      </c>
      <c r="AO37" s="3">
        <v>45908</v>
      </c>
      <c r="AP37" s="3">
        <v>45904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0</v>
      </c>
    </row>
    <row r="38" spans="1:56" ht="27.75" customHeight="1" x14ac:dyDescent="0.45">
      <c r="A38" s="3">
        <v>45902</v>
      </c>
      <c r="B38" s="14" t="s">
        <v>439</v>
      </c>
      <c r="C38" s="9" t="s">
        <v>267</v>
      </c>
      <c r="D38" s="13" t="s">
        <v>429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45910</v>
      </c>
      <c r="U38" s="11">
        <v>8000</v>
      </c>
      <c r="V38" s="10">
        <v>8000</v>
      </c>
      <c r="W38" s="10">
        <v>0</v>
      </c>
      <c r="X38" s="10">
        <v>20753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45910</v>
      </c>
      <c r="AK38" s="3">
        <v>45906</v>
      </c>
      <c r="AL38" s="3">
        <v>45899</v>
      </c>
      <c r="AM38" s="3">
        <v>45907</v>
      </c>
      <c r="AN38" s="3">
        <v>45908</v>
      </c>
      <c r="AO38" s="3">
        <v>45909</v>
      </c>
      <c r="AP38" s="3">
        <v>45905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438</v>
      </c>
      <c r="C39" s="9" t="s">
        <v>267</v>
      </c>
      <c r="D39" s="13" t="s">
        <v>431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45910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80</v>
      </c>
      <c r="AA39" s="8">
        <v>10756.900000000001</v>
      </c>
      <c r="AB39" s="8">
        <v>10756.900000000001</v>
      </c>
      <c r="AC39" s="8">
        <v>0</v>
      </c>
      <c r="AD39" s="8">
        <v>0</v>
      </c>
      <c r="AE39" s="8">
        <v>10756.900000000001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45910</v>
      </c>
      <c r="AK39" s="3">
        <v>45906</v>
      </c>
      <c r="AL39" s="3">
        <v>45899</v>
      </c>
      <c r="AM39" s="3">
        <v>45907</v>
      </c>
      <c r="AN39" s="3">
        <v>45908</v>
      </c>
      <c r="AO39" s="3">
        <v>45909</v>
      </c>
      <c r="AP39" s="3">
        <v>45905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80</v>
      </c>
      <c r="AA40" s="8">
        <v>10756.900000000001</v>
      </c>
      <c r="AB40" s="8">
        <v>10756.900000000001</v>
      </c>
      <c r="AC40" s="8">
        <v>0</v>
      </c>
      <c r="AD40" s="8">
        <v>0</v>
      </c>
      <c r="AE40" s="8">
        <v>10756.900000000001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45910</v>
      </c>
      <c r="AK40" s="3">
        <v>45906</v>
      </c>
      <c r="AL40" s="3">
        <v>45899</v>
      </c>
      <c r="AM40" s="3">
        <v>45907</v>
      </c>
      <c r="AN40" s="3">
        <v>45908</v>
      </c>
      <c r="AO40" s="3">
        <v>45909</v>
      </c>
      <c r="AP40" s="3">
        <v>45905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80</v>
      </c>
      <c r="AA42" s="8">
        <v>5378.4500000000007</v>
      </c>
      <c r="AB42" s="8">
        <v>5378.4500000000007</v>
      </c>
      <c r="AC42" s="8">
        <v>0</v>
      </c>
      <c r="AD42" s="8">
        <v>0</v>
      </c>
      <c r="AE42" s="8">
        <v>5378.4500000000007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0</v>
      </c>
      <c r="AE43" s="8">
        <v>5378.4500000000007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0</v>
      </c>
      <c r="W49" s="10">
        <v>20000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116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7000</v>
      </c>
      <c r="AC52" s="8">
        <v>934.96</v>
      </c>
      <c r="AD52" s="8">
        <v>0</v>
      </c>
      <c r="AE52" s="8">
        <v>7934.96</v>
      </c>
      <c r="AF52" s="8">
        <v>0</v>
      </c>
      <c r="AG52" s="1" t="s">
        <v>116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70.641422222222232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0</v>
      </c>
      <c r="W53" s="10">
        <v>10000</v>
      </c>
      <c r="X53" s="10">
        <v>6200</v>
      </c>
      <c r="Y53" s="10">
        <f>10500-6200</f>
        <v>4300</v>
      </c>
      <c r="Z53" s="9" t="s">
        <v>80</v>
      </c>
      <c r="AA53" s="8">
        <v>4300</v>
      </c>
      <c r="AB53" s="8">
        <v>4300</v>
      </c>
      <c r="AC53" s="8">
        <v>0</v>
      </c>
      <c r="AD53" s="8">
        <v>0</v>
      </c>
      <c r="AE53" s="8">
        <v>4300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0</v>
      </c>
      <c r="Y58" s="10">
        <v>9450</v>
      </c>
      <c r="Z58" s="9" t="s">
        <v>80</v>
      </c>
      <c r="AA58" s="8">
        <v>9932.67</v>
      </c>
      <c r="AB58" s="8">
        <v>9932.67</v>
      </c>
      <c r="AC58" s="8">
        <v>0</v>
      </c>
      <c r="AD58" s="8">
        <v>9932.67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395</v>
      </c>
      <c r="C65" s="9" t="s">
        <v>79</v>
      </c>
      <c r="D65" s="13" t="s">
        <v>310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115</v>
      </c>
      <c r="AH65" s="1" t="s">
        <v>75</v>
      </c>
      <c r="AI65" s="1">
        <v>5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250.15613333333337</v>
      </c>
    </row>
    <row r="66" spans="1:56" ht="27.75" customHeight="1" x14ac:dyDescent="0.45">
      <c r="A66" s="3">
        <v>45892</v>
      </c>
      <c r="B66" s="14" t="s">
        <v>365</v>
      </c>
      <c r="C66" s="9" t="s">
        <v>79</v>
      </c>
      <c r="D66" s="13" t="s">
        <v>220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0</v>
      </c>
      <c r="AC66" s="8">
        <v>6621.78</v>
      </c>
      <c r="AD66" s="8">
        <v>0</v>
      </c>
      <c r="AE66" s="8">
        <v>6621.78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500.31226666666674</v>
      </c>
    </row>
    <row r="67" spans="1:56" ht="27.75" customHeight="1" x14ac:dyDescent="0.45">
      <c r="A67" s="3">
        <v>45796</v>
      </c>
      <c r="B67" s="14" t="s">
        <v>258</v>
      </c>
      <c r="C67" s="9" t="s">
        <v>139</v>
      </c>
      <c r="D67" s="13" t="s">
        <v>145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0</v>
      </c>
      <c r="AC67" s="8">
        <v>251.46</v>
      </c>
      <c r="AD67" s="8">
        <v>0</v>
      </c>
      <c r="AE67" s="8">
        <v>251.46</v>
      </c>
      <c r="AF67" s="8">
        <v>0</v>
      </c>
      <c r="AG67" s="1" t="s">
        <v>61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254</v>
      </c>
      <c r="AZ67" s="2">
        <v>0</v>
      </c>
      <c r="BA67" s="2">
        <v>0</v>
      </c>
      <c r="BB67" s="2">
        <v>0</v>
      </c>
      <c r="BC67" s="1" t="s">
        <v>104</v>
      </c>
      <c r="BD67" s="56">
        <v>18.999199999999998</v>
      </c>
    </row>
    <row r="68" spans="1:56" ht="27.75" customHeight="1" x14ac:dyDescent="0.45">
      <c r="A68" s="3">
        <v>45876</v>
      </c>
      <c r="B68" s="14" t="s">
        <v>328</v>
      </c>
      <c r="C68" s="9" t="s">
        <v>107</v>
      </c>
      <c r="D68" s="13" t="s">
        <v>314</v>
      </c>
      <c r="E68" s="9">
        <v>20</v>
      </c>
      <c r="F68" s="9">
        <v>40</v>
      </c>
      <c r="G68" s="9" t="s">
        <v>60</v>
      </c>
      <c r="H68" s="9" t="s">
        <v>66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3075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45877</v>
      </c>
      <c r="B69" s="14" t="s">
        <v>318</v>
      </c>
      <c r="C69" s="9" t="s">
        <v>79</v>
      </c>
      <c r="D69" s="13" t="s">
        <v>319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7000</v>
      </c>
      <c r="V69" s="10">
        <v>0</v>
      </c>
      <c r="W69" s="10">
        <v>7000</v>
      </c>
      <c r="X69" s="10">
        <v>0</v>
      </c>
      <c r="Y69" s="10">
        <v>7350</v>
      </c>
      <c r="Z69" s="9" t="s">
        <v>80</v>
      </c>
      <c r="AA69" s="8">
        <v>7725.41</v>
      </c>
      <c r="AB69" s="8">
        <v>0</v>
      </c>
      <c r="AC69" s="8">
        <v>7725.41</v>
      </c>
      <c r="AD69" s="8">
        <v>0</v>
      </c>
      <c r="AE69" s="8">
        <v>7725.41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583.69764444444445</v>
      </c>
    </row>
    <row r="70" spans="1:56" ht="27.75" customHeight="1" x14ac:dyDescent="0.45">
      <c r="A70" s="3" t="s">
        <v>135</v>
      </c>
      <c r="B70" s="14" t="s">
        <v>135</v>
      </c>
      <c r="C70" s="9" t="s">
        <v>270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110363</v>
      </c>
      <c r="AB70" s="8">
        <v>0</v>
      </c>
      <c r="AC70" s="8">
        <v>110363</v>
      </c>
      <c r="AD70" s="8">
        <v>0</v>
      </c>
      <c r="AE70" s="8">
        <v>110363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8338.5377777777776</v>
      </c>
    </row>
    <row r="71" spans="1:56" ht="27.75" customHeight="1" x14ac:dyDescent="0.45">
      <c r="A71" s="3">
        <v>45825</v>
      </c>
      <c r="B71" s="14" t="s">
        <v>269</v>
      </c>
      <c r="C71" s="9" t="s">
        <v>139</v>
      </c>
      <c r="D71" s="13" t="s">
        <v>239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246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894</v>
      </c>
      <c r="V71" s="10">
        <v>525</v>
      </c>
      <c r="W71" s="10">
        <v>369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257</v>
      </c>
      <c r="C72" s="9" t="s">
        <v>139</v>
      </c>
      <c r="D72" s="13" t="s">
        <v>253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302</v>
      </c>
      <c r="V72" s="10">
        <v>0</v>
      </c>
      <c r="W72" s="10">
        <v>302</v>
      </c>
      <c r="X72" s="10">
        <v>5300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45782</v>
      </c>
      <c r="B73" s="14" t="s">
        <v>249</v>
      </c>
      <c r="C73" s="9" t="s">
        <v>79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416.92688888888887</v>
      </c>
    </row>
    <row r="74" spans="1:56" ht="27.75" customHeight="1" x14ac:dyDescent="0.45">
      <c r="A74" s="3">
        <v>45798</v>
      </c>
      <c r="B74" s="14" t="s">
        <v>263</v>
      </c>
      <c r="C74" s="9" t="s">
        <v>107</v>
      </c>
      <c r="D74" s="13" t="s">
        <v>261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416.92688888888887</v>
      </c>
    </row>
    <row r="75" spans="1:56" ht="27.75" customHeight="1" x14ac:dyDescent="0.45">
      <c r="A75" s="3">
        <v>45674</v>
      </c>
      <c r="B75" s="14" t="s">
        <v>226</v>
      </c>
      <c r="C75" s="9" t="s">
        <v>139</v>
      </c>
      <c r="D75" s="13" t="s">
        <v>225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235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45611</v>
      </c>
      <c r="B76" s="14" t="s">
        <v>195</v>
      </c>
      <c r="C76" s="9" t="s">
        <v>139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45523</v>
      </c>
      <c r="B77" s="14" t="s">
        <v>178</v>
      </c>
      <c r="C77" s="9" t="s">
        <v>139</v>
      </c>
      <c r="D77" s="13" t="s">
        <v>176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45523</v>
      </c>
      <c r="B78" s="14" t="s">
        <v>178</v>
      </c>
      <c r="C78" s="9" t="s">
        <v>139</v>
      </c>
      <c r="D78" s="13" t="s">
        <v>177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45799</v>
      </c>
      <c r="B79" s="14" t="s">
        <v>264</v>
      </c>
      <c r="C79" s="9" t="s">
        <v>259</v>
      </c>
      <c r="D79" s="13" t="s">
        <v>260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132</v>
      </c>
      <c r="U79" s="11">
        <v>4000</v>
      </c>
      <c r="V79" s="10">
        <v>2840</v>
      </c>
      <c r="W79" s="10">
        <v>1160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210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45799</v>
      </c>
      <c r="B80" s="14" t="s">
        <v>264</v>
      </c>
      <c r="C80" s="9" t="s">
        <v>259</v>
      </c>
      <c r="D80" s="13" t="s">
        <v>358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132</v>
      </c>
      <c r="U80" s="11">
        <v>4000</v>
      </c>
      <c r="V80" s="10">
        <v>2654</v>
      </c>
      <c r="W80" s="10">
        <v>1346</v>
      </c>
      <c r="X80" s="10">
        <v>4000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210</v>
      </c>
      <c r="AG80" s="1" t="s">
        <v>115</v>
      </c>
      <c r="AH80" s="1" t="s">
        <v>75</v>
      </c>
      <c r="AI80" s="1">
        <v>4</v>
      </c>
      <c r="AJ80" s="3" t="s">
        <v>132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45741</v>
      </c>
      <c r="B81" s="14" t="s">
        <v>242</v>
      </c>
      <c r="C81" s="9" t="s">
        <v>107</v>
      </c>
      <c r="D81" s="13" t="s">
        <v>241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132</v>
      </c>
      <c r="U81" s="11">
        <v>4000</v>
      </c>
      <c r="V81" s="10">
        <v>3867</v>
      </c>
      <c r="W81" s="10">
        <v>133</v>
      </c>
      <c r="X81" s="10">
        <v>4200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132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244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45720</v>
      </c>
      <c r="B82" s="14" t="s">
        <v>128</v>
      </c>
      <c r="C82" s="9" t="s">
        <v>107</v>
      </c>
      <c r="D82" s="13" t="s">
        <v>209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132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132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45720</v>
      </c>
      <c r="B83" s="14" t="s">
        <v>128</v>
      </c>
      <c r="C83" s="9" t="s">
        <v>107</v>
      </c>
      <c r="D83" s="13" t="s">
        <v>219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132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45541</v>
      </c>
      <c r="B84" s="14" t="s">
        <v>182</v>
      </c>
      <c r="C84" s="9" t="s">
        <v>107</v>
      </c>
      <c r="D84" s="13" t="s">
        <v>183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132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184</v>
      </c>
      <c r="AG84" s="1" t="s">
        <v>61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222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45581</v>
      </c>
      <c r="B85" s="14" t="s">
        <v>187</v>
      </c>
      <c r="C85" s="9" t="s">
        <v>107</v>
      </c>
      <c r="D85" s="13" t="s">
        <v>188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3000</v>
      </c>
      <c r="V85" s="10">
        <v>3194</v>
      </c>
      <c r="W85" s="10">
        <v>0</v>
      </c>
      <c r="X85" s="10">
        <v>5632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38</v>
      </c>
      <c r="G86" s="9">
        <v>0</v>
      </c>
      <c r="H86" s="9">
        <v>0</v>
      </c>
      <c r="I86" s="9">
        <v>84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80</v>
      </c>
      <c r="AA86" s="8">
        <v>426813.53550000011</v>
      </c>
      <c r="AB86" s="8">
        <v>138208.33550000004</v>
      </c>
      <c r="AC86" s="8">
        <v>288605.20000000007</v>
      </c>
      <c r="AD86" s="8">
        <v>33569.909999999996</v>
      </c>
      <c r="AE86" s="8">
        <v>393243.62550000014</v>
      </c>
      <c r="AF86" s="8" t="s">
        <v>58</v>
      </c>
      <c r="AG86" s="1" t="s">
        <v>115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 t="s">
        <v>135</v>
      </c>
      <c r="B87" s="14" t="s">
        <v>135</v>
      </c>
      <c r="C87" s="9" t="s">
        <v>270</v>
      </c>
      <c r="D87" s="13" t="s">
        <v>61</v>
      </c>
      <c r="E87" s="9">
        <v>20</v>
      </c>
      <c r="F87" s="9">
        <v>39</v>
      </c>
      <c r="G87" s="9" t="s">
        <v>60</v>
      </c>
      <c r="H87" s="9">
        <v>0</v>
      </c>
      <c r="I87" s="9">
        <v>84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271</v>
      </c>
      <c r="AA87" s="8">
        <v>113157.00000000001</v>
      </c>
      <c r="AB87" s="8">
        <v>99888</v>
      </c>
      <c r="AC87" s="8">
        <v>13269.000000000015</v>
      </c>
      <c r="AD87" s="8">
        <v>0</v>
      </c>
      <c r="AE87" s="8">
        <v>0</v>
      </c>
      <c r="AF87" s="8">
        <v>0</v>
      </c>
      <c r="AG87" s="1" t="s">
        <v>115</v>
      </c>
      <c r="AH87" s="1" t="s">
        <v>74</v>
      </c>
      <c r="AI87" s="1">
        <v>2</v>
      </c>
      <c r="AJ87" s="3" t="s">
        <v>63</v>
      </c>
      <c r="AK87" s="3">
        <v>0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272</v>
      </c>
      <c r="BD87" s="56">
        <v>1045.3023333333344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82</v>
      </c>
      <c r="J88" s="9" t="s">
        <v>78</v>
      </c>
      <c r="K88" s="9">
        <v>2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271</v>
      </c>
      <c r="AA88" s="8">
        <v>113157.00000000001</v>
      </c>
      <c r="AB88" s="8">
        <v>99888</v>
      </c>
      <c r="AC88" s="8">
        <v>13269.000000000015</v>
      </c>
      <c r="AD88" s="8">
        <v>0</v>
      </c>
      <c r="AE88" s="8">
        <v>0</v>
      </c>
      <c r="AF88" s="8" t="s">
        <v>58</v>
      </c>
      <c r="AG88" s="1" t="s">
        <v>117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273</v>
      </c>
      <c r="BD88" s="56">
        <v>0</v>
      </c>
    </row>
    <row r="89" spans="1:56" ht="27.75" customHeight="1" x14ac:dyDescent="0.45">
      <c r="A89" s="3">
        <v>45892</v>
      </c>
      <c r="B89" s="14" t="s">
        <v>366</v>
      </c>
      <c r="C89" s="9" t="s">
        <v>139</v>
      </c>
      <c r="D89" s="13" t="s">
        <v>367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45909</v>
      </c>
      <c r="U89" s="11">
        <v>10000</v>
      </c>
      <c r="V89" s="10">
        <v>10000</v>
      </c>
      <c r="W89" s="10">
        <v>0</v>
      </c>
      <c r="X89" s="10">
        <v>10696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117</v>
      </c>
      <c r="AH89" s="1" t="s">
        <v>74</v>
      </c>
      <c r="AI89" s="1">
        <v>2</v>
      </c>
      <c r="AJ89" s="3">
        <v>45909</v>
      </c>
      <c r="AK89" s="3">
        <v>0</v>
      </c>
      <c r="AL89" s="3">
        <v>45900</v>
      </c>
      <c r="AM89" s="3">
        <v>45907</v>
      </c>
      <c r="AN89" s="3">
        <v>45908</v>
      </c>
      <c r="AO89" s="3">
        <v>45908</v>
      </c>
      <c r="AP89" s="3">
        <v>45904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45887</v>
      </c>
      <c r="B90" s="14" t="s">
        <v>347</v>
      </c>
      <c r="C90" s="9" t="s">
        <v>139</v>
      </c>
      <c r="D90" s="13" t="s">
        <v>332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45915</v>
      </c>
      <c r="U90" s="11">
        <v>9153</v>
      </c>
      <c r="V90" s="10">
        <v>0</v>
      </c>
      <c r="W90" s="10">
        <v>9153</v>
      </c>
      <c r="X90" s="10">
        <v>18825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210</v>
      </c>
      <c r="AG90" s="1" t="s">
        <v>117</v>
      </c>
      <c r="AH90" s="1" t="s">
        <v>74</v>
      </c>
      <c r="AI90" s="1">
        <v>2</v>
      </c>
      <c r="AJ90" s="3">
        <v>45915</v>
      </c>
      <c r="AK90" s="3">
        <v>0</v>
      </c>
      <c r="AL90" s="3">
        <v>45906</v>
      </c>
      <c r="AM90" s="3">
        <v>45913</v>
      </c>
      <c r="AN90" s="3">
        <v>45914</v>
      </c>
      <c r="AO90" s="3">
        <v>45914</v>
      </c>
      <c r="AP90" s="3">
        <v>45910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333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45887</v>
      </c>
      <c r="B91" s="14" t="s">
        <v>348</v>
      </c>
      <c r="C91" s="9" t="s">
        <v>139</v>
      </c>
      <c r="D91" s="13" t="s">
        <v>268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196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45919</v>
      </c>
      <c r="U91" s="11">
        <v>17360</v>
      </c>
      <c r="V91" s="10">
        <v>10080</v>
      </c>
      <c r="W91" s="10">
        <v>7280</v>
      </c>
      <c r="X91" s="10">
        <v>40982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116</v>
      </c>
      <c r="AH91" s="1" t="s">
        <v>74</v>
      </c>
      <c r="AI91" s="1">
        <v>2</v>
      </c>
      <c r="AJ91" s="3">
        <v>45919</v>
      </c>
      <c r="AK91" s="3">
        <v>0</v>
      </c>
      <c r="AL91" s="3">
        <v>45910</v>
      </c>
      <c r="AM91" s="3">
        <v>45917</v>
      </c>
      <c r="AN91" s="3">
        <v>45918</v>
      </c>
      <c r="AO91" s="3">
        <v>45918</v>
      </c>
      <c r="AP91" s="3">
        <v>45914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 t="s">
        <v>334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45887</v>
      </c>
      <c r="B92" s="14" t="s">
        <v>348</v>
      </c>
      <c r="C92" s="9" t="s">
        <v>139</v>
      </c>
      <c r="D92" s="13" t="s">
        <v>268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45922</v>
      </c>
      <c r="U92" s="11">
        <v>30000</v>
      </c>
      <c r="V92" s="10">
        <v>0</v>
      </c>
      <c r="W92" s="10">
        <v>30000</v>
      </c>
      <c r="X92" s="10">
        <v>31000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119</v>
      </c>
      <c r="AH92" s="1" t="s">
        <v>74</v>
      </c>
      <c r="AI92" s="1">
        <v>2</v>
      </c>
      <c r="AJ92" s="3">
        <v>45922</v>
      </c>
      <c r="AK92" s="3">
        <v>0</v>
      </c>
      <c r="AL92" s="3">
        <v>45913</v>
      </c>
      <c r="AM92" s="3">
        <v>45920</v>
      </c>
      <c r="AN92" s="3">
        <v>45921</v>
      </c>
      <c r="AO92" s="3">
        <v>45921</v>
      </c>
      <c r="AP92" s="3">
        <v>45917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334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45926</v>
      </c>
      <c r="U93" s="11">
        <v>20000</v>
      </c>
      <c r="V93" s="10">
        <v>0</v>
      </c>
      <c r="W93" s="10">
        <v>20000</v>
      </c>
      <c r="X93" s="10">
        <v>20056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61</v>
      </c>
      <c r="AH93" s="1" t="s">
        <v>74</v>
      </c>
      <c r="AI93" s="1">
        <v>2</v>
      </c>
      <c r="AJ93" s="3">
        <v>45926</v>
      </c>
      <c r="AK93" s="3">
        <v>0</v>
      </c>
      <c r="AL93" s="3">
        <v>45917</v>
      </c>
      <c r="AM93" s="3">
        <v>45924</v>
      </c>
      <c r="AN93" s="3">
        <v>45925</v>
      </c>
      <c r="AO93" s="3">
        <v>45925</v>
      </c>
      <c r="AP93" s="3">
        <v>45921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45905</v>
      </c>
      <c r="B94" s="14" t="s">
        <v>473</v>
      </c>
      <c r="C94" s="9" t="s">
        <v>474</v>
      </c>
      <c r="D94" s="13" t="s">
        <v>475</v>
      </c>
      <c r="E94" s="9">
        <v>20</v>
      </c>
      <c r="F94" s="9">
        <v>34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 t="s">
        <v>92</v>
      </c>
      <c r="M94" s="10">
        <v>21</v>
      </c>
      <c r="N94" s="9">
        <v>37</v>
      </c>
      <c r="O94" s="9">
        <v>40</v>
      </c>
      <c r="P94" s="10">
        <v>95.846517983999988</v>
      </c>
      <c r="Q94" s="10">
        <v>0</v>
      </c>
      <c r="R94" s="10">
        <v>95.846517983999988</v>
      </c>
      <c r="S94" s="9" t="s">
        <v>67</v>
      </c>
      <c r="T94" s="12">
        <v>45912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4959.3500000000004</v>
      </c>
      <c r="AC94" s="8">
        <v>0</v>
      </c>
      <c r="AD94" s="8">
        <v>0</v>
      </c>
      <c r="AE94" s="8">
        <v>0</v>
      </c>
      <c r="AF94" s="8" t="s">
        <v>476</v>
      </c>
      <c r="AG94" s="1" t="s">
        <v>115</v>
      </c>
      <c r="AH94" s="1" t="s">
        <v>72</v>
      </c>
      <c r="AI94" s="1">
        <v>3</v>
      </c>
      <c r="AJ94" s="3">
        <v>45912</v>
      </c>
      <c r="AK94" s="3">
        <v>0</v>
      </c>
      <c r="AL94" s="3">
        <v>45902</v>
      </c>
      <c r="AM94" s="3">
        <v>45909</v>
      </c>
      <c r="AN94" s="3">
        <v>45910</v>
      </c>
      <c r="AO94" s="3">
        <v>45910</v>
      </c>
      <c r="AP94" s="3">
        <v>45907</v>
      </c>
      <c r="AQ94" s="3">
        <v>45911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477</v>
      </c>
      <c r="C95" s="9" t="s">
        <v>139</v>
      </c>
      <c r="D95" s="13" t="s">
        <v>332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45918</v>
      </c>
      <c r="U95" s="11">
        <v>30000</v>
      </c>
      <c r="V95" s="10">
        <v>0</v>
      </c>
      <c r="W95" s="10">
        <v>30000</v>
      </c>
      <c r="X95" s="10">
        <v>19678</v>
      </c>
      <c r="Y95" s="10">
        <v>10838.1</v>
      </c>
      <c r="Z95" s="9" t="s">
        <v>81</v>
      </c>
      <c r="AA95" s="8">
        <v>11355.619275000001</v>
      </c>
      <c r="AB95" s="8">
        <v>11355.619275000001</v>
      </c>
      <c r="AC95" s="8">
        <v>0</v>
      </c>
      <c r="AD95" s="8">
        <v>0</v>
      </c>
      <c r="AE95" s="8">
        <v>0</v>
      </c>
      <c r="AF95" s="8" t="s">
        <v>210</v>
      </c>
      <c r="AG95" s="1" t="s">
        <v>115</v>
      </c>
      <c r="AH95" s="1" t="s">
        <v>74</v>
      </c>
      <c r="AI95" s="1">
        <v>2</v>
      </c>
      <c r="AJ95" s="3">
        <v>45918</v>
      </c>
      <c r="AK95" s="3">
        <v>0</v>
      </c>
      <c r="AL95" s="3">
        <v>45909</v>
      </c>
      <c r="AM95" s="3">
        <v>45916</v>
      </c>
      <c r="AN95" s="3">
        <v>45917</v>
      </c>
      <c r="AO95" s="3">
        <v>45917</v>
      </c>
      <c r="AP95" s="3">
        <v>45913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468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139</v>
      </c>
      <c r="D96" s="13" t="s">
        <v>61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290000</v>
      </c>
      <c r="V96" s="10">
        <v>0</v>
      </c>
      <c r="W96" s="10">
        <v>290000</v>
      </c>
      <c r="X96" s="10">
        <v>0</v>
      </c>
      <c r="Y96" s="10">
        <v>304500</v>
      </c>
      <c r="Z96" s="9" t="s">
        <v>81</v>
      </c>
      <c r="AA96" s="8">
        <v>303847.5</v>
      </c>
      <c r="AB96" s="8">
        <v>72336</v>
      </c>
      <c r="AC96" s="8">
        <v>231511.5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17697.768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37</v>
      </c>
      <c r="G97" s="9">
        <v>0</v>
      </c>
      <c r="H97" s="9">
        <v>0</v>
      </c>
      <c r="I97" s="9">
        <v>80</v>
      </c>
      <c r="J97" s="9" t="s">
        <v>57</v>
      </c>
      <c r="K97" s="9">
        <v>3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320162.46927499998</v>
      </c>
      <c r="AB97" s="8">
        <v>88650.969274999996</v>
      </c>
      <c r="AC97" s="8">
        <v>231511.5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45904</v>
      </c>
      <c r="B98" s="14" t="s">
        <v>443</v>
      </c>
      <c r="C98" s="9" t="s">
        <v>454</v>
      </c>
      <c r="D98" s="13" t="s">
        <v>445</v>
      </c>
      <c r="E98" s="9">
        <v>21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45911</v>
      </c>
      <c r="U98" s="11">
        <v>4000</v>
      </c>
      <c r="V98" s="10">
        <v>0</v>
      </c>
      <c r="W98" s="10">
        <v>4000</v>
      </c>
      <c r="X98" s="10">
        <v>4340</v>
      </c>
      <c r="Y98" s="10">
        <v>0</v>
      </c>
      <c r="Z98" s="9" t="s">
        <v>120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68</v>
      </c>
      <c r="AI98" s="1">
        <v>4</v>
      </c>
      <c r="AJ98" s="3">
        <v>45911</v>
      </c>
      <c r="AK98" s="3">
        <v>45907</v>
      </c>
      <c r="AL98" s="3">
        <v>45901</v>
      </c>
      <c r="AM98" s="3">
        <v>45908</v>
      </c>
      <c r="AN98" s="3">
        <v>45909</v>
      </c>
      <c r="AO98" s="3">
        <v>45909</v>
      </c>
      <c r="AP98" s="3">
        <v>45906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121</v>
      </c>
      <c r="BD98" s="56">
        <v>0</v>
      </c>
    </row>
    <row r="99" spans="1:56" ht="27.75" customHeight="1" x14ac:dyDescent="0.45">
      <c r="A99" s="3">
        <v>45876</v>
      </c>
      <c r="B99" s="14" t="s">
        <v>336</v>
      </c>
      <c r="C99" s="9" t="s">
        <v>107</v>
      </c>
      <c r="D99" s="13" t="s">
        <v>316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>
        <v>45926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116</v>
      </c>
      <c r="AH99" s="1" t="s">
        <v>68</v>
      </c>
      <c r="AI99" s="1">
        <v>4</v>
      </c>
      <c r="AJ99" s="3">
        <v>45926</v>
      </c>
      <c r="AK99" s="3">
        <v>45922</v>
      </c>
      <c r="AL99" s="3">
        <v>45916</v>
      </c>
      <c r="AM99" s="3">
        <v>45923</v>
      </c>
      <c r="AN99" s="3">
        <v>45924</v>
      </c>
      <c r="AO99" s="3">
        <v>45924</v>
      </c>
      <c r="AP99" s="3">
        <v>45921</v>
      </c>
      <c r="AQ99" s="3">
        <v>45925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121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111</v>
      </c>
      <c r="D100" s="13" t="s">
        <v>61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45930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120</v>
      </c>
      <c r="AA100" s="8">
        <v>107569.00000000001</v>
      </c>
      <c r="AB100" s="8">
        <v>107569.00000000001</v>
      </c>
      <c r="AC100" s="8">
        <v>0</v>
      </c>
      <c r="AD100" s="8">
        <v>107569.00000000001</v>
      </c>
      <c r="AE100" s="8">
        <v>0</v>
      </c>
      <c r="AF100" s="8">
        <v>0</v>
      </c>
      <c r="AG100" s="1" t="s">
        <v>116</v>
      </c>
      <c r="AH100" s="1" t="s">
        <v>68</v>
      </c>
      <c r="AI100" s="1">
        <v>4</v>
      </c>
      <c r="AJ100" s="3">
        <v>45930</v>
      </c>
      <c r="AK100" s="3">
        <v>45926</v>
      </c>
      <c r="AL100" s="3">
        <v>45920</v>
      </c>
      <c r="AM100" s="3">
        <v>45927</v>
      </c>
      <c r="AN100" s="3">
        <v>45928</v>
      </c>
      <c r="AO100" s="3">
        <v>45928</v>
      </c>
      <c r="AP100" s="3">
        <v>45925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121</v>
      </c>
      <c r="BD100" s="56">
        <v>0</v>
      </c>
    </row>
    <row r="101" spans="1:56" ht="27.75" customHeight="1" x14ac:dyDescent="0.45">
      <c r="A101" s="3">
        <v>45631</v>
      </c>
      <c r="B101" s="14" t="s">
        <v>203</v>
      </c>
      <c r="C101" s="9" t="s">
        <v>109</v>
      </c>
      <c r="D101" s="13" t="s">
        <v>144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120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116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218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45631</v>
      </c>
      <c r="B102" s="14" t="s">
        <v>202</v>
      </c>
      <c r="C102" s="9" t="s">
        <v>109</v>
      </c>
      <c r="D102" s="13" t="s">
        <v>144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9000</v>
      </c>
      <c r="V102" s="10">
        <v>0</v>
      </c>
      <c r="W102" s="10">
        <v>9000</v>
      </c>
      <c r="X102" s="10">
        <v>0</v>
      </c>
      <c r="Y102" s="10">
        <v>9450</v>
      </c>
      <c r="Z102" s="9" t="s">
        <v>120</v>
      </c>
      <c r="AA102" s="8">
        <v>9681.2100000000009</v>
      </c>
      <c r="AB102" s="8">
        <v>9681.2100000000009</v>
      </c>
      <c r="AC102" s="8">
        <v>0</v>
      </c>
      <c r="AD102" s="8">
        <v>0</v>
      </c>
      <c r="AE102" s="8">
        <v>9681.2100000000009</v>
      </c>
      <c r="AF102" s="8">
        <v>0</v>
      </c>
      <c r="AG102" s="1" t="s">
        <v>116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217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>
        <v>45896</v>
      </c>
      <c r="B103" s="14" t="s">
        <v>400</v>
      </c>
      <c r="C103" s="9" t="s">
        <v>107</v>
      </c>
      <c r="D103" s="13" t="s">
        <v>401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116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45896</v>
      </c>
      <c r="B104" s="14" t="s">
        <v>402</v>
      </c>
      <c r="C104" s="9" t="s">
        <v>107</v>
      </c>
      <c r="D104" s="13" t="s">
        <v>313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45">
      <c r="A105" s="3">
        <v>45896</v>
      </c>
      <c r="B105" s="14" t="s">
        <v>403</v>
      </c>
      <c r="C105" s="9" t="s">
        <v>107</v>
      </c>
      <c r="D105" s="13" t="s">
        <v>404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120</v>
      </c>
      <c r="AA105" s="8">
        <v>3310.89</v>
      </c>
      <c r="AB105" s="8">
        <v>3310.89</v>
      </c>
      <c r="AC105" s="8">
        <v>0</v>
      </c>
      <c r="AD105" s="8">
        <v>0</v>
      </c>
      <c r="AE105" s="8">
        <v>3310.89</v>
      </c>
      <c r="AF105" s="8">
        <v>0</v>
      </c>
      <c r="AG105" s="1" t="s">
        <v>116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335</v>
      </c>
      <c r="C106" s="9" t="s">
        <v>107</v>
      </c>
      <c r="D106" s="13" t="s">
        <v>315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71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3478.5300000000007</v>
      </c>
      <c r="AB106" s="8">
        <v>3478.5300000000007</v>
      </c>
      <c r="AC106" s="8">
        <v>0</v>
      </c>
      <c r="AD106" s="8">
        <v>0</v>
      </c>
      <c r="AE106" s="8">
        <v>3478.5300000000007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337</v>
      </c>
      <c r="C107" s="9" t="s">
        <v>107</v>
      </c>
      <c r="D107" s="13" t="s">
        <v>317</v>
      </c>
      <c r="E107" s="9">
        <v>21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5797.55</v>
      </c>
      <c r="AB107" s="8">
        <v>5797.55</v>
      </c>
      <c r="AC107" s="8">
        <v>0</v>
      </c>
      <c r="AD107" s="8">
        <v>0</v>
      </c>
      <c r="AE107" s="8">
        <v>5797.55</v>
      </c>
      <c r="AF107" s="8">
        <v>0</v>
      </c>
      <c r="AG107" s="1" t="s">
        <v>116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45854</v>
      </c>
      <c r="B109" s="14" t="s">
        <v>295</v>
      </c>
      <c r="C109" s="9" t="s">
        <v>79</v>
      </c>
      <c r="D109" s="13" t="s">
        <v>296</v>
      </c>
      <c r="E109" s="9">
        <v>21</v>
      </c>
      <c r="F109" s="9">
        <v>38</v>
      </c>
      <c r="G109" s="9" t="s">
        <v>60</v>
      </c>
      <c r="H109" s="9" t="s">
        <v>76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45854</v>
      </c>
      <c r="B110" s="14" t="s">
        <v>297</v>
      </c>
      <c r="C110" s="9" t="s">
        <v>79</v>
      </c>
      <c r="D110" s="13" t="s">
        <v>298</v>
      </c>
      <c r="E110" s="9">
        <v>21</v>
      </c>
      <c r="F110" s="9">
        <v>38</v>
      </c>
      <c r="G110" s="9" t="s">
        <v>60</v>
      </c>
      <c r="H110" s="9" t="s">
        <v>76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65.13122457599998</v>
      </c>
      <c r="Q110" s="10">
        <v>0</v>
      </c>
      <c r="R110" s="10">
        <v>65.13122457599998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120</v>
      </c>
      <c r="AA110" s="8">
        <v>3310.89</v>
      </c>
      <c r="AB110" s="8">
        <v>3310.89</v>
      </c>
      <c r="AC110" s="8">
        <v>0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45826</v>
      </c>
      <c r="B111" s="14" t="s">
        <v>274</v>
      </c>
      <c r="C111" s="9" t="s">
        <v>107</v>
      </c>
      <c r="D111" s="13" t="s">
        <v>262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163.47937368575995</v>
      </c>
      <c r="Q111" s="10">
        <v>0</v>
      </c>
      <c r="R111" s="10">
        <v>163.47937368575995</v>
      </c>
      <c r="S111" s="9" t="s">
        <v>67</v>
      </c>
      <c r="T111" s="12" t="s">
        <v>63</v>
      </c>
      <c r="U111" s="11">
        <v>8000</v>
      </c>
      <c r="V111" s="10">
        <v>470</v>
      </c>
      <c r="W111" s="10">
        <v>7530</v>
      </c>
      <c r="X111" s="10">
        <v>0</v>
      </c>
      <c r="Y111" s="10">
        <v>7906.5</v>
      </c>
      <c r="Z111" s="9" t="s">
        <v>120</v>
      </c>
      <c r="AA111" s="8">
        <v>8310.3338999999996</v>
      </c>
      <c r="AB111" s="8">
        <v>8310.3338999999996</v>
      </c>
      <c r="AC111" s="8">
        <v>0</v>
      </c>
      <c r="AD111" s="8">
        <v>0</v>
      </c>
      <c r="AE111" s="8">
        <v>8310.3338999999996</v>
      </c>
      <c r="AF111" s="8">
        <v>0</v>
      </c>
      <c r="AG111" s="1" t="s">
        <v>115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45066</v>
      </c>
      <c r="B112" s="14" t="s">
        <v>126</v>
      </c>
      <c r="C112" s="9" t="s">
        <v>79</v>
      </c>
      <c r="D112" s="13" t="s">
        <v>125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21</v>
      </c>
      <c r="F113" s="9">
        <v>37</v>
      </c>
      <c r="G113" s="9">
        <v>0</v>
      </c>
      <c r="H113" s="9">
        <v>0</v>
      </c>
      <c r="I113" s="9">
        <v>74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 t="s">
        <v>82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120</v>
      </c>
      <c r="AA113" s="8">
        <v>190395.31390000004</v>
      </c>
      <c r="AB113" s="8">
        <v>190395.31390000004</v>
      </c>
      <c r="AC113" s="8">
        <v>0</v>
      </c>
      <c r="AD113" s="8">
        <v>110879.89000000001</v>
      </c>
      <c r="AE113" s="8">
        <v>79515.423899999994</v>
      </c>
      <c r="AF113" s="8" t="s">
        <v>58</v>
      </c>
      <c r="AG113" s="1" t="s">
        <v>61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122</v>
      </c>
      <c r="BD113" s="56">
        <v>0</v>
      </c>
    </row>
    <row r="114" spans="1:56" ht="27.75" customHeight="1" x14ac:dyDescent="0.45">
      <c r="A114" s="3" t="s">
        <v>135</v>
      </c>
      <c r="B114" s="14" t="s">
        <v>135</v>
      </c>
      <c r="C114" s="9" t="s">
        <v>216</v>
      </c>
      <c r="D114" s="13" t="s">
        <v>216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45930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83</v>
      </c>
      <c r="AA114" s="8">
        <v>29756.100000000002</v>
      </c>
      <c r="AB114" s="8">
        <v>29756.100000000002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74</v>
      </c>
      <c r="AI114" s="1">
        <v>2</v>
      </c>
      <c r="AJ114" s="3">
        <v>45930</v>
      </c>
      <c r="AK114" s="3">
        <v>0</v>
      </c>
      <c r="AL114" s="3">
        <v>45921</v>
      </c>
      <c r="AM114" s="3">
        <v>45928</v>
      </c>
      <c r="AN114" s="3">
        <v>45929</v>
      </c>
      <c r="AO114" s="3">
        <v>45929</v>
      </c>
      <c r="AP114" s="3">
        <v>45925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 t="s">
        <v>135</v>
      </c>
      <c r="B115" s="14" t="s">
        <v>135</v>
      </c>
      <c r="C115" s="9" t="s">
        <v>221</v>
      </c>
      <c r="D115" s="13" t="s">
        <v>61</v>
      </c>
      <c r="E115" s="9">
        <v>23</v>
      </c>
      <c r="F115" s="9">
        <v>34</v>
      </c>
      <c r="G115" s="9" t="s">
        <v>60</v>
      </c>
      <c r="H115" s="9">
        <v>0</v>
      </c>
      <c r="I115" s="9">
        <v>68</v>
      </c>
      <c r="J115" s="9" t="s">
        <v>57</v>
      </c>
      <c r="K115" s="9">
        <v>5</v>
      </c>
      <c r="L115" s="9" t="s">
        <v>92</v>
      </c>
      <c r="M115" s="10">
        <v>24</v>
      </c>
      <c r="N115" s="9">
        <v>37</v>
      </c>
      <c r="O115" s="9">
        <v>50</v>
      </c>
      <c r="P115" s="10">
        <v>821.54158271999995</v>
      </c>
      <c r="Q115" s="10">
        <v>0</v>
      </c>
      <c r="R115" s="10">
        <v>821.54158271999995</v>
      </c>
      <c r="S115" s="9" t="s">
        <v>123</v>
      </c>
      <c r="T115" s="12">
        <v>45930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83</v>
      </c>
      <c r="AA115" s="8">
        <v>29756.100000000002</v>
      </c>
      <c r="AB115" s="8">
        <v>18178</v>
      </c>
      <c r="AC115" s="8">
        <v>11578.100000000002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72</v>
      </c>
      <c r="AI115" s="1">
        <v>3</v>
      </c>
      <c r="AJ115" s="3">
        <v>45930</v>
      </c>
      <c r="AK115" s="3">
        <v>0</v>
      </c>
      <c r="AL115" s="3">
        <v>45920</v>
      </c>
      <c r="AM115" s="3">
        <v>45927</v>
      </c>
      <c r="AN115" s="3">
        <v>45928</v>
      </c>
      <c r="AO115" s="3">
        <v>45928</v>
      </c>
      <c r="AP115" s="3">
        <v>45925</v>
      </c>
      <c r="AQ115" s="3">
        <v>45929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865.46297500000014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60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83</v>
      </c>
      <c r="AA116" s="8">
        <v>59512.200000000004</v>
      </c>
      <c r="AB116" s="8">
        <v>47934.100000000006</v>
      </c>
      <c r="AC116" s="8">
        <v>11578.100000000002</v>
      </c>
      <c r="AD116" s="8">
        <v>0</v>
      </c>
      <c r="AE116" s="8">
        <v>0</v>
      </c>
      <c r="AF116" s="8" t="s">
        <v>58</v>
      </c>
      <c r="AG116" s="1" t="s">
        <v>115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45727</v>
      </c>
      <c r="B117" s="14" t="s">
        <v>240</v>
      </c>
      <c r="C117" s="9" t="s">
        <v>111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213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215</v>
      </c>
      <c r="AG117" s="1" t="s">
        <v>115</v>
      </c>
      <c r="AH117" s="1" t="s">
        <v>146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143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213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214</v>
      </c>
      <c r="BD118" s="56">
        <v>0</v>
      </c>
    </row>
    <row r="119" spans="1:56" ht="27.75" customHeight="1" x14ac:dyDescent="0.45">
      <c r="A119" s="3">
        <v>45908</v>
      </c>
      <c r="B119" s="14" t="s">
        <v>128</v>
      </c>
      <c r="C119" s="9" t="s">
        <v>320</v>
      </c>
      <c r="D119" s="13" t="s">
        <v>59</v>
      </c>
      <c r="E119" s="9">
        <v>23</v>
      </c>
      <c r="F119" s="9">
        <v>35</v>
      </c>
      <c r="G119" s="9" t="s">
        <v>482</v>
      </c>
      <c r="H119" s="9">
        <v>0</v>
      </c>
      <c r="I119" s="9">
        <v>90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45922</v>
      </c>
      <c r="U119" s="11">
        <v>10000</v>
      </c>
      <c r="V119" s="10">
        <v>0</v>
      </c>
      <c r="W119" s="10">
        <v>10000</v>
      </c>
      <c r="X119" s="10">
        <v>0</v>
      </c>
      <c r="Y119" s="10">
        <v>0</v>
      </c>
      <c r="Z119" s="9" t="s">
        <v>483</v>
      </c>
      <c r="AA119" s="8">
        <v>10198.1</v>
      </c>
      <c r="AB119" s="8">
        <v>0</v>
      </c>
      <c r="AC119" s="8">
        <v>10198.1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77</v>
      </c>
      <c r="AI119" s="1">
        <v>1</v>
      </c>
      <c r="AJ119" s="3">
        <v>45922</v>
      </c>
      <c r="AK119" s="3">
        <v>0</v>
      </c>
      <c r="AL119" s="3">
        <v>0</v>
      </c>
      <c r="AM119" s="3">
        <v>0</v>
      </c>
      <c r="AN119" s="3">
        <v>0</v>
      </c>
      <c r="AO119" s="3">
        <v>45921</v>
      </c>
      <c r="AP119" s="3">
        <v>45917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484</v>
      </c>
      <c r="BD119" s="56">
        <v>939.58494666666661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34</v>
      </c>
      <c r="G120" s="9">
        <v>0</v>
      </c>
      <c r="H120" s="9">
        <v>0</v>
      </c>
      <c r="I120" s="9">
        <v>90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483</v>
      </c>
      <c r="AA120" s="8">
        <v>10198.1</v>
      </c>
      <c r="AB120" s="8">
        <v>0</v>
      </c>
      <c r="AC120" s="8">
        <v>10198.1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485</v>
      </c>
      <c r="BD120" s="56">
        <v>0</v>
      </c>
    </row>
    <row r="121" spans="1:56" ht="27.75" customHeight="1" x14ac:dyDescent="0.45">
      <c r="A121" s="3">
        <v>45601</v>
      </c>
      <c r="B121" s="14" t="s">
        <v>193</v>
      </c>
      <c r="C121" s="9" t="s">
        <v>93</v>
      </c>
      <c r="D121" s="13" t="s">
        <v>142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3207.7128103679997</v>
      </c>
      <c r="Q121" s="10">
        <v>0</v>
      </c>
      <c r="R121" s="10">
        <v>3207.7128103679997</v>
      </c>
      <c r="S121" s="9" t="s">
        <v>299</v>
      </c>
      <c r="T121" s="12" t="s">
        <v>63</v>
      </c>
      <c r="U121" s="11">
        <v>100000</v>
      </c>
      <c r="V121" s="10">
        <v>1500</v>
      </c>
      <c r="W121" s="10">
        <v>98500</v>
      </c>
      <c r="X121" s="10">
        <v>0</v>
      </c>
      <c r="Y121" s="10">
        <v>103425</v>
      </c>
      <c r="Z121" s="9" t="s">
        <v>99</v>
      </c>
      <c r="AA121" s="8">
        <v>105955.465</v>
      </c>
      <c r="AB121" s="8">
        <v>18859</v>
      </c>
      <c r="AC121" s="8">
        <v>87096.464999999997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113</v>
      </c>
      <c r="BD121" s="56">
        <v>11157.371681512501</v>
      </c>
    </row>
    <row r="122" spans="1:56" ht="27.75" customHeight="1" x14ac:dyDescent="0.45">
      <c r="A122" s="3">
        <v>45601</v>
      </c>
      <c r="B122" s="14" t="s">
        <v>193</v>
      </c>
      <c r="C122" s="9" t="s">
        <v>93</v>
      </c>
      <c r="D122" s="13" t="s">
        <v>142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11003.203948644863</v>
      </c>
      <c r="Q122" s="10">
        <v>0</v>
      </c>
      <c r="R122" s="10">
        <v>11003.203948644863</v>
      </c>
      <c r="S122" s="9" t="s">
        <v>299</v>
      </c>
      <c r="T122" s="12" t="s">
        <v>63</v>
      </c>
      <c r="U122" s="11">
        <v>337878</v>
      </c>
      <c r="V122" s="10">
        <v>0</v>
      </c>
      <c r="W122" s="10">
        <v>337878</v>
      </c>
      <c r="X122" s="10">
        <v>0</v>
      </c>
      <c r="Y122" s="10">
        <v>354771.9</v>
      </c>
      <c r="Z122" s="9" t="s">
        <v>99</v>
      </c>
      <c r="AA122" s="8">
        <v>363451.98582000006</v>
      </c>
      <c r="AB122" s="8">
        <v>0</v>
      </c>
      <c r="AC122" s="8">
        <v>363451.98582000006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113</v>
      </c>
      <c r="BD122" s="56">
        <v>46559.511849046357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99</v>
      </c>
      <c r="AA123" s="8">
        <v>469407.45082000003</v>
      </c>
      <c r="AB123" s="8">
        <v>18859</v>
      </c>
      <c r="AC123" s="8">
        <v>450548.45082000003</v>
      </c>
      <c r="AD123" s="8">
        <v>0</v>
      </c>
      <c r="AE123" s="8">
        <v>0</v>
      </c>
      <c r="AF123" s="8" t="s">
        <v>58</v>
      </c>
      <c r="AG123" s="1" t="s">
        <v>115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114</v>
      </c>
      <c r="BD123" s="56">
        <v>0</v>
      </c>
    </row>
    <row r="124" spans="1:56" ht="27.75" customHeight="1" x14ac:dyDescent="0.45">
      <c r="A124" s="3">
        <v>45894</v>
      </c>
      <c r="B124" s="14" t="s">
        <v>374</v>
      </c>
      <c r="C124" s="9" t="s">
        <v>137</v>
      </c>
      <c r="D124" s="13" t="s">
        <v>59</v>
      </c>
      <c r="E124" s="9">
        <v>26</v>
      </c>
      <c r="F124" s="9">
        <v>39</v>
      </c>
      <c r="G124" s="9" t="s">
        <v>60</v>
      </c>
      <c r="H124" s="9">
        <v>0</v>
      </c>
      <c r="I124" s="9">
        <v>93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123</v>
      </c>
      <c r="T124" s="12">
        <v>45910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84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45910</v>
      </c>
      <c r="AK124" s="3">
        <v>0</v>
      </c>
      <c r="AL124" s="3">
        <v>0</v>
      </c>
      <c r="AM124" s="3">
        <v>0</v>
      </c>
      <c r="AN124" s="3">
        <v>0</v>
      </c>
      <c r="AO124" s="3">
        <v>45909</v>
      </c>
      <c r="AP124" s="3">
        <v>45905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45906</v>
      </c>
      <c r="B125" s="14" t="s">
        <v>478</v>
      </c>
      <c r="C125" s="9" t="s">
        <v>179</v>
      </c>
      <c r="D125" s="13" t="s">
        <v>479</v>
      </c>
      <c r="E125" s="9">
        <v>26</v>
      </c>
      <c r="F125" s="9">
        <v>41</v>
      </c>
      <c r="G125" s="9" t="s">
        <v>60</v>
      </c>
      <c r="H125" s="9">
        <v>0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27</v>
      </c>
      <c r="N125" s="9">
        <v>43</v>
      </c>
      <c r="O125" s="9">
        <v>40</v>
      </c>
      <c r="P125" s="10">
        <v>114.57174504959998</v>
      </c>
      <c r="Q125" s="10">
        <v>0</v>
      </c>
      <c r="R125" s="10">
        <v>114.57174504959998</v>
      </c>
      <c r="S125" s="9" t="s">
        <v>185</v>
      </c>
      <c r="T125" s="12">
        <v>45919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84</v>
      </c>
      <c r="AA125" s="8">
        <v>4749.8</v>
      </c>
      <c r="AB125" s="8">
        <v>0</v>
      </c>
      <c r="AC125" s="8">
        <v>4749.8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45919</v>
      </c>
      <c r="AK125" s="3">
        <v>0</v>
      </c>
      <c r="AL125" s="3">
        <v>45909</v>
      </c>
      <c r="AM125" s="3">
        <v>45916</v>
      </c>
      <c r="AN125" s="3">
        <v>45917</v>
      </c>
      <c r="AO125" s="3">
        <v>45917</v>
      </c>
      <c r="AP125" s="3">
        <v>45914</v>
      </c>
      <c r="AQ125" s="3">
        <v>45918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383.51996222222226</v>
      </c>
    </row>
    <row r="126" spans="1:56" ht="27.75" customHeight="1" x14ac:dyDescent="0.45">
      <c r="A126" s="3">
        <v>45906</v>
      </c>
      <c r="B126" s="14" t="s">
        <v>478</v>
      </c>
      <c r="C126" s="9" t="s">
        <v>179</v>
      </c>
      <c r="D126" s="13" t="s">
        <v>480</v>
      </c>
      <c r="E126" s="9">
        <v>26</v>
      </c>
      <c r="F126" s="9">
        <v>41</v>
      </c>
      <c r="G126" s="9" t="s">
        <v>60</v>
      </c>
      <c r="H126" s="9">
        <v>0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27</v>
      </c>
      <c r="N126" s="9">
        <v>43</v>
      </c>
      <c r="O126" s="9">
        <v>40</v>
      </c>
      <c r="P126" s="10">
        <v>114.57174504959998</v>
      </c>
      <c r="Q126" s="10">
        <v>0</v>
      </c>
      <c r="R126" s="10">
        <v>114.57174504959998</v>
      </c>
      <c r="S126" s="9" t="s">
        <v>185</v>
      </c>
      <c r="T126" s="12">
        <v>45919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84</v>
      </c>
      <c r="AA126" s="8">
        <v>4749.8</v>
      </c>
      <c r="AB126" s="8">
        <v>0</v>
      </c>
      <c r="AC126" s="8">
        <v>4749.8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72</v>
      </c>
      <c r="AI126" s="1">
        <v>3</v>
      </c>
      <c r="AJ126" s="3">
        <v>45919</v>
      </c>
      <c r="AK126" s="3">
        <v>0</v>
      </c>
      <c r="AL126" s="3">
        <v>45909</v>
      </c>
      <c r="AM126" s="3">
        <v>45916</v>
      </c>
      <c r="AN126" s="3">
        <v>45917</v>
      </c>
      <c r="AO126" s="3">
        <v>45917</v>
      </c>
      <c r="AP126" s="3">
        <v>45914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383.51996222222226</v>
      </c>
    </row>
    <row r="127" spans="1:56" ht="27.75" customHeight="1" x14ac:dyDescent="0.45">
      <c r="A127" s="3">
        <v>45906</v>
      </c>
      <c r="B127" s="14" t="s">
        <v>128</v>
      </c>
      <c r="C127" s="9" t="s">
        <v>179</v>
      </c>
      <c r="D127" s="13" t="s">
        <v>481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114.57174504959998</v>
      </c>
      <c r="Q127" s="10">
        <v>0</v>
      </c>
      <c r="R127" s="10">
        <v>114.57174504959998</v>
      </c>
      <c r="S127" s="9" t="s">
        <v>185</v>
      </c>
      <c r="T127" s="12">
        <v>45919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84</v>
      </c>
      <c r="AA127" s="8">
        <v>4749.8</v>
      </c>
      <c r="AB127" s="8">
        <v>0</v>
      </c>
      <c r="AC127" s="8">
        <v>4749.8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45919</v>
      </c>
      <c r="AK127" s="3">
        <v>0</v>
      </c>
      <c r="AL127" s="3">
        <v>45909</v>
      </c>
      <c r="AM127" s="3">
        <v>45916</v>
      </c>
      <c r="AN127" s="3">
        <v>45917</v>
      </c>
      <c r="AO127" s="3">
        <v>45917</v>
      </c>
      <c r="AP127" s="3">
        <v>45914</v>
      </c>
      <c r="AQ127" s="3">
        <v>45918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383.51996222222226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14249.400000000001</v>
      </c>
      <c r="AB128" s="8">
        <v>0</v>
      </c>
      <c r="AC128" s="8">
        <v>14249.400000000001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45904</v>
      </c>
      <c r="B129" s="14" t="s">
        <v>455</v>
      </c>
      <c r="C129" s="9" t="s">
        <v>456</v>
      </c>
      <c r="D129" s="13" t="s">
        <v>457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458</v>
      </c>
      <c r="T129" s="12">
        <v>45912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459</v>
      </c>
      <c r="AA129" s="8">
        <v>12433.3</v>
      </c>
      <c r="AB129" s="8">
        <v>11491</v>
      </c>
      <c r="AC129" s="8">
        <v>942.29999999999927</v>
      </c>
      <c r="AD129" s="8">
        <v>0</v>
      </c>
      <c r="AE129" s="8">
        <v>12433.3</v>
      </c>
      <c r="AF129" s="8" t="s">
        <v>460</v>
      </c>
      <c r="AG129" s="1" t="s">
        <v>115</v>
      </c>
      <c r="AH129" s="1" t="s">
        <v>75</v>
      </c>
      <c r="AI129" s="1">
        <v>4</v>
      </c>
      <c r="AJ129" s="3">
        <v>45912</v>
      </c>
      <c r="AK129" s="3">
        <v>45908</v>
      </c>
      <c r="AL129" s="3">
        <v>45901</v>
      </c>
      <c r="AM129" s="3">
        <v>45909</v>
      </c>
      <c r="AN129" s="3">
        <v>45910</v>
      </c>
      <c r="AO129" s="3">
        <v>45911</v>
      </c>
      <c r="AP129" s="3">
        <v>45907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450</v>
      </c>
      <c r="BD129" s="56">
        <v>84.660419999999945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459</v>
      </c>
      <c r="AA130" s="8">
        <v>12433.3</v>
      </c>
      <c r="AB130" s="8">
        <v>11491</v>
      </c>
      <c r="AC130" s="8">
        <v>942.29999999999927</v>
      </c>
      <c r="AD130" s="8">
        <v>0</v>
      </c>
      <c r="AE130" s="8">
        <v>12433.3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450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109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45925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197</v>
      </c>
      <c r="AA131" s="8">
        <v>12433.3</v>
      </c>
      <c r="AB131" s="8">
        <v>12433.3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45925</v>
      </c>
      <c r="AK131" s="3">
        <v>0</v>
      </c>
      <c r="AL131" s="3">
        <v>0</v>
      </c>
      <c r="AM131" s="3">
        <v>0</v>
      </c>
      <c r="AN131" s="3">
        <v>0</v>
      </c>
      <c r="AO131" s="3">
        <v>45924</v>
      </c>
      <c r="AP131" s="3">
        <v>45920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197</v>
      </c>
      <c r="AA132" s="8">
        <v>12433.3</v>
      </c>
      <c r="AB132" s="8">
        <v>12433.3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198</v>
      </c>
      <c r="BD132" s="56">
        <v>0</v>
      </c>
    </row>
    <row r="133" spans="1:56" ht="27.75" customHeight="1" x14ac:dyDescent="0.45">
      <c r="A133" s="3">
        <v>45898</v>
      </c>
      <c r="B133" s="14" t="s">
        <v>414</v>
      </c>
      <c r="C133" s="9" t="s">
        <v>109</v>
      </c>
      <c r="D133" s="13" t="s">
        <v>59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45917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88</v>
      </c>
      <c r="AA133" s="8">
        <v>18649.949999999997</v>
      </c>
      <c r="AB133" s="8">
        <v>4658</v>
      </c>
      <c r="AC133" s="8">
        <v>13991.949999999997</v>
      </c>
      <c r="AD133" s="8">
        <v>0</v>
      </c>
      <c r="AE133" s="8">
        <v>18649.949999999997</v>
      </c>
      <c r="AF133" s="8">
        <v>0</v>
      </c>
      <c r="AG133" s="1" t="s">
        <v>115</v>
      </c>
      <c r="AH133" s="1" t="s">
        <v>146</v>
      </c>
      <c r="AI133" s="1">
        <v>2</v>
      </c>
      <c r="AJ133" s="3">
        <v>45917</v>
      </c>
      <c r="AK133" s="3">
        <v>45915</v>
      </c>
      <c r="AL133" s="3">
        <v>0</v>
      </c>
      <c r="AM133" s="3">
        <v>0</v>
      </c>
      <c r="AN133" s="3">
        <v>0</v>
      </c>
      <c r="AO133" s="3">
        <v>45916</v>
      </c>
      <c r="AP133" s="3">
        <v>45912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143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1443.0364433333332</v>
      </c>
    </row>
    <row r="134" spans="1:56" ht="27.75" customHeight="1" x14ac:dyDescent="0.45">
      <c r="A134" s="3">
        <v>45901</v>
      </c>
      <c r="B134" s="14" t="s">
        <v>421</v>
      </c>
      <c r="C134" s="9" t="s">
        <v>109</v>
      </c>
      <c r="D134" s="13" t="s">
        <v>144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45930</v>
      </c>
      <c r="U134" s="11">
        <v>30000</v>
      </c>
      <c r="V134" s="10">
        <v>5000</v>
      </c>
      <c r="W134" s="10">
        <v>25000</v>
      </c>
      <c r="X134" s="10">
        <v>9475</v>
      </c>
      <c r="Y134" s="10">
        <v>21551.25</v>
      </c>
      <c r="Z134" s="9" t="s">
        <v>88</v>
      </c>
      <c r="AA134" s="8">
        <v>26795.315662500001</v>
      </c>
      <c r="AB134" s="8">
        <v>0</v>
      </c>
      <c r="AC134" s="8">
        <v>26795.315662500001</v>
      </c>
      <c r="AD134" s="8">
        <v>0</v>
      </c>
      <c r="AE134" s="8">
        <v>26795.315662500001</v>
      </c>
      <c r="AF134" s="8">
        <v>0</v>
      </c>
      <c r="AG134" s="1" t="s">
        <v>115</v>
      </c>
      <c r="AH134" s="1" t="s">
        <v>75</v>
      </c>
      <c r="AI134" s="1">
        <v>4</v>
      </c>
      <c r="AJ134" s="3">
        <v>45930</v>
      </c>
      <c r="AK134" s="3">
        <v>45926</v>
      </c>
      <c r="AL134" s="3">
        <v>45919</v>
      </c>
      <c r="AM134" s="3">
        <v>45927</v>
      </c>
      <c r="AN134" s="3">
        <v>45928</v>
      </c>
      <c r="AO134" s="3">
        <v>45929</v>
      </c>
      <c r="AP134" s="3">
        <v>45925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2763.4902219925007</v>
      </c>
    </row>
    <row r="135" spans="1:56" ht="27.75" customHeight="1" x14ac:dyDescent="0.45">
      <c r="A135" s="3">
        <v>45901</v>
      </c>
      <c r="B135" s="14" t="s">
        <v>422</v>
      </c>
      <c r="C135" s="9" t="s">
        <v>109</v>
      </c>
      <c r="D135" s="13" t="s">
        <v>144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45945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88</v>
      </c>
      <c r="AA135" s="8">
        <v>12433.3</v>
      </c>
      <c r="AB135" s="8">
        <v>0</v>
      </c>
      <c r="AC135" s="8">
        <v>12433.3</v>
      </c>
      <c r="AD135" s="8">
        <v>0</v>
      </c>
      <c r="AE135" s="8">
        <v>12433.3</v>
      </c>
      <c r="AF135" s="8">
        <v>0</v>
      </c>
      <c r="AG135" s="1" t="s">
        <v>115</v>
      </c>
      <c r="AH135" s="1" t="s">
        <v>75</v>
      </c>
      <c r="AI135" s="1">
        <v>4</v>
      </c>
      <c r="AJ135" s="3">
        <v>45945</v>
      </c>
      <c r="AK135" s="3">
        <v>45941</v>
      </c>
      <c r="AL135" s="3">
        <v>45934</v>
      </c>
      <c r="AM135" s="3">
        <v>45942</v>
      </c>
      <c r="AN135" s="3">
        <v>45943</v>
      </c>
      <c r="AO135" s="3">
        <v>45944</v>
      </c>
      <c r="AP135" s="3">
        <v>45940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1282.2876733333333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57878.565662499997</v>
      </c>
      <c r="AB136" s="8">
        <v>4658</v>
      </c>
      <c r="AC136" s="8">
        <v>53220.565662499997</v>
      </c>
      <c r="AD136" s="8">
        <v>0</v>
      </c>
      <c r="AE136" s="8">
        <v>57878.565662499997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45895</v>
      </c>
      <c r="B137" s="14" t="s">
        <v>375</v>
      </c>
      <c r="C137" s="9" t="s">
        <v>147</v>
      </c>
      <c r="D137" s="13" t="s">
        <v>148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45916</v>
      </c>
      <c r="U137" s="11">
        <v>13000</v>
      </c>
      <c r="V137" s="10">
        <v>13000</v>
      </c>
      <c r="W137" s="10">
        <v>0</v>
      </c>
      <c r="X137" s="10">
        <v>53544</v>
      </c>
      <c r="Y137" s="10">
        <v>0</v>
      </c>
      <c r="Z137" s="9" t="s">
        <v>127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45916</v>
      </c>
      <c r="AK137" s="3">
        <v>0</v>
      </c>
      <c r="AL137" s="3">
        <v>45907</v>
      </c>
      <c r="AM137" s="3">
        <v>45914</v>
      </c>
      <c r="AN137" s="3">
        <v>45915</v>
      </c>
      <c r="AO137" s="3">
        <v>45915</v>
      </c>
      <c r="AP137" s="3">
        <v>45911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469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45909</v>
      </c>
      <c r="B138" s="14" t="s">
        <v>128</v>
      </c>
      <c r="C138" s="9" t="s">
        <v>147</v>
      </c>
      <c r="D138" s="13" t="s">
        <v>148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45922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127</v>
      </c>
      <c r="AA138" s="8">
        <v>59372.5</v>
      </c>
      <c r="AB138" s="8">
        <v>16630</v>
      </c>
      <c r="AC138" s="8">
        <v>42742.5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45922</v>
      </c>
      <c r="AK138" s="3">
        <v>0</v>
      </c>
      <c r="AL138" s="3">
        <v>45913</v>
      </c>
      <c r="AM138" s="3">
        <v>45920</v>
      </c>
      <c r="AN138" s="3">
        <v>45921</v>
      </c>
      <c r="AO138" s="3">
        <v>45921</v>
      </c>
      <c r="AP138" s="3">
        <v>45917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 t="s">
        <v>486</v>
      </c>
      <c r="AZ138" s="2">
        <v>0</v>
      </c>
      <c r="BA138" s="2">
        <v>0</v>
      </c>
      <c r="BB138" s="2">
        <v>0</v>
      </c>
      <c r="BC138" s="1" t="s">
        <v>104</v>
      </c>
      <c r="BD138" s="56">
        <v>4803.7820833333326</v>
      </c>
    </row>
    <row r="139" spans="1:56" ht="27.75" customHeight="1" x14ac:dyDescent="0.45">
      <c r="A139" s="3" t="s">
        <v>135</v>
      </c>
      <c r="B139" s="14" t="s">
        <v>135</v>
      </c>
      <c r="C139" s="9" t="s">
        <v>109</v>
      </c>
      <c r="D139" s="13" t="s">
        <v>59</v>
      </c>
      <c r="E139" s="9">
        <v>28</v>
      </c>
      <c r="F139" s="9">
        <v>47</v>
      </c>
      <c r="G139" s="9" t="s">
        <v>60</v>
      </c>
      <c r="H139" s="9" t="s">
        <v>66</v>
      </c>
      <c r="I139" s="9">
        <v>180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127</v>
      </c>
      <c r="AA139" s="8">
        <v>6775.4500000000007</v>
      </c>
      <c r="AB139" s="8">
        <v>0</v>
      </c>
      <c r="AC139" s="8">
        <v>6775.4500000000007</v>
      </c>
      <c r="AD139" s="8">
        <v>0</v>
      </c>
      <c r="AE139" s="8">
        <v>6775.4500000000007</v>
      </c>
      <c r="AF139" s="8">
        <v>0</v>
      </c>
      <c r="AG139" s="1">
        <v>0</v>
      </c>
      <c r="AH139" s="1" t="s">
        <v>146</v>
      </c>
      <c r="AI139" s="1">
        <v>2</v>
      </c>
      <c r="AJ139" s="3">
        <v>45925</v>
      </c>
      <c r="AK139" s="3">
        <v>45923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761.48529722222236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127</v>
      </c>
      <c r="AA140" s="8">
        <v>66147.95</v>
      </c>
      <c r="AB140" s="8">
        <v>16630</v>
      </c>
      <c r="AC140" s="8">
        <v>49517.95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149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438-D925-4DF2-AC9B-901E646C70B5}">
  <sheetPr>
    <tabColor rgb="FFFFFF00"/>
  </sheetPr>
  <dimension ref="A1:BD148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45908</v>
      </c>
      <c r="E3" s="79" t="s">
        <v>52</v>
      </c>
      <c r="F3" s="79"/>
      <c r="G3" s="80">
        <v>9.4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45909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25000</v>
      </c>
      <c r="W16" s="10">
        <v>15000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7185</v>
      </c>
      <c r="Y17" s="10">
        <v>44955.75</v>
      </c>
      <c r="Z17" s="9" t="s">
        <v>168</v>
      </c>
      <c r="AA17" s="8">
        <v>39566.005132500002</v>
      </c>
      <c r="AB17" s="8">
        <v>19189</v>
      </c>
      <c r="AC17" s="8">
        <v>20377.005132500002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1479.823394955778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93272.119462500006</v>
      </c>
      <c r="AB20" s="8">
        <v>19189</v>
      </c>
      <c r="AC20" s="8">
        <v>74083.119462500006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650</v>
      </c>
      <c r="Y31" s="10">
        <v>4567.5</v>
      </c>
      <c r="Z31" s="9" t="s">
        <v>172</v>
      </c>
      <c r="AA31" s="8">
        <v>4275.134325</v>
      </c>
      <c r="AB31" s="8">
        <v>4275.134325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117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7377</v>
      </c>
      <c r="AC33" s="8">
        <v>1982.9000000000015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149.36084088888899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238272.63432500002</v>
      </c>
      <c r="AB42" s="8">
        <v>49091.734325000005</v>
      </c>
      <c r="AC42" s="8">
        <v>189180.90000000002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4960</v>
      </c>
      <c r="AC43" s="8">
        <v>39.024799999999232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3.2954275555554911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4960</v>
      </c>
      <c r="AC46" s="8">
        <v>3873.594219999999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451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306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10477.5</v>
      </c>
      <c r="AB49" s="8">
        <v>10477.5</v>
      </c>
      <c r="AC49" s="8">
        <v>0</v>
      </c>
      <c r="AD49" s="8">
        <v>0</v>
      </c>
      <c r="AE49" s="8">
        <v>10477.5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472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0</v>
      </c>
      <c r="AE50" s="8">
        <v>5280.6600000000008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45796</v>
      </c>
      <c r="B51" s="14" t="s">
        <v>256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366</v>
      </c>
      <c r="V51" s="10">
        <v>0</v>
      </c>
      <c r="W51" s="10">
        <v>366</v>
      </c>
      <c r="X51" s="10">
        <v>0</v>
      </c>
      <c r="Y51" s="10">
        <v>384.3</v>
      </c>
      <c r="Z51" s="9" t="s">
        <v>80</v>
      </c>
      <c r="AA51" s="8">
        <v>383.47650000000004</v>
      </c>
      <c r="AB51" s="8">
        <v>383.47650000000004</v>
      </c>
      <c r="AC51" s="8">
        <v>0</v>
      </c>
      <c r="AD51" s="8">
        <v>0</v>
      </c>
      <c r="AE51" s="8">
        <v>383.47650000000004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45905</v>
      </c>
      <c r="B52" s="14" t="s">
        <v>472</v>
      </c>
      <c r="C52" s="9" t="s">
        <v>139</v>
      </c>
      <c r="D52" s="13" t="s">
        <v>452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80</v>
      </c>
      <c r="AA52" s="8">
        <v>5280.6600000000008</v>
      </c>
      <c r="AB52" s="8">
        <v>5280.6600000000008</v>
      </c>
      <c r="AC52" s="8">
        <v>0</v>
      </c>
      <c r="AD52" s="8">
        <v>0</v>
      </c>
      <c r="AE52" s="8">
        <v>5280.6600000000008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45873</v>
      </c>
      <c r="B53" s="14" t="s">
        <v>308</v>
      </c>
      <c r="C53" s="9" t="s">
        <v>107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45922</v>
      </c>
      <c r="U53" s="11">
        <v>4000</v>
      </c>
      <c r="V53" s="10">
        <v>4000</v>
      </c>
      <c r="W53" s="10">
        <v>0</v>
      </c>
      <c r="X53" s="10">
        <v>4130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307</v>
      </c>
      <c r="AG53" s="1" t="s">
        <v>115</v>
      </c>
      <c r="AH53" s="1" t="s">
        <v>75</v>
      </c>
      <c r="AI53" s="1">
        <v>4</v>
      </c>
      <c r="AJ53" s="3">
        <v>45922</v>
      </c>
      <c r="AK53" s="3">
        <v>45918</v>
      </c>
      <c r="AL53" s="3">
        <v>45911</v>
      </c>
      <c r="AM53" s="3">
        <v>45919</v>
      </c>
      <c r="AN53" s="3">
        <v>45920</v>
      </c>
      <c r="AO53" s="3">
        <v>45921</v>
      </c>
      <c r="AP53" s="3">
        <v>45917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424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45902</v>
      </c>
      <c r="B55" s="14" t="s">
        <v>438</v>
      </c>
      <c r="C55" s="9" t="s">
        <v>267</v>
      </c>
      <c r="D55" s="13" t="s">
        <v>428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20500</v>
      </c>
      <c r="V55" s="10">
        <v>400</v>
      </c>
      <c r="W55" s="10">
        <v>20100</v>
      </c>
      <c r="X55" s="10">
        <v>0</v>
      </c>
      <c r="Y55" s="10">
        <v>21105</v>
      </c>
      <c r="Z55" s="9" t="s">
        <v>80</v>
      </c>
      <c r="AA55" s="8">
        <v>21621.369000000002</v>
      </c>
      <c r="AB55" s="8">
        <v>21621.369000000002</v>
      </c>
      <c r="AC55" s="8">
        <v>0</v>
      </c>
      <c r="AD55" s="8">
        <v>0</v>
      </c>
      <c r="AE55" s="8">
        <v>21621.369000000002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430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20000</v>
      </c>
      <c r="V57" s="10">
        <v>0</v>
      </c>
      <c r="W57" s="10">
        <v>20000</v>
      </c>
      <c r="X57" s="10">
        <v>20630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438</v>
      </c>
      <c r="C58" s="9" t="s">
        <v>267</v>
      </c>
      <c r="D58" s="13" t="s">
        <v>431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4679</v>
      </c>
      <c r="AC62" s="8">
        <v>699.45000000000073</v>
      </c>
      <c r="AD62" s="8">
        <v>0</v>
      </c>
      <c r="AE62" s="8">
        <v>5378.4500000000007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52.847333333333388</v>
      </c>
    </row>
    <row r="63" spans="1:56" ht="27.75" customHeight="1" x14ac:dyDescent="0.45">
      <c r="A63" s="3">
        <v>45892</v>
      </c>
      <c r="B63" s="14" t="s">
        <v>363</v>
      </c>
      <c r="C63" s="9" t="s">
        <v>79</v>
      </c>
      <c r="D63" s="13" t="s">
        <v>364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3227.07</v>
      </c>
      <c r="AB63" s="8">
        <v>3227.07</v>
      </c>
      <c r="AC63" s="8">
        <v>0</v>
      </c>
      <c r="AD63" s="8">
        <v>3227.07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45891</v>
      </c>
      <c r="B64" s="14" t="s">
        <v>389</v>
      </c>
      <c r="C64" s="9" t="s">
        <v>79</v>
      </c>
      <c r="D64" s="13" t="s">
        <v>390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0</v>
      </c>
      <c r="W64" s="10">
        <v>9000</v>
      </c>
      <c r="X64" s="10">
        <v>0</v>
      </c>
      <c r="Y64" s="10">
        <v>9450</v>
      </c>
      <c r="Z64" s="9" t="s">
        <v>80</v>
      </c>
      <c r="AA64" s="8">
        <v>9932.67</v>
      </c>
      <c r="AB64" s="8">
        <v>0</v>
      </c>
      <c r="AC64" s="8">
        <v>9932.67</v>
      </c>
      <c r="AD64" s="8">
        <v>0</v>
      </c>
      <c r="AE64" s="8">
        <v>9932.67</v>
      </c>
      <c r="AF64" s="8">
        <v>0</v>
      </c>
      <c r="AG64" s="1" t="s">
        <v>61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750.46839999999997</v>
      </c>
    </row>
    <row r="65" spans="1:56" ht="27.75" customHeight="1" x14ac:dyDescent="0.45">
      <c r="A65" s="3">
        <v>45891</v>
      </c>
      <c r="B65" s="14" t="s">
        <v>391</v>
      </c>
      <c r="C65" s="9" t="s">
        <v>79</v>
      </c>
      <c r="D65" s="13" t="s">
        <v>392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80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61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333.54151111111111</v>
      </c>
    </row>
    <row r="66" spans="1:56" ht="27.75" customHeight="1" x14ac:dyDescent="0.45">
      <c r="A66" s="3">
        <v>45891</v>
      </c>
      <c r="B66" s="14" t="s">
        <v>393</v>
      </c>
      <c r="C66" s="9" t="s">
        <v>79</v>
      </c>
      <c r="D66" s="13" t="s">
        <v>394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 t="s">
        <v>135</v>
      </c>
      <c r="B67" s="14" t="s">
        <v>135</v>
      </c>
      <c r="C67" s="9" t="s">
        <v>139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45930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80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7916.333333333333</v>
      </c>
    </row>
    <row r="68" spans="1:56" ht="27.75" customHeight="1" x14ac:dyDescent="0.45">
      <c r="A68" s="3" t="s">
        <v>135</v>
      </c>
      <c r="B68" s="14" t="s">
        <v>135</v>
      </c>
      <c r="C68" s="9" t="s">
        <v>79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1667.7075555555555</v>
      </c>
    </row>
    <row r="69" spans="1:56" ht="27.75" customHeight="1" x14ac:dyDescent="0.45">
      <c r="A69" s="3" t="s">
        <v>135</v>
      </c>
      <c r="B69" s="14" t="s">
        <v>135</v>
      </c>
      <c r="C69" s="9" t="s">
        <v>97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0</v>
      </c>
      <c r="AC69" s="8">
        <v>21513.800000000003</v>
      </c>
      <c r="AD69" s="8">
        <v>0</v>
      </c>
      <c r="AE69" s="8">
        <v>21513.800000000003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1625.4871111111113</v>
      </c>
    </row>
    <row r="70" spans="1:56" ht="27.75" customHeight="1" x14ac:dyDescent="0.45">
      <c r="A70" s="3">
        <v>45892</v>
      </c>
      <c r="B70" s="14" t="s">
        <v>360</v>
      </c>
      <c r="C70" s="9" t="s">
        <v>139</v>
      </c>
      <c r="D70" s="13" t="s">
        <v>329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640</v>
      </c>
      <c r="V70" s="10">
        <v>0</v>
      </c>
      <c r="W70" s="10">
        <v>640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362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1840</v>
      </c>
      <c r="V71" s="10">
        <v>80</v>
      </c>
      <c r="W71" s="10">
        <v>1760</v>
      </c>
      <c r="X71" s="10">
        <v>10650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415358.13550000009</v>
      </c>
      <c r="AB94" s="8">
        <v>102708.5855</v>
      </c>
      <c r="AC94" s="8">
        <v>312649.55000000005</v>
      </c>
      <c r="AD94" s="8">
        <v>3227.07</v>
      </c>
      <c r="AE94" s="8">
        <v>412131.06550000008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93788</v>
      </c>
      <c r="AC95" s="8">
        <v>19369.000000000015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1525.8467777777792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93788</v>
      </c>
      <c r="AC96" s="8">
        <v>19369.000000000015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45909</v>
      </c>
      <c r="U97" s="11">
        <v>10000</v>
      </c>
      <c r="V97" s="10">
        <v>10000</v>
      </c>
      <c r="W97" s="10">
        <v>0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45909</v>
      </c>
      <c r="AK97" s="3">
        <v>0</v>
      </c>
      <c r="AL97" s="3">
        <v>45900</v>
      </c>
      <c r="AM97" s="3">
        <v>45907</v>
      </c>
      <c r="AN97" s="3">
        <v>45908</v>
      </c>
      <c r="AO97" s="3">
        <v>45908</v>
      </c>
      <c r="AP97" s="3">
        <v>45904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10080</v>
      </c>
      <c r="W99" s="10">
        <v>7280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119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4996</v>
      </c>
      <c r="Y103" s="10">
        <v>26254.2</v>
      </c>
      <c r="Z103" s="9" t="s">
        <v>81</v>
      </c>
      <c r="AA103" s="8">
        <v>27507.838050000006</v>
      </c>
      <c r="AB103" s="8">
        <v>27507.838050000006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65301</v>
      </c>
      <c r="AC104" s="8">
        <v>238546.5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18235.554666666663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336314.68805</v>
      </c>
      <c r="AB105" s="8">
        <v>97768.188049999997</v>
      </c>
      <c r="AC105" s="8">
        <v>238546.5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45904</v>
      </c>
      <c r="B106" s="14" t="s">
        <v>443</v>
      </c>
      <c r="C106" s="9" t="s">
        <v>454</v>
      </c>
      <c r="D106" s="13" t="s">
        <v>445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45911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120</v>
      </c>
      <c r="AA106" s="8">
        <v>4638.0400000000009</v>
      </c>
      <c r="AB106" s="8">
        <v>4638.0400000000009</v>
      </c>
      <c r="AC106" s="8">
        <v>0</v>
      </c>
      <c r="AD106" s="8">
        <v>4638.0400000000009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45911</v>
      </c>
      <c r="AK106" s="3">
        <v>45907</v>
      </c>
      <c r="AL106" s="3">
        <v>45901</v>
      </c>
      <c r="AM106" s="3">
        <v>45908</v>
      </c>
      <c r="AN106" s="3">
        <v>45909</v>
      </c>
      <c r="AO106" s="3">
        <v>45909</v>
      </c>
      <c r="AP106" s="3">
        <v>45906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336</v>
      </c>
      <c r="C107" s="9" t="s">
        <v>107</v>
      </c>
      <c r="D107" s="13" t="s">
        <v>316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45926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45926</v>
      </c>
      <c r="AK107" s="3">
        <v>45922</v>
      </c>
      <c r="AL107" s="3">
        <v>45916</v>
      </c>
      <c r="AM107" s="3">
        <v>45923</v>
      </c>
      <c r="AN107" s="3">
        <v>45924</v>
      </c>
      <c r="AO107" s="3">
        <v>45924</v>
      </c>
      <c r="AP107" s="3">
        <v>45921</v>
      </c>
      <c r="AQ107" s="3">
        <v>45925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111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45930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120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45930</v>
      </c>
      <c r="AK108" s="3">
        <v>45926</v>
      </c>
      <c r="AL108" s="3">
        <v>45920</v>
      </c>
      <c r="AM108" s="3">
        <v>45927</v>
      </c>
      <c r="AN108" s="3">
        <v>45928</v>
      </c>
      <c r="AO108" s="3">
        <v>45928</v>
      </c>
      <c r="AP108" s="3">
        <v>45925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13028</v>
      </c>
      <c r="AC123" s="8">
        <v>16728.100000000002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1250.4254749999998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42784.100000000006</v>
      </c>
      <c r="AC124" s="8">
        <v>16728.100000000002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14846</v>
      </c>
      <c r="AC127" s="8">
        <v>91109.464999999997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11671.451472901386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14846</v>
      </c>
      <c r="AC129" s="8">
        <v>454561.45082000003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45906</v>
      </c>
      <c r="B131" s="14" t="s">
        <v>478</v>
      </c>
      <c r="C131" s="9" t="s">
        <v>179</v>
      </c>
      <c r="D131" s="13" t="s">
        <v>479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114.57174504959998</v>
      </c>
      <c r="Q131" s="10">
        <v>0</v>
      </c>
      <c r="R131" s="10">
        <v>114.57174504959998</v>
      </c>
      <c r="S131" s="9" t="s">
        <v>185</v>
      </c>
      <c r="T131" s="12">
        <v>45919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84</v>
      </c>
      <c r="AA131" s="8">
        <v>4749.8</v>
      </c>
      <c r="AB131" s="8">
        <v>0</v>
      </c>
      <c r="AC131" s="8">
        <v>4749.8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45919</v>
      </c>
      <c r="AK131" s="3">
        <v>0</v>
      </c>
      <c r="AL131" s="3">
        <v>45909</v>
      </c>
      <c r="AM131" s="3">
        <v>45916</v>
      </c>
      <c r="AN131" s="3">
        <v>45917</v>
      </c>
      <c r="AO131" s="3">
        <v>45917</v>
      </c>
      <c r="AP131" s="3">
        <v>45914</v>
      </c>
      <c r="AQ131" s="3">
        <v>45918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383.51996222222226</v>
      </c>
    </row>
    <row r="132" spans="1:56" ht="27.75" customHeight="1" x14ac:dyDescent="0.45">
      <c r="A132" s="3">
        <v>45906</v>
      </c>
      <c r="B132" s="14" t="s">
        <v>478</v>
      </c>
      <c r="C132" s="9" t="s">
        <v>179</v>
      </c>
      <c r="D132" s="13" t="s">
        <v>480</v>
      </c>
      <c r="E132" s="9">
        <v>26</v>
      </c>
      <c r="F132" s="9">
        <v>41</v>
      </c>
      <c r="G132" s="9" t="s">
        <v>60</v>
      </c>
      <c r="H132" s="9">
        <v>0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27</v>
      </c>
      <c r="N132" s="9">
        <v>43</v>
      </c>
      <c r="O132" s="9">
        <v>40</v>
      </c>
      <c r="P132" s="10">
        <v>114.57174504959998</v>
      </c>
      <c r="Q132" s="10">
        <v>0</v>
      </c>
      <c r="R132" s="10">
        <v>114.57174504959998</v>
      </c>
      <c r="S132" s="9" t="s">
        <v>185</v>
      </c>
      <c r="T132" s="12">
        <v>45919</v>
      </c>
      <c r="U132" s="11">
        <v>4000</v>
      </c>
      <c r="V132" s="10">
        <v>0</v>
      </c>
      <c r="W132" s="10">
        <v>4000</v>
      </c>
      <c r="X132" s="10">
        <v>0</v>
      </c>
      <c r="Y132" s="10">
        <v>4200</v>
      </c>
      <c r="Z132" s="9" t="s">
        <v>84</v>
      </c>
      <c r="AA132" s="8">
        <v>4749.8</v>
      </c>
      <c r="AB132" s="8">
        <v>0</v>
      </c>
      <c r="AC132" s="8">
        <v>4749.8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72</v>
      </c>
      <c r="AI132" s="1">
        <v>3</v>
      </c>
      <c r="AJ132" s="3">
        <v>45919</v>
      </c>
      <c r="AK132" s="3">
        <v>0</v>
      </c>
      <c r="AL132" s="3">
        <v>45909</v>
      </c>
      <c r="AM132" s="3">
        <v>45916</v>
      </c>
      <c r="AN132" s="3">
        <v>45917</v>
      </c>
      <c r="AO132" s="3">
        <v>45917</v>
      </c>
      <c r="AP132" s="3">
        <v>45914</v>
      </c>
      <c r="AQ132" s="3">
        <v>45918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383.51996222222226</v>
      </c>
    </row>
    <row r="133" spans="1:56" ht="27.75" customHeight="1" x14ac:dyDescent="0.45">
      <c r="A133" s="3">
        <v>45906</v>
      </c>
      <c r="B133" s="14" t="s">
        <v>128</v>
      </c>
      <c r="C133" s="9" t="s">
        <v>179</v>
      </c>
      <c r="D133" s="13" t="s">
        <v>481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114.57174504959998</v>
      </c>
      <c r="Q133" s="10">
        <v>0</v>
      </c>
      <c r="R133" s="10">
        <v>114.57174504959998</v>
      </c>
      <c r="S133" s="9" t="s">
        <v>185</v>
      </c>
      <c r="T133" s="12">
        <v>45919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84</v>
      </c>
      <c r="AA133" s="8">
        <v>4749.8</v>
      </c>
      <c r="AB133" s="8">
        <v>0</v>
      </c>
      <c r="AC133" s="8">
        <v>4749.8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45919</v>
      </c>
      <c r="AK133" s="3">
        <v>0</v>
      </c>
      <c r="AL133" s="3">
        <v>45909</v>
      </c>
      <c r="AM133" s="3">
        <v>45916</v>
      </c>
      <c r="AN133" s="3">
        <v>45917</v>
      </c>
      <c r="AO133" s="3">
        <v>45917</v>
      </c>
      <c r="AP133" s="3">
        <v>45914</v>
      </c>
      <c r="AQ133" s="3">
        <v>45918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383.51996222222226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14249.400000000001</v>
      </c>
      <c r="AB134" s="8">
        <v>0</v>
      </c>
      <c r="AC134" s="8">
        <v>14249.400000000001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45904</v>
      </c>
      <c r="B135" s="14" t="s">
        <v>455</v>
      </c>
      <c r="C135" s="9" t="s">
        <v>456</v>
      </c>
      <c r="D135" s="13" t="s">
        <v>457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140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458</v>
      </c>
      <c r="T135" s="12">
        <v>45912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459</v>
      </c>
      <c r="AA135" s="8">
        <v>12433.3</v>
      </c>
      <c r="AB135" s="8">
        <v>7225</v>
      </c>
      <c r="AC135" s="8">
        <v>5208.2999999999993</v>
      </c>
      <c r="AD135" s="8">
        <v>0</v>
      </c>
      <c r="AE135" s="8">
        <v>12433.3</v>
      </c>
      <c r="AF135" s="8" t="s">
        <v>460</v>
      </c>
      <c r="AG135" s="1" t="s">
        <v>115</v>
      </c>
      <c r="AH135" s="1" t="s">
        <v>75</v>
      </c>
      <c r="AI135" s="1">
        <v>4</v>
      </c>
      <c r="AJ135" s="3">
        <v>45912</v>
      </c>
      <c r="AK135" s="3">
        <v>45908</v>
      </c>
      <c r="AL135" s="3">
        <v>45901</v>
      </c>
      <c r="AM135" s="3">
        <v>45909</v>
      </c>
      <c r="AN135" s="3">
        <v>45910</v>
      </c>
      <c r="AO135" s="3">
        <v>45911</v>
      </c>
      <c r="AP135" s="3">
        <v>45907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450</v>
      </c>
      <c r="BD135" s="56">
        <v>467.9368199999999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459</v>
      </c>
      <c r="AA136" s="8">
        <v>12433.3</v>
      </c>
      <c r="AB136" s="8">
        <v>7225</v>
      </c>
      <c r="AC136" s="8">
        <v>5208.2999999999993</v>
      </c>
      <c r="AD136" s="8">
        <v>0</v>
      </c>
      <c r="AE136" s="8">
        <v>12433.3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450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45909</v>
      </c>
      <c r="U139" s="11">
        <v>30000</v>
      </c>
      <c r="V139" s="10">
        <v>30000</v>
      </c>
      <c r="W139" s="10">
        <v>0</v>
      </c>
      <c r="X139" s="10">
        <v>32730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75</v>
      </c>
      <c r="AI139" s="1">
        <v>4</v>
      </c>
      <c r="AJ139" s="3">
        <v>45909</v>
      </c>
      <c r="AK139" s="3">
        <v>45905</v>
      </c>
      <c r="AL139" s="3">
        <v>45898</v>
      </c>
      <c r="AM139" s="3">
        <v>45906</v>
      </c>
      <c r="AN139" s="3">
        <v>45907</v>
      </c>
      <c r="AO139" s="3">
        <v>45908</v>
      </c>
      <c r="AP139" s="3">
        <v>45904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436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15000</v>
      </c>
      <c r="W140" s="10">
        <v>0</v>
      </c>
      <c r="X140" s="10">
        <v>0</v>
      </c>
      <c r="Y140" s="10">
        <v>0</v>
      </c>
      <c r="Z140" s="9" t="s">
        <v>88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0</v>
      </c>
      <c r="AC141" s="8">
        <v>18649.949999999997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1923.4315100000001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5000</v>
      </c>
      <c r="W142" s="10">
        <v>25000</v>
      </c>
      <c r="X142" s="10">
        <v>9475</v>
      </c>
      <c r="Y142" s="10">
        <v>21551.25</v>
      </c>
      <c r="Z142" s="9" t="s">
        <v>88</v>
      </c>
      <c r="AA142" s="8">
        <v>26795.315662500001</v>
      </c>
      <c r="AB142" s="8">
        <v>0</v>
      </c>
      <c r="AC142" s="8">
        <v>26795.315662500001</v>
      </c>
      <c r="AD142" s="8">
        <v>0</v>
      </c>
      <c r="AE142" s="8">
        <v>26795.315662500001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2763.4902219925007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57878.565662499997</v>
      </c>
      <c r="AB144" s="8">
        <v>0</v>
      </c>
      <c r="AC144" s="8">
        <v>57878.565662499997</v>
      </c>
      <c r="AD144" s="8">
        <v>0</v>
      </c>
      <c r="AE144" s="8">
        <v>57878.565662499997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45895</v>
      </c>
      <c r="B145" s="14" t="s">
        <v>375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45916</v>
      </c>
      <c r="U145" s="11">
        <v>13000</v>
      </c>
      <c r="V145" s="10">
        <v>13000</v>
      </c>
      <c r="W145" s="10">
        <v>0</v>
      </c>
      <c r="X145" s="10">
        <v>53544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45916</v>
      </c>
      <c r="AK145" s="3">
        <v>0</v>
      </c>
      <c r="AL145" s="3">
        <v>45907</v>
      </c>
      <c r="AM145" s="3">
        <v>45914</v>
      </c>
      <c r="AN145" s="3">
        <v>45915</v>
      </c>
      <c r="AO145" s="3">
        <v>45915</v>
      </c>
      <c r="AP145" s="3">
        <v>45911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469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45920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127</v>
      </c>
      <c r="AA146" s="8">
        <v>59372.5</v>
      </c>
      <c r="AB146" s="8">
        <v>15130</v>
      </c>
      <c r="AC146" s="8">
        <v>44242.5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45920</v>
      </c>
      <c r="AK146" s="3">
        <v>0</v>
      </c>
      <c r="AL146" s="3">
        <v>45911</v>
      </c>
      <c r="AM146" s="3">
        <v>45918</v>
      </c>
      <c r="AN146" s="3">
        <v>45919</v>
      </c>
      <c r="AO146" s="3">
        <v>45919</v>
      </c>
      <c r="AP146" s="3">
        <v>45915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4972.3654166666665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0</v>
      </c>
      <c r="AC147" s="8">
        <v>6775.4500000000007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761.48529722222236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66147.95</v>
      </c>
      <c r="AB148" s="8">
        <v>15130</v>
      </c>
      <c r="AC148" s="8">
        <v>51017.95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8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00B6-F5E3-4D4B-B412-249AF416E076}">
  <sheetPr>
    <tabColor rgb="FFFFFF00"/>
  </sheetPr>
  <dimension ref="A1:BD146"/>
  <sheetViews>
    <sheetView zoomScale="80" zoomScaleNormal="80" workbookViewId="0">
      <selection activeCell="D17" sqref="D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45906</v>
      </c>
      <c r="E3" s="79" t="s">
        <v>52</v>
      </c>
      <c r="F3" s="79"/>
      <c r="G3" s="80">
        <v>10.050000000000001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1000</v>
      </c>
      <c r="W9" s="10">
        <v>4000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0</v>
      </c>
      <c r="W16" s="10">
        <v>40000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8610</v>
      </c>
      <c r="AC17" s="8">
        <v>35395.499999999993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2570.4998666666665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97711.614329999997</v>
      </c>
      <c r="AB20" s="8">
        <v>8610</v>
      </c>
      <c r="AC20" s="8">
        <v>89101.614329999997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116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8832</v>
      </c>
      <c r="AC33" s="8">
        <v>527.90000000000146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39.763774222222331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252717.3</v>
      </c>
      <c r="AB42" s="8">
        <v>55631.5</v>
      </c>
      <c r="AC42" s="8">
        <v>197085.80000000002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2960</v>
      </c>
      <c r="AC43" s="8">
        <v>2039.0247999999992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172.18431644444436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2960</v>
      </c>
      <c r="AC46" s="8">
        <v>5873.594219999999</v>
      </c>
      <c r="AD46" s="8">
        <v>0</v>
      </c>
      <c r="AE46" s="8">
        <v>8833.594219999999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45905</v>
      </c>
      <c r="B47" s="14" t="s">
        <v>471</v>
      </c>
      <c r="C47" s="9" t="s">
        <v>139</v>
      </c>
      <c r="D47" s="13" t="s">
        <v>451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45919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0</v>
      </c>
      <c r="AC47" s="8">
        <v>5280.6600000000008</v>
      </c>
      <c r="AD47" s="8">
        <v>0</v>
      </c>
      <c r="AE47" s="8">
        <v>5280.6600000000008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45919</v>
      </c>
      <c r="AK47" s="3">
        <v>45915</v>
      </c>
      <c r="AL47" s="3">
        <v>45908</v>
      </c>
      <c r="AM47" s="3">
        <v>45916</v>
      </c>
      <c r="AN47" s="3">
        <v>45917</v>
      </c>
      <c r="AO47" s="3">
        <v>45918</v>
      </c>
      <c r="AP47" s="3">
        <v>45914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398.98320000000001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306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0</v>
      </c>
      <c r="AC48" s="8">
        <v>10477.5</v>
      </c>
      <c r="AD48" s="8">
        <v>0</v>
      </c>
      <c r="AE48" s="8">
        <v>10477.5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791.63333333333321</v>
      </c>
    </row>
    <row r="49" spans="1:56" ht="27.75" customHeight="1" x14ac:dyDescent="0.45">
      <c r="A49" s="3">
        <v>45905</v>
      </c>
      <c r="B49" s="14" t="s">
        <v>472</v>
      </c>
      <c r="C49" s="9" t="s">
        <v>139</v>
      </c>
      <c r="D49" s="13" t="s">
        <v>251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0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398.98320000000001</v>
      </c>
    </row>
    <row r="50" spans="1:56" ht="27.75" customHeight="1" x14ac:dyDescent="0.45">
      <c r="A50" s="3">
        <v>45796</v>
      </c>
      <c r="B50" s="14" t="s">
        <v>256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366</v>
      </c>
      <c r="V50" s="10">
        <v>0</v>
      </c>
      <c r="W50" s="10">
        <v>366</v>
      </c>
      <c r="X50" s="10">
        <v>0</v>
      </c>
      <c r="Y50" s="10">
        <v>384.3</v>
      </c>
      <c r="Z50" s="9" t="s">
        <v>80</v>
      </c>
      <c r="AA50" s="8">
        <v>383.47650000000004</v>
      </c>
      <c r="AB50" s="8">
        <v>0</v>
      </c>
      <c r="AC50" s="8">
        <v>383.47650000000004</v>
      </c>
      <c r="AD50" s="8">
        <v>0</v>
      </c>
      <c r="AE50" s="8">
        <v>383.47650000000004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28.973779999999994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452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0</v>
      </c>
      <c r="AC51" s="8">
        <v>5280.6600000000008</v>
      </c>
      <c r="AD51" s="8">
        <v>0</v>
      </c>
      <c r="AE51" s="8">
        <v>5280.6600000000008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398.98320000000001</v>
      </c>
    </row>
    <row r="52" spans="1:56" ht="27.75" customHeight="1" x14ac:dyDescent="0.45">
      <c r="A52" s="3">
        <v>45892</v>
      </c>
      <c r="B52" s="14" t="s">
        <v>360</v>
      </c>
      <c r="C52" s="9" t="s">
        <v>139</v>
      </c>
      <c r="D52" s="13" t="s">
        <v>329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640</v>
      </c>
      <c r="V52" s="10">
        <v>0</v>
      </c>
      <c r="W52" s="10">
        <v>640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370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362</v>
      </c>
      <c r="C53" s="9" t="s">
        <v>139</v>
      </c>
      <c r="D53" s="13" t="s">
        <v>131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1840</v>
      </c>
      <c r="V53" s="10">
        <v>80</v>
      </c>
      <c r="W53" s="10">
        <v>1760</v>
      </c>
      <c r="X53" s="10">
        <v>10650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45782</v>
      </c>
      <c r="B54" s="14" t="s">
        <v>249</v>
      </c>
      <c r="C54" s="9" t="s">
        <v>79</v>
      </c>
      <c r="D54" s="13" t="s">
        <v>243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45909</v>
      </c>
      <c r="U54" s="11">
        <v>5000</v>
      </c>
      <c r="V54" s="10">
        <v>4473</v>
      </c>
      <c r="W54" s="10">
        <v>527</v>
      </c>
      <c r="X54" s="10">
        <v>5200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45909</v>
      </c>
      <c r="AK54" s="3">
        <v>45905</v>
      </c>
      <c r="AL54" s="3">
        <v>45898</v>
      </c>
      <c r="AM54" s="3">
        <v>45906</v>
      </c>
      <c r="AN54" s="3">
        <v>45907</v>
      </c>
      <c r="AO54" s="3">
        <v>45908</v>
      </c>
      <c r="AP54" s="3">
        <v>45904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45873</v>
      </c>
      <c r="B55" s="14" t="s">
        <v>308</v>
      </c>
      <c r="C55" s="9" t="s">
        <v>107</v>
      </c>
      <c r="D55" s="13" t="s">
        <v>309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45922</v>
      </c>
      <c r="U55" s="11">
        <v>4000</v>
      </c>
      <c r="V55" s="10">
        <v>0</v>
      </c>
      <c r="W55" s="10">
        <v>4000</v>
      </c>
      <c r="X55" s="10">
        <v>4130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307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45896</v>
      </c>
      <c r="B56" s="14" t="s">
        <v>396</v>
      </c>
      <c r="C56" s="9" t="s">
        <v>79</v>
      </c>
      <c r="D56" s="13" t="s">
        <v>397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45926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8829.0399999999991</v>
      </c>
      <c r="AB56" s="8">
        <v>8829.0399999999991</v>
      </c>
      <c r="AC56" s="8">
        <v>0</v>
      </c>
      <c r="AD56" s="8">
        <v>0</v>
      </c>
      <c r="AE56" s="8">
        <v>8829.0399999999991</v>
      </c>
      <c r="AF56" s="8">
        <v>0</v>
      </c>
      <c r="AG56" s="1" t="s">
        <v>116</v>
      </c>
      <c r="AH56" s="1" t="s">
        <v>75</v>
      </c>
      <c r="AI56" s="1">
        <v>5</v>
      </c>
      <c r="AJ56" s="3">
        <v>45926</v>
      </c>
      <c r="AK56" s="3">
        <v>45921</v>
      </c>
      <c r="AL56" s="3">
        <v>45914</v>
      </c>
      <c r="AM56" s="3">
        <v>45922</v>
      </c>
      <c r="AN56" s="3">
        <v>45923</v>
      </c>
      <c r="AO56" s="3">
        <v>45924</v>
      </c>
      <c r="AP56" s="3">
        <v>45921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428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20500</v>
      </c>
      <c r="V57" s="10">
        <v>400</v>
      </c>
      <c r="W57" s="10">
        <v>20100</v>
      </c>
      <c r="X57" s="10">
        <v>0</v>
      </c>
      <c r="Y57" s="10">
        <v>21105</v>
      </c>
      <c r="Z57" s="9" t="s">
        <v>80</v>
      </c>
      <c r="AA57" s="8">
        <v>21621.369000000002</v>
      </c>
      <c r="AB57" s="8">
        <v>21621.369000000002</v>
      </c>
      <c r="AC57" s="8">
        <v>0</v>
      </c>
      <c r="AD57" s="8">
        <v>0</v>
      </c>
      <c r="AE57" s="8">
        <v>21621.369000000002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8000</v>
      </c>
      <c r="V58" s="10">
        <v>0</v>
      </c>
      <c r="W58" s="10">
        <v>8000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438</v>
      </c>
      <c r="C59" s="9" t="s">
        <v>267</v>
      </c>
      <c r="D59" s="13" t="s">
        <v>430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21513.800000000003</v>
      </c>
      <c r="AC59" s="8">
        <v>0</v>
      </c>
      <c r="AD59" s="8">
        <v>0</v>
      </c>
      <c r="AE59" s="8">
        <v>21513.800000000003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432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10756.900000000001</v>
      </c>
      <c r="AC61" s="8">
        <v>0</v>
      </c>
      <c r="AD61" s="8">
        <v>0</v>
      </c>
      <c r="AE61" s="8">
        <v>10756.900000000001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5732</v>
      </c>
      <c r="AC62" s="8">
        <v>5024.9000000000015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379.6591111111112</v>
      </c>
    </row>
    <row r="63" spans="1:56" ht="27.75" customHeight="1" x14ac:dyDescent="0.45">
      <c r="A63" s="3">
        <v>45902</v>
      </c>
      <c r="B63" s="14" t="s">
        <v>440</v>
      </c>
      <c r="C63" s="9" t="s">
        <v>267</v>
      </c>
      <c r="D63" s="13" t="s">
        <v>434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5378.4500000000007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406.37177777777782</v>
      </c>
    </row>
    <row r="64" spans="1:56" ht="27.75" customHeight="1" x14ac:dyDescent="0.45">
      <c r="A64" s="3">
        <v>45902</v>
      </c>
      <c r="B64" s="14" t="s">
        <v>440</v>
      </c>
      <c r="C64" s="9" t="s">
        <v>267</v>
      </c>
      <c r="D64" s="13" t="s">
        <v>435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406.37177777777782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0</v>
      </c>
      <c r="AC68" s="8">
        <v>9932.67</v>
      </c>
      <c r="AD68" s="8">
        <v>0</v>
      </c>
      <c r="AE68" s="8">
        <v>9932.67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750.46839999999997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436871.93550000008</v>
      </c>
      <c r="AB94" s="8">
        <v>82437.079000000012</v>
      </c>
      <c r="AC94" s="8">
        <v>354434.85650000011</v>
      </c>
      <c r="AD94" s="8">
        <v>3227.07</v>
      </c>
      <c r="AE94" s="8">
        <v>433644.86550000007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88878</v>
      </c>
      <c r="AC95" s="8">
        <v>24279.000000000015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1912.6456666666681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88878</v>
      </c>
      <c r="AC96" s="8">
        <v>24279.000000000015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45908</v>
      </c>
      <c r="U97" s="11">
        <v>10000</v>
      </c>
      <c r="V97" s="10">
        <v>1196</v>
      </c>
      <c r="W97" s="10">
        <v>8804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0</v>
      </c>
      <c r="W99" s="10">
        <v>17360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81</v>
      </c>
      <c r="AA103" s="8">
        <v>31432.500000000004</v>
      </c>
      <c r="AB103" s="8">
        <v>31432.500000000004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56257</v>
      </c>
      <c r="AC104" s="8">
        <v>247590.5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18926.918222222219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340239.35</v>
      </c>
      <c r="AB105" s="8">
        <v>92648.85</v>
      </c>
      <c r="AC105" s="8">
        <v>247590.5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45631</v>
      </c>
      <c r="B107" s="14" t="s">
        <v>203</v>
      </c>
      <c r="C107" s="9" t="s">
        <v>109</v>
      </c>
      <c r="D107" s="13" t="s">
        <v>144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16000</v>
      </c>
      <c r="V107" s="10">
        <v>0</v>
      </c>
      <c r="W107" s="10">
        <v>16000</v>
      </c>
      <c r="X107" s="10">
        <v>0</v>
      </c>
      <c r="Y107" s="10">
        <v>16800</v>
      </c>
      <c r="Z107" s="9" t="s">
        <v>120</v>
      </c>
      <c r="AA107" s="8">
        <v>17211.04</v>
      </c>
      <c r="AB107" s="8">
        <v>17211.04</v>
      </c>
      <c r="AC107" s="8">
        <v>0</v>
      </c>
      <c r="AD107" s="8">
        <v>0</v>
      </c>
      <c r="AE107" s="8">
        <v>17211.04</v>
      </c>
      <c r="AF107" s="8">
        <v>0</v>
      </c>
      <c r="AG107" s="1" t="s">
        <v>61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218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45631</v>
      </c>
      <c r="B108" s="14" t="s">
        <v>202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9000</v>
      </c>
      <c r="V108" s="10">
        <v>0</v>
      </c>
      <c r="W108" s="10">
        <v>9000</v>
      </c>
      <c r="X108" s="10">
        <v>0</v>
      </c>
      <c r="Y108" s="10">
        <v>9450</v>
      </c>
      <c r="Z108" s="9" t="s">
        <v>120</v>
      </c>
      <c r="AA108" s="8">
        <v>9681.2100000000009</v>
      </c>
      <c r="AB108" s="8">
        <v>9681.2100000000009</v>
      </c>
      <c r="AC108" s="8">
        <v>0</v>
      </c>
      <c r="AD108" s="8">
        <v>0</v>
      </c>
      <c r="AE108" s="8">
        <v>9681.2100000000009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217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45904</v>
      </c>
      <c r="B109" s="14" t="s">
        <v>443</v>
      </c>
      <c r="C109" s="9" t="s">
        <v>454</v>
      </c>
      <c r="D109" s="13" t="s">
        <v>445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45911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120</v>
      </c>
      <c r="AA109" s="8">
        <v>4638.0400000000009</v>
      </c>
      <c r="AB109" s="8">
        <v>4638.0400000000009</v>
      </c>
      <c r="AC109" s="8">
        <v>0</v>
      </c>
      <c r="AD109" s="8">
        <v>4638.0400000000009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45911</v>
      </c>
      <c r="AK109" s="3">
        <v>45907</v>
      </c>
      <c r="AL109" s="3">
        <v>45901</v>
      </c>
      <c r="AM109" s="3">
        <v>45908</v>
      </c>
      <c r="AN109" s="3">
        <v>45909</v>
      </c>
      <c r="AO109" s="3">
        <v>45909</v>
      </c>
      <c r="AP109" s="3">
        <v>45906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111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45925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120</v>
      </c>
      <c r="AA110" s="8">
        <v>107569.00000000001</v>
      </c>
      <c r="AB110" s="8">
        <v>107569.00000000001</v>
      </c>
      <c r="AC110" s="8">
        <v>0</v>
      </c>
      <c r="AD110" s="8">
        <v>107569.00000000001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45925</v>
      </c>
      <c r="AK110" s="3">
        <v>45921</v>
      </c>
      <c r="AL110" s="3">
        <v>45915</v>
      </c>
      <c r="AM110" s="3">
        <v>45922</v>
      </c>
      <c r="AN110" s="3">
        <v>45923</v>
      </c>
      <c r="AO110" s="3">
        <v>45923</v>
      </c>
      <c r="AP110" s="3">
        <v>45920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10528</v>
      </c>
      <c r="AC123" s="8">
        <v>19228.100000000002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1437.3004749999998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40284.100000000006</v>
      </c>
      <c r="AC124" s="8">
        <v>19228.100000000002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13611</v>
      </c>
      <c r="AC127" s="8">
        <v>92344.464999999997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11829.65943262361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13611</v>
      </c>
      <c r="AC129" s="8">
        <v>455796.45082000003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179</v>
      </c>
      <c r="D131" s="13" t="s">
        <v>61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229.14349009919997</v>
      </c>
      <c r="Q131" s="10">
        <v>0</v>
      </c>
      <c r="R131" s="10">
        <v>229.14349009919997</v>
      </c>
      <c r="S131" s="9" t="s">
        <v>185</v>
      </c>
      <c r="T131" s="12">
        <v>45930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84</v>
      </c>
      <c r="AA131" s="8">
        <v>9499.6</v>
      </c>
      <c r="AB131" s="8">
        <v>0</v>
      </c>
      <c r="AC131" s="8">
        <v>9499.6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45930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45925</v>
      </c>
      <c r="AQ131" s="3">
        <v>45929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767.03992444444452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 t="s">
        <v>60</v>
      </c>
      <c r="H132" s="9">
        <v>0</v>
      </c>
      <c r="I132" s="9">
        <v>102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84</v>
      </c>
      <c r="AA132" s="8">
        <v>9499.6</v>
      </c>
      <c r="AB132" s="8">
        <v>0</v>
      </c>
      <c r="AC132" s="8">
        <v>9499.6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45904</v>
      </c>
      <c r="B133" s="14" t="s">
        <v>455</v>
      </c>
      <c r="C133" s="9" t="s">
        <v>456</v>
      </c>
      <c r="D133" s="13" t="s">
        <v>457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140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458</v>
      </c>
      <c r="T133" s="12">
        <v>45912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459</v>
      </c>
      <c r="AA133" s="8">
        <v>12433.3</v>
      </c>
      <c r="AB133" s="8">
        <v>7225</v>
      </c>
      <c r="AC133" s="8">
        <v>5208.2999999999993</v>
      </c>
      <c r="AD133" s="8">
        <v>0</v>
      </c>
      <c r="AE133" s="8">
        <v>12433.3</v>
      </c>
      <c r="AF133" s="8" t="s">
        <v>460</v>
      </c>
      <c r="AG133" s="1" t="s">
        <v>115</v>
      </c>
      <c r="AH133" s="1" t="s">
        <v>75</v>
      </c>
      <c r="AI133" s="1">
        <v>4</v>
      </c>
      <c r="AJ133" s="3">
        <v>45912</v>
      </c>
      <c r="AK133" s="3">
        <v>45908</v>
      </c>
      <c r="AL133" s="3">
        <v>45901</v>
      </c>
      <c r="AM133" s="3">
        <v>45909</v>
      </c>
      <c r="AN133" s="3">
        <v>45910</v>
      </c>
      <c r="AO133" s="3">
        <v>45911</v>
      </c>
      <c r="AP133" s="3">
        <v>45907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450</v>
      </c>
      <c r="BD133" s="56">
        <v>467.9368199999999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100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459</v>
      </c>
      <c r="AA134" s="8">
        <v>12433.3</v>
      </c>
      <c r="AB134" s="8">
        <v>7225</v>
      </c>
      <c r="AC134" s="8">
        <v>5208.2999999999993</v>
      </c>
      <c r="AD134" s="8">
        <v>0</v>
      </c>
      <c r="AE134" s="8">
        <v>12433.3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450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20000</v>
      </c>
      <c r="W137" s="10">
        <v>10000</v>
      </c>
      <c r="X137" s="10">
        <v>32730</v>
      </c>
      <c r="Y137" s="10">
        <v>0</v>
      </c>
      <c r="Z137" s="9" t="s">
        <v>88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10000</v>
      </c>
      <c r="W138" s="10">
        <v>5000</v>
      </c>
      <c r="X138" s="10">
        <v>0</v>
      </c>
      <c r="Y138" s="10">
        <v>0</v>
      </c>
      <c r="Z138" s="9" t="s">
        <v>88</v>
      </c>
      <c r="AA138" s="8">
        <v>6216.65</v>
      </c>
      <c r="AB138" s="8">
        <v>6216.65</v>
      </c>
      <c r="AC138" s="8">
        <v>0</v>
      </c>
      <c r="AD138" s="8">
        <v>6216.65</v>
      </c>
      <c r="AE138" s="8">
        <v>0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74599.799999999988</v>
      </c>
      <c r="AB142" s="8">
        <v>24866.6</v>
      </c>
      <c r="AC142" s="8">
        <v>49733.2</v>
      </c>
      <c r="AD142" s="8">
        <v>6216.65</v>
      </c>
      <c r="AE142" s="8">
        <v>68383.149999999994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13000</v>
      </c>
      <c r="W143" s="10">
        <v>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469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13630</v>
      </c>
      <c r="AC144" s="8">
        <v>45742.5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5140.9487500000014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13630</v>
      </c>
      <c r="AC146" s="8">
        <v>52517.95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opLeftCell="A4" zoomScale="80" zoomScaleNormal="80" workbookViewId="0">
      <selection activeCell="D16" sqref="D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79" t="s">
        <v>52</v>
      </c>
      <c r="F3" s="79"/>
      <c r="G3" s="80">
        <v>10.33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184.69283555555555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168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249.09435348688899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117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45904</v>
      </c>
      <c r="B37" s="14" t="s">
        <v>446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447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45904</v>
      </c>
      <c r="B38" s="14" t="s">
        <v>446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45904</v>
      </c>
      <c r="B39" s="14" t="s">
        <v>448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116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471.36530844444462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116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45905</v>
      </c>
      <c r="B41" s="14" t="s">
        <v>461</v>
      </c>
      <c r="C41" s="9" t="s">
        <v>73</v>
      </c>
      <c r="D41" s="13" t="s">
        <v>462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463</v>
      </c>
      <c r="AG41" s="1" t="s">
        <v>116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45905</v>
      </c>
      <c r="B42" s="14" t="s">
        <v>461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463</v>
      </c>
      <c r="AG42" s="1" t="s">
        <v>116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45905</v>
      </c>
      <c r="B43" s="14" t="s">
        <v>461</v>
      </c>
      <c r="C43" s="9" t="s">
        <v>73</v>
      </c>
      <c r="D43" s="13" t="s">
        <v>386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463</v>
      </c>
      <c r="AG43" s="1" t="s">
        <v>116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45905</v>
      </c>
      <c r="B44" s="14" t="s">
        <v>461</v>
      </c>
      <c r="C44" s="9" t="s">
        <v>73</v>
      </c>
      <c r="D44" s="13" t="s">
        <v>465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463</v>
      </c>
      <c r="AG44" s="1" t="s">
        <v>116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45905</v>
      </c>
      <c r="B45" s="14" t="s">
        <v>461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466</v>
      </c>
      <c r="AG45" s="1" t="s">
        <v>116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45905</v>
      </c>
      <c r="B46" s="14" t="s">
        <v>461</v>
      </c>
      <c r="C46" s="9" t="s">
        <v>73</v>
      </c>
      <c r="D46" s="13" t="s">
        <v>467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466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45905</v>
      </c>
      <c r="B47" s="14" t="s">
        <v>461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466</v>
      </c>
      <c r="AG47" s="1" t="s">
        <v>115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45905</v>
      </c>
      <c r="B48" s="14" t="s">
        <v>461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466</v>
      </c>
      <c r="AG48" s="1" t="s">
        <v>115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172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116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9870.4097457777771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45905</v>
      </c>
      <c r="B51" s="14" t="s">
        <v>128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172.18431644444436</v>
      </c>
    </row>
    <row r="52" spans="1:56" ht="27.75" customHeight="1" x14ac:dyDescent="0.45">
      <c r="A52" s="3">
        <v>45905</v>
      </c>
      <c r="B52" s="14" t="s">
        <v>128</v>
      </c>
      <c r="C52" s="9" t="s">
        <v>139</v>
      </c>
      <c r="D52" s="13" t="s">
        <v>449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422.13987199999991</v>
      </c>
    </row>
    <row r="53" spans="1:56" ht="27.75" customHeight="1" x14ac:dyDescent="0.45">
      <c r="A53" s="3">
        <v>45796</v>
      </c>
      <c r="B53" s="14" t="s">
        <v>255</v>
      </c>
      <c r="C53" s="9" t="s">
        <v>139</v>
      </c>
      <c r="D53" s="13" t="s">
        <v>250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45877</v>
      </c>
      <c r="B55" s="14" t="s">
        <v>318</v>
      </c>
      <c r="C55" s="9" t="s">
        <v>79</v>
      </c>
      <c r="D55" s="13" t="s">
        <v>319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427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128</v>
      </c>
      <c r="C57" s="9" t="s">
        <v>139</v>
      </c>
      <c r="D57" s="13" t="s">
        <v>451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45">
      <c r="A58" s="3">
        <v>45905</v>
      </c>
      <c r="B58" s="14" t="s">
        <v>128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791.63333333333321</v>
      </c>
    </row>
    <row r="59" spans="1:56" ht="27.75" customHeight="1" x14ac:dyDescent="0.45">
      <c r="A59" s="3">
        <v>45905</v>
      </c>
      <c r="B59" s="14" t="s">
        <v>128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45">
      <c r="A60" s="3">
        <v>45905</v>
      </c>
      <c r="B60" s="14" t="s">
        <v>128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398.98320000000001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28.973779999999994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428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429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438</v>
      </c>
      <c r="C67" s="9" t="s">
        <v>267</v>
      </c>
      <c r="D67" s="13" t="s">
        <v>428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429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45902</v>
      </c>
      <c r="B69" s="14" t="s">
        <v>438</v>
      </c>
      <c r="C69" s="9" t="s">
        <v>267</v>
      </c>
      <c r="D69" s="13" t="s">
        <v>430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438</v>
      </c>
      <c r="C70" s="9" t="s">
        <v>267</v>
      </c>
      <c r="D70" s="13" t="s">
        <v>431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45902</v>
      </c>
      <c r="B71" s="14" t="s">
        <v>439</v>
      </c>
      <c r="C71" s="9" t="s">
        <v>267</v>
      </c>
      <c r="D71" s="13" t="s">
        <v>432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45902</v>
      </c>
      <c r="B72" s="14" t="s">
        <v>440</v>
      </c>
      <c r="C72" s="9" t="s">
        <v>267</v>
      </c>
      <c r="D72" s="13" t="s">
        <v>433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379.6591111111112</v>
      </c>
    </row>
    <row r="73" spans="1:56" ht="27.75" customHeight="1" x14ac:dyDescent="0.45">
      <c r="A73" s="3">
        <v>45902</v>
      </c>
      <c r="B73" s="14" t="s">
        <v>440</v>
      </c>
      <c r="C73" s="9" t="s">
        <v>267</v>
      </c>
      <c r="D73" s="13" t="s">
        <v>434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406.37177777777782</v>
      </c>
    </row>
    <row r="74" spans="1:56" ht="27.75" customHeight="1" x14ac:dyDescent="0.45">
      <c r="A74" s="3">
        <v>45902</v>
      </c>
      <c r="B74" s="14" t="s">
        <v>440</v>
      </c>
      <c r="C74" s="9" t="s">
        <v>267</v>
      </c>
      <c r="D74" s="13" t="s">
        <v>435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406.37177777777782</v>
      </c>
    </row>
    <row r="75" spans="1:56" ht="27.75" customHeight="1" x14ac:dyDescent="0.45">
      <c r="A75" s="3">
        <v>45873</v>
      </c>
      <c r="B75" s="14" t="s">
        <v>308</v>
      </c>
      <c r="C75" s="9" t="s">
        <v>107</v>
      </c>
      <c r="D75" s="13" t="s">
        <v>309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307</v>
      </c>
      <c r="AG75" s="1" t="s">
        <v>116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363</v>
      </c>
      <c r="C76" s="9" t="s">
        <v>79</v>
      </c>
      <c r="D76" s="13" t="s">
        <v>364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389</v>
      </c>
      <c r="C77" s="9" t="s">
        <v>79</v>
      </c>
      <c r="D77" s="13" t="s">
        <v>390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750.46839999999997</v>
      </c>
    </row>
    <row r="78" spans="1:56" ht="27.75" customHeight="1" x14ac:dyDescent="0.45">
      <c r="A78" s="3">
        <v>45891</v>
      </c>
      <c r="B78" s="14" t="s">
        <v>391</v>
      </c>
      <c r="C78" s="9" t="s">
        <v>79</v>
      </c>
      <c r="D78" s="13" t="s">
        <v>392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45">
      <c r="A79" s="3">
        <v>45891</v>
      </c>
      <c r="B79" s="14" t="s">
        <v>393</v>
      </c>
      <c r="C79" s="9" t="s">
        <v>79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750.46839999999997</v>
      </c>
    </row>
    <row r="80" spans="1:56" ht="27.75" customHeight="1" x14ac:dyDescent="0.45">
      <c r="A80" s="3" t="s">
        <v>135</v>
      </c>
      <c r="B80" s="14" t="s">
        <v>135</v>
      </c>
      <c r="C80" s="9" t="s">
        <v>139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45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45">
      <c r="A82" s="3" t="s">
        <v>135</v>
      </c>
      <c r="B82" s="14" t="s">
        <v>135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45">
      <c r="A83" s="3">
        <v>45887</v>
      </c>
      <c r="B83" s="14" t="s">
        <v>345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45896</v>
      </c>
      <c r="B84" s="14" t="s">
        <v>395</v>
      </c>
      <c r="C84" s="9" t="s">
        <v>79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115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250.15613333333337</v>
      </c>
    </row>
    <row r="85" spans="1:56" ht="27.75" customHeight="1" x14ac:dyDescent="0.45">
      <c r="A85" s="3">
        <v>45896</v>
      </c>
      <c r="B85" s="14" t="s">
        <v>396</v>
      </c>
      <c r="C85" s="9" t="s">
        <v>79</v>
      </c>
      <c r="D85" s="13" t="s">
        <v>397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115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667.08302222222221</v>
      </c>
    </row>
    <row r="86" spans="1:56" ht="27.75" customHeight="1" x14ac:dyDescent="0.45">
      <c r="A86" s="3">
        <v>45892</v>
      </c>
      <c r="B86" s="14" t="s">
        <v>365</v>
      </c>
      <c r="C86" s="9" t="s">
        <v>79</v>
      </c>
      <c r="D86" s="13" t="s">
        <v>220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500.31226666666674</v>
      </c>
    </row>
    <row r="87" spans="1:56" ht="27.75" customHeight="1" x14ac:dyDescent="0.45">
      <c r="A87" s="3">
        <v>45796</v>
      </c>
      <c r="B87" s="14" t="s">
        <v>258</v>
      </c>
      <c r="C87" s="9" t="s">
        <v>139</v>
      </c>
      <c r="D87" s="13" t="s">
        <v>145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254</v>
      </c>
      <c r="AZ87" s="2">
        <v>0</v>
      </c>
      <c r="BA87" s="2">
        <v>0</v>
      </c>
      <c r="BB87" s="2">
        <v>0</v>
      </c>
      <c r="BC87" s="1" t="s">
        <v>104</v>
      </c>
      <c r="BD87" s="56">
        <v>18.999199999999998</v>
      </c>
    </row>
    <row r="88" spans="1:56" ht="27.75" customHeight="1" x14ac:dyDescent="0.45">
      <c r="A88" s="3">
        <v>45876</v>
      </c>
      <c r="B88" s="14" t="s">
        <v>328</v>
      </c>
      <c r="C88" s="9" t="s">
        <v>107</v>
      </c>
      <c r="D88" s="13" t="s">
        <v>314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45877</v>
      </c>
      <c r="B89" s="14" t="s">
        <v>318</v>
      </c>
      <c r="C89" s="9" t="s">
        <v>79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583.69764444444445</v>
      </c>
    </row>
    <row r="90" spans="1:56" ht="27.75" customHeight="1" x14ac:dyDescent="0.45">
      <c r="A90" s="3" t="s">
        <v>135</v>
      </c>
      <c r="B90" s="14" t="s">
        <v>135</v>
      </c>
      <c r="C90" s="9" t="s">
        <v>270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8338.5377777777776</v>
      </c>
    </row>
    <row r="91" spans="1:56" ht="27.75" customHeight="1" x14ac:dyDescent="0.45">
      <c r="A91" s="3">
        <v>45825</v>
      </c>
      <c r="B91" s="14" t="s">
        <v>269</v>
      </c>
      <c r="C91" s="9" t="s">
        <v>139</v>
      </c>
      <c r="D91" s="13" t="s">
        <v>239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45796</v>
      </c>
      <c r="B92" s="14" t="s">
        <v>257</v>
      </c>
      <c r="C92" s="9" t="s">
        <v>139</v>
      </c>
      <c r="D92" s="13" t="s">
        <v>253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45782</v>
      </c>
      <c r="B93" s="14" t="s">
        <v>249</v>
      </c>
      <c r="C93" s="9" t="s">
        <v>79</v>
      </c>
      <c r="D93" s="13" t="s">
        <v>243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416.92688888888887</v>
      </c>
    </row>
    <row r="94" spans="1:56" ht="27.75" customHeight="1" x14ac:dyDescent="0.45">
      <c r="A94" s="3">
        <v>45798</v>
      </c>
      <c r="B94" s="14" t="s">
        <v>263</v>
      </c>
      <c r="C94" s="9" t="s">
        <v>107</v>
      </c>
      <c r="D94" s="13" t="s">
        <v>261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45674</v>
      </c>
      <c r="B95" s="14" t="s">
        <v>226</v>
      </c>
      <c r="C95" s="9" t="s">
        <v>139</v>
      </c>
      <c r="D95" s="13" t="s">
        <v>225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235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45611</v>
      </c>
      <c r="B96" s="14" t="s">
        <v>195</v>
      </c>
      <c r="C96" s="9" t="s">
        <v>139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45523</v>
      </c>
      <c r="B97" s="14" t="s">
        <v>178</v>
      </c>
      <c r="C97" s="9" t="s">
        <v>139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45523</v>
      </c>
      <c r="B98" s="14" t="s">
        <v>178</v>
      </c>
      <c r="C98" s="9" t="s">
        <v>139</v>
      </c>
      <c r="D98" s="13" t="s">
        <v>177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45799</v>
      </c>
      <c r="B99" s="14" t="s">
        <v>264</v>
      </c>
      <c r="C99" s="9" t="s">
        <v>259</v>
      </c>
      <c r="D99" s="13" t="s">
        <v>260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45799</v>
      </c>
      <c r="B100" s="14" t="s">
        <v>264</v>
      </c>
      <c r="C100" s="9" t="s">
        <v>259</v>
      </c>
      <c r="D100" s="13" t="s">
        <v>358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45741</v>
      </c>
      <c r="B101" s="14" t="s">
        <v>242</v>
      </c>
      <c r="C101" s="9" t="s">
        <v>107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45720</v>
      </c>
      <c r="B102" s="14" t="s">
        <v>128</v>
      </c>
      <c r="C102" s="9" t="s">
        <v>107</v>
      </c>
      <c r="D102" s="13" t="s">
        <v>209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219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45541</v>
      </c>
      <c r="B104" s="14" t="s">
        <v>182</v>
      </c>
      <c r="C104" s="9" t="s">
        <v>107</v>
      </c>
      <c r="D104" s="13" t="s">
        <v>183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184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222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45581</v>
      </c>
      <c r="B105" s="14" t="s">
        <v>187</v>
      </c>
      <c r="C105" s="9" t="s">
        <v>107</v>
      </c>
      <c r="D105" s="13" t="s">
        <v>188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 t="s">
        <v>135</v>
      </c>
      <c r="B107" s="14" t="s">
        <v>135</v>
      </c>
      <c r="C107" s="9" t="s">
        <v>270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271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272</v>
      </c>
      <c r="BD107" s="56">
        <v>1912.6456666666681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271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115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273</v>
      </c>
      <c r="BD108" s="56">
        <v>0</v>
      </c>
    </row>
    <row r="109" spans="1:56" ht="27.75" customHeight="1" x14ac:dyDescent="0.45">
      <c r="A109" s="3">
        <v>45896</v>
      </c>
      <c r="B109" s="14" t="s">
        <v>409</v>
      </c>
      <c r="C109" s="9" t="s">
        <v>73</v>
      </c>
      <c r="D109" s="13" t="s">
        <v>398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45896</v>
      </c>
      <c r="B110" s="14" t="s">
        <v>409</v>
      </c>
      <c r="C110" s="9" t="s">
        <v>73</v>
      </c>
      <c r="D110" s="13" t="s">
        <v>399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141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45892</v>
      </c>
      <c r="B111" s="14" t="s">
        <v>366</v>
      </c>
      <c r="C111" s="9" t="s">
        <v>139</v>
      </c>
      <c r="D111" s="13" t="s">
        <v>367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117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347</v>
      </c>
      <c r="C112" s="9" t="s">
        <v>139</v>
      </c>
      <c r="D112" s="13" t="s">
        <v>332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210</v>
      </c>
      <c r="AG112" s="1" t="s">
        <v>117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333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348</v>
      </c>
      <c r="C113" s="9" t="s">
        <v>139</v>
      </c>
      <c r="D113" s="13" t="s">
        <v>268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210</v>
      </c>
      <c r="AG113" s="1" t="s">
        <v>116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334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348</v>
      </c>
      <c r="C114" s="9" t="s">
        <v>139</v>
      </c>
      <c r="D114" s="13" t="s">
        <v>268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196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210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334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348</v>
      </c>
      <c r="C115" s="9" t="s">
        <v>139</v>
      </c>
      <c r="D115" s="13" t="s">
        <v>268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196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210</v>
      </c>
      <c r="AG115" s="1" t="s">
        <v>115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334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45905</v>
      </c>
      <c r="B116" s="14" t="s">
        <v>128</v>
      </c>
      <c r="C116" s="9" t="s">
        <v>139</v>
      </c>
      <c r="D116" s="13" t="s">
        <v>332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196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210</v>
      </c>
      <c r="AG116" s="1" t="s">
        <v>115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468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139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210</v>
      </c>
      <c r="AG117" s="1" t="s">
        <v>115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18685.430222222225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45903</v>
      </c>
      <c r="B119" s="14" t="s">
        <v>453</v>
      </c>
      <c r="C119" s="9" t="s">
        <v>441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123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130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210</v>
      </c>
      <c r="AG119" s="1" t="s">
        <v>115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442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45892</v>
      </c>
      <c r="B121" s="14" t="s">
        <v>368</v>
      </c>
      <c r="C121" s="9" t="s">
        <v>79</v>
      </c>
      <c r="D121" s="13" t="s">
        <v>369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45876</v>
      </c>
      <c r="B122" s="14" t="s">
        <v>336</v>
      </c>
      <c r="C122" s="9" t="s">
        <v>107</v>
      </c>
      <c r="D122" s="13" t="s">
        <v>316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45904</v>
      </c>
      <c r="B125" s="14" t="s">
        <v>443</v>
      </c>
      <c r="C125" s="9" t="s">
        <v>454</v>
      </c>
      <c r="D125" s="13" t="s">
        <v>445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120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333.53691653333334</v>
      </c>
    </row>
    <row r="126" spans="1:56" ht="27.75" customHeight="1" x14ac:dyDescent="0.45">
      <c r="A126" s="3" t="s">
        <v>135</v>
      </c>
      <c r="B126" s="14" t="s">
        <v>135</v>
      </c>
      <c r="C126" s="9" t="s">
        <v>111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120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400</v>
      </c>
      <c r="C127" s="9" t="s">
        <v>107</v>
      </c>
      <c r="D127" s="13" t="s">
        <v>401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45896</v>
      </c>
      <c r="B128" s="14" t="s">
        <v>402</v>
      </c>
      <c r="C128" s="9" t="s">
        <v>107</v>
      </c>
      <c r="D128" s="13" t="s">
        <v>313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45896</v>
      </c>
      <c r="B129" s="14" t="s">
        <v>403</v>
      </c>
      <c r="C129" s="9" t="s">
        <v>107</v>
      </c>
      <c r="D129" s="13" t="s">
        <v>404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45876</v>
      </c>
      <c r="B130" s="14" t="s">
        <v>335</v>
      </c>
      <c r="C130" s="9" t="s">
        <v>107</v>
      </c>
      <c r="D130" s="13" t="s">
        <v>315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45876</v>
      </c>
      <c r="B131" s="14" t="s">
        <v>337</v>
      </c>
      <c r="C131" s="9" t="s">
        <v>107</v>
      </c>
      <c r="D131" s="13" t="s">
        <v>317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120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1624.1754749999998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45727</v>
      </c>
      <c r="B141" s="14" t="s">
        <v>240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213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215</v>
      </c>
      <c r="AG141" s="1" t="s">
        <v>115</v>
      </c>
      <c r="AH141" s="1" t="s">
        <v>146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45601</v>
      </c>
      <c r="B143" s="14" t="s">
        <v>193</v>
      </c>
      <c r="C143" s="9" t="s">
        <v>93</v>
      </c>
      <c r="D143" s="13" t="s">
        <v>142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299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99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113</v>
      </c>
      <c r="BD143" s="56">
        <v>11829.65943262361</v>
      </c>
    </row>
    <row r="144" spans="1:56" ht="27.75" customHeight="1" x14ac:dyDescent="0.45">
      <c r="A144" s="3">
        <v>45601</v>
      </c>
      <c r="B144" s="14" t="s">
        <v>193</v>
      </c>
      <c r="C144" s="9" t="s">
        <v>93</v>
      </c>
      <c r="D144" s="13" t="s">
        <v>142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299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99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113</v>
      </c>
      <c r="BD144" s="56">
        <v>46559.511849046357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99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114</v>
      </c>
      <c r="BD145" s="56">
        <v>0</v>
      </c>
    </row>
    <row r="146" spans="1:56" ht="27.75" customHeight="1" x14ac:dyDescent="0.45">
      <c r="A146" s="3">
        <v>45894</v>
      </c>
      <c r="B146" s="14" t="s">
        <v>374</v>
      </c>
      <c r="C146" s="9" t="s">
        <v>137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123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179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91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185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767.03992444444452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45904</v>
      </c>
      <c r="B149" s="14" t="s">
        <v>455</v>
      </c>
      <c r="C149" s="9" t="s">
        <v>456</v>
      </c>
      <c r="D149" s="13" t="s">
        <v>457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458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459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460</v>
      </c>
      <c r="AG149" s="1" t="s">
        <v>115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450</v>
      </c>
      <c r="BD149" s="56">
        <v>467.9368199999999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459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450</v>
      </c>
      <c r="BD150" s="56">
        <v>0</v>
      </c>
    </row>
    <row r="151" spans="1:56" ht="27.75" customHeight="1" x14ac:dyDescent="0.45">
      <c r="A151" s="3" t="s">
        <v>135</v>
      </c>
      <c r="B151" s="14" t="s">
        <v>135</v>
      </c>
      <c r="C151" s="9" t="s">
        <v>109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197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197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198</v>
      </c>
      <c r="BD152" s="56">
        <v>0</v>
      </c>
    </row>
    <row r="153" spans="1:56" ht="27.75" customHeight="1" x14ac:dyDescent="0.45">
      <c r="A153" s="3">
        <v>45901</v>
      </c>
      <c r="B153" s="14" t="s">
        <v>420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436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45898</v>
      </c>
      <c r="B154" s="14" t="s">
        <v>413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88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116</v>
      </c>
      <c r="AH154" s="1" t="s">
        <v>146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115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45901</v>
      </c>
      <c r="B156" s="14" t="s">
        <v>421</v>
      </c>
      <c r="C156" s="9" t="s">
        <v>109</v>
      </c>
      <c r="D156" s="13" t="s">
        <v>144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88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3846.8630200000002</v>
      </c>
    </row>
    <row r="157" spans="1:56" ht="27.75" customHeight="1" x14ac:dyDescent="0.45">
      <c r="A157" s="3">
        <v>45901</v>
      </c>
      <c r="B157" s="14" t="s">
        <v>422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88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1282.2876733333333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45895</v>
      </c>
      <c r="B159" s="14" t="s">
        <v>375</v>
      </c>
      <c r="C159" s="9" t="s">
        <v>147</v>
      </c>
      <c r="D159" s="13" t="s">
        <v>148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469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135</v>
      </c>
      <c r="B160" s="14" t="s">
        <v>135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127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5309.5320833333335</v>
      </c>
    </row>
    <row r="161" spans="1:56" ht="27.75" customHeight="1" x14ac:dyDescent="0.45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127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146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761.48529722222236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127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149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45904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73.512035555555556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379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202.77598797866671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 t="s">
        <v>135</v>
      </c>
      <c r="B37" s="14" t="s">
        <v>135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172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15852.503877333334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customHeight="1" x14ac:dyDescent="0.45">
      <c r="A39" s="3">
        <v>45796</v>
      </c>
      <c r="B39" s="14" t="s">
        <v>255</v>
      </c>
      <c r="C39" s="9" t="s">
        <v>139</v>
      </c>
      <c r="D39" s="13" t="s">
        <v>250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196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191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192</v>
      </c>
      <c r="BD40" s="56">
        <v>0</v>
      </c>
    </row>
    <row r="41" spans="1:56" ht="27.75" customHeight="1" x14ac:dyDescent="0.45">
      <c r="A41" s="3">
        <v>45887</v>
      </c>
      <c r="B41" s="14" t="s">
        <v>346</v>
      </c>
      <c r="C41" s="9" t="s">
        <v>139</v>
      </c>
      <c r="D41" s="13" t="s">
        <v>181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388</v>
      </c>
      <c r="AG41" s="1" t="s">
        <v>115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45877</v>
      </c>
      <c r="B42" s="14" t="s">
        <v>318</v>
      </c>
      <c r="C42" s="9" t="s">
        <v>79</v>
      </c>
      <c r="D42" s="13" t="s">
        <v>319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45892</v>
      </c>
      <c r="B43" s="14" t="s">
        <v>371</v>
      </c>
      <c r="C43" s="9" t="s">
        <v>355</v>
      </c>
      <c r="D43" s="13" t="s">
        <v>356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357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45850</v>
      </c>
      <c r="B44" s="14" t="s">
        <v>284</v>
      </c>
      <c r="C44" s="9" t="s">
        <v>107</v>
      </c>
      <c r="D44" s="13" t="s">
        <v>285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427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45892</v>
      </c>
      <c r="B45" s="14" t="s">
        <v>360</v>
      </c>
      <c r="C45" s="9" t="s">
        <v>139</v>
      </c>
      <c r="D45" s="13" t="s">
        <v>329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370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45892</v>
      </c>
      <c r="B46" s="14" t="s">
        <v>362</v>
      </c>
      <c r="C46" s="9" t="s">
        <v>139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438</v>
      </c>
      <c r="C48" s="9" t="s">
        <v>267</v>
      </c>
      <c r="D48" s="13" t="s">
        <v>428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439</v>
      </c>
      <c r="C49" s="9" t="s">
        <v>267</v>
      </c>
      <c r="D49" s="13" t="s">
        <v>429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45902</v>
      </c>
      <c r="B50" s="14" t="s">
        <v>438</v>
      </c>
      <c r="C50" s="9" t="s">
        <v>267</v>
      </c>
      <c r="D50" s="13" t="s">
        <v>428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438</v>
      </c>
      <c r="C52" s="9" t="s">
        <v>267</v>
      </c>
      <c r="D52" s="13" t="s">
        <v>430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560.45600000000024</v>
      </c>
    </row>
    <row r="53" spans="1:56" ht="27.75" customHeight="1" x14ac:dyDescent="0.45">
      <c r="A53" s="3">
        <v>45902</v>
      </c>
      <c r="B53" s="14" t="s">
        <v>438</v>
      </c>
      <c r="C53" s="9" t="s">
        <v>267</v>
      </c>
      <c r="D53" s="13" t="s">
        <v>431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812.74355555555564</v>
      </c>
    </row>
    <row r="54" spans="1:56" ht="27.75" customHeight="1" x14ac:dyDescent="0.45">
      <c r="A54" s="3">
        <v>45902</v>
      </c>
      <c r="B54" s="14" t="s">
        <v>439</v>
      </c>
      <c r="C54" s="9" t="s">
        <v>267</v>
      </c>
      <c r="D54" s="13" t="s">
        <v>432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812.74355555555564</v>
      </c>
    </row>
    <row r="55" spans="1:56" ht="27.75" customHeight="1" x14ac:dyDescent="0.45">
      <c r="A55" s="3">
        <v>45902</v>
      </c>
      <c r="B55" s="14" t="s">
        <v>440</v>
      </c>
      <c r="C55" s="9" t="s">
        <v>267</v>
      </c>
      <c r="D55" s="13" t="s">
        <v>433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812.74355555555564</v>
      </c>
    </row>
    <row r="56" spans="1:56" ht="27.75" customHeight="1" x14ac:dyDescent="0.45">
      <c r="A56" s="3">
        <v>45902</v>
      </c>
      <c r="B56" s="14" t="s">
        <v>440</v>
      </c>
      <c r="C56" s="9" t="s">
        <v>267</v>
      </c>
      <c r="D56" s="13" t="s">
        <v>434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406.37177777777782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435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406.37177777777782</v>
      </c>
    </row>
    <row r="58" spans="1:56" ht="27.75" customHeight="1" x14ac:dyDescent="0.45">
      <c r="A58" s="3">
        <v>45873</v>
      </c>
      <c r="B58" s="14" t="s">
        <v>308</v>
      </c>
      <c r="C58" s="9" t="s">
        <v>107</v>
      </c>
      <c r="D58" s="13" t="s">
        <v>309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307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750.46839999999997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333.54151111111111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750.46839999999997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>
        <v>45887</v>
      </c>
      <c r="B66" s="14" t="s">
        <v>345</v>
      </c>
      <c r="C66" s="9" t="s">
        <v>139</v>
      </c>
      <c r="D66" s="13" t="s">
        <v>224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45896</v>
      </c>
      <c r="B67" s="14" t="s">
        <v>395</v>
      </c>
      <c r="C67" s="9" t="s">
        <v>79</v>
      </c>
      <c r="D67" s="13" t="s">
        <v>310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115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250.15613333333337</v>
      </c>
    </row>
    <row r="68" spans="1:56" ht="27.75" customHeight="1" x14ac:dyDescent="0.45">
      <c r="A68" s="3">
        <v>45896</v>
      </c>
      <c r="B68" s="14" t="s">
        <v>396</v>
      </c>
      <c r="C68" s="9" t="s">
        <v>79</v>
      </c>
      <c r="D68" s="13" t="s">
        <v>397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667.08302222222221</v>
      </c>
    </row>
    <row r="69" spans="1:56" ht="27.75" customHeight="1" x14ac:dyDescent="0.45">
      <c r="A69" s="3">
        <v>45892</v>
      </c>
      <c r="B69" s="14" t="s">
        <v>365</v>
      </c>
      <c r="C69" s="9" t="s">
        <v>79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45">
      <c r="A70" s="3">
        <v>45796</v>
      </c>
      <c r="B70" s="14" t="s">
        <v>258</v>
      </c>
      <c r="C70" s="9" t="s">
        <v>139</v>
      </c>
      <c r="D70" s="13" t="s">
        <v>145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254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45">
      <c r="A71" s="3">
        <v>45876</v>
      </c>
      <c r="B71" s="14" t="s">
        <v>328</v>
      </c>
      <c r="C71" s="9" t="s">
        <v>107</v>
      </c>
      <c r="D71" s="13" t="s">
        <v>314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45877</v>
      </c>
      <c r="B72" s="14" t="s">
        <v>318</v>
      </c>
      <c r="C72" s="9" t="s">
        <v>79</v>
      </c>
      <c r="D72" s="13" t="s">
        <v>319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45">
      <c r="A73" s="3" t="s">
        <v>135</v>
      </c>
      <c r="B73" s="14" t="s">
        <v>135</v>
      </c>
      <c r="C73" s="9" t="s">
        <v>270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45">
      <c r="A74" s="3">
        <v>45825</v>
      </c>
      <c r="B74" s="14" t="s">
        <v>269</v>
      </c>
      <c r="C74" s="9" t="s">
        <v>139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45796</v>
      </c>
      <c r="B75" s="14" t="s">
        <v>256</v>
      </c>
      <c r="C75" s="9" t="s">
        <v>139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257</v>
      </c>
      <c r="C76" s="9" t="s">
        <v>139</v>
      </c>
      <c r="D76" s="13" t="s">
        <v>253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45782</v>
      </c>
      <c r="B77" s="14" t="s">
        <v>249</v>
      </c>
      <c r="C77" s="9" t="s">
        <v>79</v>
      </c>
      <c r="D77" s="13" t="s">
        <v>243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45">
      <c r="A78" s="3">
        <v>45798</v>
      </c>
      <c r="B78" s="14" t="s">
        <v>263</v>
      </c>
      <c r="C78" s="9" t="s">
        <v>107</v>
      </c>
      <c r="D78" s="13" t="s">
        <v>261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45674</v>
      </c>
      <c r="B79" s="14" t="s">
        <v>226</v>
      </c>
      <c r="C79" s="9" t="s">
        <v>139</v>
      </c>
      <c r="D79" s="13" t="s">
        <v>225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235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45611</v>
      </c>
      <c r="B80" s="14" t="s">
        <v>195</v>
      </c>
      <c r="C80" s="9" t="s">
        <v>139</v>
      </c>
      <c r="D80" s="13" t="s">
        <v>194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45523</v>
      </c>
      <c r="B81" s="14" t="s">
        <v>178</v>
      </c>
      <c r="C81" s="9" t="s">
        <v>139</v>
      </c>
      <c r="D81" s="13" t="s">
        <v>176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45799</v>
      </c>
      <c r="B83" s="14" t="s">
        <v>264</v>
      </c>
      <c r="C83" s="9" t="s">
        <v>259</v>
      </c>
      <c r="D83" s="13" t="s">
        <v>260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210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358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45741</v>
      </c>
      <c r="B85" s="14" t="s">
        <v>242</v>
      </c>
      <c r="C85" s="9" t="s">
        <v>107</v>
      </c>
      <c r="D85" s="13" t="s">
        <v>241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244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45720</v>
      </c>
      <c r="B86" s="14" t="s">
        <v>128</v>
      </c>
      <c r="C86" s="9" t="s">
        <v>107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45541</v>
      </c>
      <c r="B88" s="14" t="s">
        <v>182</v>
      </c>
      <c r="C88" s="9" t="s">
        <v>107</v>
      </c>
      <c r="D88" s="13" t="s">
        <v>183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184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222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45581</v>
      </c>
      <c r="B89" s="14" t="s">
        <v>187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135</v>
      </c>
      <c r="B91" s="14" t="s">
        <v>135</v>
      </c>
      <c r="C91" s="9" t="s">
        <v>270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271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115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272</v>
      </c>
      <c r="BD91" s="56">
        <v>3109.2013333333348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271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115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273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117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409</v>
      </c>
      <c r="C94" s="9" t="s">
        <v>73</v>
      </c>
      <c r="D94" s="13" t="s">
        <v>398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141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45896</v>
      </c>
      <c r="B95" s="14" t="s">
        <v>409</v>
      </c>
      <c r="C95" s="9" t="s">
        <v>73</v>
      </c>
      <c r="D95" s="13" t="s">
        <v>399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141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366</v>
      </c>
      <c r="C96" s="9" t="s">
        <v>139</v>
      </c>
      <c r="D96" s="13" t="s">
        <v>367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117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45887</v>
      </c>
      <c r="B97" s="14" t="s">
        <v>347</v>
      </c>
      <c r="C97" s="9" t="s">
        <v>139</v>
      </c>
      <c r="D97" s="13" t="s">
        <v>332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119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333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18046.125333333333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45903</v>
      </c>
      <c r="B103" s="14" t="s">
        <v>128</v>
      </c>
      <c r="C103" s="9" t="s">
        <v>441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123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130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442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324</v>
      </c>
      <c r="C105" s="9" t="s">
        <v>303</v>
      </c>
      <c r="D105" s="13" t="s">
        <v>311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132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325</v>
      </c>
      <c r="C106" s="9" t="s">
        <v>303</v>
      </c>
      <c r="D106" s="13" t="s">
        <v>304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45892</v>
      </c>
      <c r="B107" s="14" t="s">
        <v>368</v>
      </c>
      <c r="C107" s="9" t="s">
        <v>79</v>
      </c>
      <c r="D107" s="13" t="s">
        <v>369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45876</v>
      </c>
      <c r="B108" s="14" t="s">
        <v>336</v>
      </c>
      <c r="C108" s="9" t="s">
        <v>107</v>
      </c>
      <c r="D108" s="13" t="s">
        <v>316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 t="s">
        <v>135</v>
      </c>
      <c r="B111" s="14" t="s">
        <v>443</v>
      </c>
      <c r="C111" s="9" t="s">
        <v>444</v>
      </c>
      <c r="D111" s="13" t="s">
        <v>445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120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1820.7679749999995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45727</v>
      </c>
      <c r="B127" s="14" t="s">
        <v>240</v>
      </c>
      <c r="C127" s="9" t="s">
        <v>111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196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213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215</v>
      </c>
      <c r="AG127" s="1" t="s">
        <v>115</v>
      </c>
      <c r="AH127" s="1" t="s">
        <v>146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143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213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214</v>
      </c>
      <c r="BD128" s="56">
        <v>0</v>
      </c>
    </row>
    <row r="129" spans="1:56" ht="27.75" customHeight="1" x14ac:dyDescent="0.45">
      <c r="A129" s="3">
        <v>45601</v>
      </c>
      <c r="B129" s="14" t="s">
        <v>193</v>
      </c>
      <c r="C129" s="9" t="s">
        <v>93</v>
      </c>
      <c r="D129" s="13" t="s">
        <v>142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299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99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113</v>
      </c>
      <c r="BD129" s="56">
        <v>12600.330757068057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299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99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46559.511849046357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99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115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114</v>
      </c>
      <c r="BD131" s="56">
        <v>0</v>
      </c>
    </row>
    <row r="132" spans="1:56" ht="27.75" customHeight="1" x14ac:dyDescent="0.45">
      <c r="A132" s="3">
        <v>45894</v>
      </c>
      <c r="B132" s="14" t="s">
        <v>374</v>
      </c>
      <c r="C132" s="9" t="s">
        <v>137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123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179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185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767.03992444444452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88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88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117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5478.1154166666665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45903</v>
      </c>
      <c r="E3" s="79" t="s">
        <v>52</v>
      </c>
      <c r="F3" s="79"/>
      <c r="G3" s="80">
        <v>10.28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116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424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379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202.77598797866671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425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426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117.87200000000006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18101.691788444445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45796</v>
      </c>
      <c r="B49" s="14" t="s">
        <v>255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192</v>
      </c>
      <c r="BD50" s="56">
        <v>0</v>
      </c>
    </row>
    <row r="51" spans="1:56" ht="27.75" customHeight="1" x14ac:dyDescent="0.45">
      <c r="A51" s="3">
        <v>45887</v>
      </c>
      <c r="B51" s="14" t="s">
        <v>346</v>
      </c>
      <c r="C51" s="9" t="s">
        <v>139</v>
      </c>
      <c r="D51" s="13" t="s">
        <v>181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45877</v>
      </c>
      <c r="B52" s="14" t="s">
        <v>318</v>
      </c>
      <c r="C52" s="9" t="s">
        <v>79</v>
      </c>
      <c r="D52" s="13" t="s">
        <v>319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371</v>
      </c>
      <c r="C53" s="9" t="s">
        <v>355</v>
      </c>
      <c r="D53" s="13" t="s">
        <v>356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357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45850</v>
      </c>
      <c r="B54" s="14" t="s">
        <v>284</v>
      </c>
      <c r="C54" s="9" t="s">
        <v>107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427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45892</v>
      </c>
      <c r="B56" s="14" t="s">
        <v>362</v>
      </c>
      <c r="C56" s="9" t="s">
        <v>139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45782</v>
      </c>
      <c r="B57" s="14" t="s">
        <v>249</v>
      </c>
      <c r="C57" s="9" t="s">
        <v>79</v>
      </c>
      <c r="D57" s="13" t="s">
        <v>243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128</v>
      </c>
      <c r="C58" s="9" t="s">
        <v>267</v>
      </c>
      <c r="D58" s="13" t="s">
        <v>428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128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128</v>
      </c>
      <c r="C60" s="9" t="s">
        <v>267</v>
      </c>
      <c r="D60" s="13" t="s">
        <v>428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1468.4826666666668</v>
      </c>
    </row>
    <row r="61" spans="1:56" ht="27.75" customHeight="1" x14ac:dyDescent="0.45">
      <c r="A61" s="3">
        <v>45902</v>
      </c>
      <c r="B61" s="14" t="s">
        <v>128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1158.3271111111112</v>
      </c>
    </row>
    <row r="62" spans="1:56" ht="27.75" customHeight="1" x14ac:dyDescent="0.45">
      <c r="A62" s="3">
        <v>45902</v>
      </c>
      <c r="B62" s="14" t="s">
        <v>128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1625.4871111111113</v>
      </c>
    </row>
    <row r="63" spans="1:56" ht="27.75" customHeight="1" x14ac:dyDescent="0.45">
      <c r="A63" s="3">
        <v>45902</v>
      </c>
      <c r="B63" s="14" t="s">
        <v>128</v>
      </c>
      <c r="C63" s="9" t="s">
        <v>267</v>
      </c>
      <c r="D63" s="13" t="s">
        <v>431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812.74355555555564</v>
      </c>
    </row>
    <row r="64" spans="1:56" ht="27.75" customHeight="1" x14ac:dyDescent="0.45">
      <c r="A64" s="3">
        <v>45902</v>
      </c>
      <c r="B64" s="14" t="s">
        <v>128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45902</v>
      </c>
      <c r="B65" s="14" t="s">
        <v>128</v>
      </c>
      <c r="C65" s="9" t="s">
        <v>267</v>
      </c>
      <c r="D65" s="13" t="s">
        <v>433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812.74355555555564</v>
      </c>
    </row>
    <row r="66" spans="1:56" ht="27.75" customHeight="1" x14ac:dyDescent="0.45">
      <c r="A66" s="3">
        <v>45902</v>
      </c>
      <c r="B66" s="14" t="s">
        <v>128</v>
      </c>
      <c r="C66" s="9" t="s">
        <v>267</v>
      </c>
      <c r="D66" s="13" t="s">
        <v>434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406.37177777777782</v>
      </c>
    </row>
    <row r="67" spans="1:56" ht="27.75" customHeight="1" x14ac:dyDescent="0.45">
      <c r="A67" s="3">
        <v>45902</v>
      </c>
      <c r="B67" s="14" t="s">
        <v>128</v>
      </c>
      <c r="C67" s="9" t="s">
        <v>267</v>
      </c>
      <c r="D67" s="13" t="s">
        <v>435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45873</v>
      </c>
      <c r="B68" s="14" t="s">
        <v>308</v>
      </c>
      <c r="C68" s="9" t="s">
        <v>107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307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115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347.53062222222229</v>
      </c>
    </row>
    <row r="76" spans="1:56" ht="27.75" customHeight="1" x14ac:dyDescent="0.45">
      <c r="A76" s="3">
        <v>45887</v>
      </c>
      <c r="B76" s="14" t="s">
        <v>345</v>
      </c>
      <c r="C76" s="9" t="s">
        <v>139</v>
      </c>
      <c r="D76" s="13" t="s">
        <v>224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395</v>
      </c>
      <c r="C77" s="9" t="s">
        <v>79</v>
      </c>
      <c r="D77" s="13" t="s">
        <v>310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45">
      <c r="A78" s="3">
        <v>45896</v>
      </c>
      <c r="B78" s="14" t="s">
        <v>396</v>
      </c>
      <c r="C78" s="9" t="s">
        <v>79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115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119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14098.534222222223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419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411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45901</v>
      </c>
      <c r="B146" s="14" t="s">
        <v>420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88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116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436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116</v>
      </c>
      <c r="AH147" s="1" t="s">
        <v>146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146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143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45901</v>
      </c>
      <c r="B149" s="14" t="s">
        <v>421</v>
      </c>
      <c r="C149" s="9" t="s">
        <v>109</v>
      </c>
      <c r="D149" s="13" t="s">
        <v>144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88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115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3846.8630200000002</v>
      </c>
    </row>
    <row r="150" spans="1:56" ht="27.75" customHeight="1" x14ac:dyDescent="0.45">
      <c r="A150" s="3">
        <v>45901</v>
      </c>
      <c r="B150" s="14" t="s">
        <v>422</v>
      </c>
      <c r="C150" s="9" t="s">
        <v>109</v>
      </c>
      <c r="D150" s="13" t="s">
        <v>144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88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115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1282.2876733333333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45857</v>
      </c>
      <c r="B152" s="14" t="s">
        <v>300</v>
      </c>
      <c r="C152" s="9" t="s">
        <v>147</v>
      </c>
      <c r="D152" s="13" t="s">
        <v>148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45895</v>
      </c>
      <c r="B153" s="14" t="s">
        <v>375</v>
      </c>
      <c r="C153" s="9" t="s">
        <v>147</v>
      </c>
      <c r="D153" s="13" t="s">
        <v>148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147</v>
      </c>
      <c r="D154" s="13" t="s">
        <v>148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127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6505.3498611111108</v>
      </c>
    </row>
    <row r="155" spans="1:56" ht="27.75" customHeight="1" x14ac:dyDescent="0.45">
      <c r="A155" s="3" t="s">
        <v>135</v>
      </c>
      <c r="B155" s="14" t="s">
        <v>135</v>
      </c>
      <c r="C155" s="9" t="s">
        <v>109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127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146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127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149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45902</v>
      </c>
      <c r="E3" s="79" t="s">
        <v>52</v>
      </c>
      <c r="F3" s="79"/>
      <c r="G3" s="80">
        <v>10.01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128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245.8720000000001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117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172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172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117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19035.790224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45887</v>
      </c>
      <c r="B49" s="14" t="s">
        <v>341</v>
      </c>
      <c r="C49" s="9" t="s">
        <v>139</v>
      </c>
      <c r="D49" s="13" t="s">
        <v>327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373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45796</v>
      </c>
      <c r="B50" s="14" t="s">
        <v>255</v>
      </c>
      <c r="C50" s="9" t="s">
        <v>139</v>
      </c>
      <c r="D50" s="13" t="s">
        <v>250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192</v>
      </c>
      <c r="BD51" s="56">
        <v>0</v>
      </c>
    </row>
    <row r="52" spans="1:56" ht="27.75" customHeight="1" x14ac:dyDescent="0.45">
      <c r="A52" s="3">
        <v>45887</v>
      </c>
      <c r="B52" s="14" t="s">
        <v>346</v>
      </c>
      <c r="C52" s="9" t="s">
        <v>139</v>
      </c>
      <c r="D52" s="13" t="s">
        <v>181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45877</v>
      </c>
      <c r="B53" s="14" t="s">
        <v>318</v>
      </c>
      <c r="C53" s="9" t="s">
        <v>79</v>
      </c>
      <c r="D53" s="13" t="s">
        <v>319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360</v>
      </c>
      <c r="C54" s="9" t="s">
        <v>139</v>
      </c>
      <c r="D54" s="13" t="s">
        <v>361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371</v>
      </c>
      <c r="C55" s="9" t="s">
        <v>355</v>
      </c>
      <c r="D55" s="13" t="s">
        <v>356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357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45892</v>
      </c>
      <c r="B57" s="14" t="s">
        <v>360</v>
      </c>
      <c r="C57" s="9" t="s">
        <v>139</v>
      </c>
      <c r="D57" s="13" t="s">
        <v>329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370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45892</v>
      </c>
      <c r="B58" s="14" t="s">
        <v>362</v>
      </c>
      <c r="C58" s="9" t="s">
        <v>139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45782</v>
      </c>
      <c r="B59" s="14" t="s">
        <v>249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45896</v>
      </c>
      <c r="B60" s="14" t="s">
        <v>387</v>
      </c>
      <c r="C60" s="9" t="s">
        <v>139</v>
      </c>
      <c r="D60" s="13" t="s">
        <v>252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45873</v>
      </c>
      <c r="B61" s="14" t="s">
        <v>308</v>
      </c>
      <c r="C61" s="9" t="s">
        <v>107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307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 t="s">
        <v>135</v>
      </c>
      <c r="B62" s="14" t="s">
        <v>135</v>
      </c>
      <c r="C62" s="9" t="s">
        <v>139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7916.333333333333</v>
      </c>
    </row>
    <row r="63" spans="1:56" ht="27.75" customHeight="1" x14ac:dyDescent="0.45">
      <c r="A63" s="3" t="s">
        <v>135</v>
      </c>
      <c r="B63" s="14" t="s">
        <v>135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1667.7075555555555</v>
      </c>
    </row>
    <row r="64" spans="1:56" ht="27.75" customHeight="1" x14ac:dyDescent="0.45">
      <c r="A64" s="3" t="s">
        <v>135</v>
      </c>
      <c r="B64" s="14" t="s">
        <v>135</v>
      </c>
      <c r="C64" s="9" t="s">
        <v>97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1625.4871111111113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115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116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347.53062222222229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250.15613333333337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115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667.08302222222221</v>
      </c>
    </row>
    <row r="72" spans="1:56" ht="27.75" customHeight="1" x14ac:dyDescent="0.45">
      <c r="A72" s="3">
        <v>45892</v>
      </c>
      <c r="B72" s="14" t="s">
        <v>365</v>
      </c>
      <c r="C72" s="9" t="s">
        <v>79</v>
      </c>
      <c r="D72" s="13" t="s">
        <v>220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500.31226666666674</v>
      </c>
    </row>
    <row r="73" spans="1:56" ht="27.75" customHeight="1" x14ac:dyDescent="0.45">
      <c r="A73" s="3">
        <v>45796</v>
      </c>
      <c r="B73" s="14" t="s">
        <v>258</v>
      </c>
      <c r="C73" s="9" t="s">
        <v>139</v>
      </c>
      <c r="D73" s="13" t="s">
        <v>145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254</v>
      </c>
      <c r="AZ73" s="2">
        <v>0</v>
      </c>
      <c r="BA73" s="2">
        <v>0</v>
      </c>
      <c r="BB73" s="2">
        <v>0</v>
      </c>
      <c r="BC73" s="1" t="s">
        <v>104</v>
      </c>
      <c r="BD73" s="56">
        <v>18.999199999999998</v>
      </c>
    </row>
    <row r="74" spans="1:56" ht="27.75" customHeight="1" x14ac:dyDescent="0.45">
      <c r="A74" s="3">
        <v>45876</v>
      </c>
      <c r="B74" s="14" t="s">
        <v>328</v>
      </c>
      <c r="C74" s="9" t="s">
        <v>107</v>
      </c>
      <c r="D74" s="13" t="s">
        <v>314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45877</v>
      </c>
      <c r="B75" s="14" t="s">
        <v>318</v>
      </c>
      <c r="C75" s="9" t="s">
        <v>79</v>
      </c>
      <c r="D75" s="13" t="s">
        <v>319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583.69764444444445</v>
      </c>
    </row>
    <row r="76" spans="1:56" ht="27.75" customHeight="1" x14ac:dyDescent="0.45">
      <c r="A76" s="3" t="s">
        <v>135</v>
      </c>
      <c r="B76" s="14" t="s">
        <v>135</v>
      </c>
      <c r="C76" s="9" t="s">
        <v>270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8338.5377777777776</v>
      </c>
    </row>
    <row r="77" spans="1:56" ht="27.75" customHeight="1" x14ac:dyDescent="0.45">
      <c r="A77" s="3">
        <v>45825</v>
      </c>
      <c r="B77" s="14" t="s">
        <v>269</v>
      </c>
      <c r="C77" s="9" t="s">
        <v>139</v>
      </c>
      <c r="D77" s="13" t="s">
        <v>239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45796</v>
      </c>
      <c r="B78" s="14" t="s">
        <v>256</v>
      </c>
      <c r="C78" s="9" t="s">
        <v>139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257</v>
      </c>
      <c r="C79" s="9" t="s">
        <v>139</v>
      </c>
      <c r="D79" s="13" t="s">
        <v>253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45782</v>
      </c>
      <c r="B80" s="14" t="s">
        <v>249</v>
      </c>
      <c r="C80" s="9" t="s">
        <v>79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416.92688888888887</v>
      </c>
    </row>
    <row r="81" spans="1:56" ht="27.75" customHeight="1" x14ac:dyDescent="0.45">
      <c r="A81" s="3">
        <v>45798</v>
      </c>
      <c r="B81" s="14" t="s">
        <v>263</v>
      </c>
      <c r="C81" s="9" t="s">
        <v>107</v>
      </c>
      <c r="D81" s="13" t="s">
        <v>261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45674</v>
      </c>
      <c r="B82" s="14" t="s">
        <v>226</v>
      </c>
      <c r="C82" s="9" t="s">
        <v>139</v>
      </c>
      <c r="D82" s="13" t="s">
        <v>225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235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45611</v>
      </c>
      <c r="B83" s="14" t="s">
        <v>195</v>
      </c>
      <c r="C83" s="9" t="s">
        <v>139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45523</v>
      </c>
      <c r="B84" s="14" t="s">
        <v>178</v>
      </c>
      <c r="C84" s="9" t="s">
        <v>139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45799</v>
      </c>
      <c r="B86" s="14" t="s">
        <v>264</v>
      </c>
      <c r="C86" s="9" t="s">
        <v>259</v>
      </c>
      <c r="D86" s="13" t="s">
        <v>260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358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45741</v>
      </c>
      <c r="B88" s="14" t="s">
        <v>242</v>
      </c>
      <c r="C88" s="9" t="s">
        <v>107</v>
      </c>
      <c r="D88" s="13" t="s">
        <v>241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244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45720</v>
      </c>
      <c r="B89" s="14" t="s">
        <v>128</v>
      </c>
      <c r="C89" s="9" t="s">
        <v>107</v>
      </c>
      <c r="D89" s="13" t="s">
        <v>209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219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45541</v>
      </c>
      <c r="B91" s="14" t="s">
        <v>182</v>
      </c>
      <c r="C91" s="9" t="s">
        <v>107</v>
      </c>
      <c r="D91" s="13" t="s">
        <v>183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184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222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45581</v>
      </c>
      <c r="B92" s="14" t="s">
        <v>187</v>
      </c>
      <c r="C92" s="9" t="s">
        <v>107</v>
      </c>
      <c r="D92" s="13" t="s">
        <v>188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 t="s">
        <v>135</v>
      </c>
      <c r="B94" s="14" t="s">
        <v>135</v>
      </c>
      <c r="C94" s="9" t="s">
        <v>270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271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272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271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273</v>
      </c>
      <c r="BD95" s="56">
        <v>0</v>
      </c>
    </row>
    <row r="96" spans="1:56" ht="27.75" customHeight="1" x14ac:dyDescent="0.45">
      <c r="A96" s="3">
        <v>45887</v>
      </c>
      <c r="B96" s="14" t="s">
        <v>348</v>
      </c>
      <c r="C96" s="9" t="s">
        <v>139</v>
      </c>
      <c r="D96" s="13" t="s">
        <v>268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116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334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409</v>
      </c>
      <c r="C97" s="9" t="s">
        <v>73</v>
      </c>
      <c r="D97" s="13" t="s">
        <v>398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141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45896</v>
      </c>
      <c r="B98" s="14" t="s">
        <v>409</v>
      </c>
      <c r="C98" s="9" t="s">
        <v>73</v>
      </c>
      <c r="D98" s="13" t="s">
        <v>399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141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45892</v>
      </c>
      <c r="B99" s="14" t="s">
        <v>366</v>
      </c>
      <c r="C99" s="9" t="s">
        <v>139</v>
      </c>
      <c r="D99" s="13" t="s">
        <v>367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333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15638.507555555556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324</v>
      </c>
      <c r="C106" s="9" t="s">
        <v>303</v>
      </c>
      <c r="D106" s="13" t="s">
        <v>311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325</v>
      </c>
      <c r="C107" s="9" t="s">
        <v>303</v>
      </c>
      <c r="D107" s="13" t="s">
        <v>304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132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45892</v>
      </c>
      <c r="B108" s="14" t="s">
        <v>368</v>
      </c>
      <c r="C108" s="9" t="s">
        <v>79</v>
      </c>
      <c r="D108" s="13" t="s">
        <v>369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45876</v>
      </c>
      <c r="B109" s="14" t="s">
        <v>336</v>
      </c>
      <c r="C109" s="9" t="s">
        <v>107</v>
      </c>
      <c r="D109" s="13" t="s">
        <v>316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184.04197500000012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2224.2684750000003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45901</v>
      </c>
      <c r="B127" s="14" t="s">
        <v>419</v>
      </c>
      <c r="C127" s="9" t="s">
        <v>147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411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312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412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411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412</v>
      </c>
      <c r="BD128" s="56">
        <v>0</v>
      </c>
    </row>
    <row r="129" spans="1:56" ht="27.75" customHeight="1" x14ac:dyDescent="0.45">
      <c r="A129" s="3">
        <v>45727</v>
      </c>
      <c r="B129" s="14" t="s">
        <v>240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196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213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215</v>
      </c>
      <c r="AG129" s="1" t="s">
        <v>115</v>
      </c>
      <c r="AH129" s="1" t="s">
        <v>146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299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99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45">
      <c r="A132" s="3">
        <v>45601</v>
      </c>
      <c r="B132" s="14" t="s">
        <v>193</v>
      </c>
      <c r="C132" s="9" t="s">
        <v>93</v>
      </c>
      <c r="D132" s="13" t="s">
        <v>142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299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99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99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45">
      <c r="A134" s="3">
        <v>45894</v>
      </c>
      <c r="B134" s="14" t="s">
        <v>374</v>
      </c>
      <c r="C134" s="9" t="s">
        <v>137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130.8886823111111</v>
      </c>
    </row>
    <row r="135" spans="1:56" ht="27.75" customHeight="1" x14ac:dyDescent="0.45">
      <c r="A135" s="3" t="s">
        <v>135</v>
      </c>
      <c r="B135" s="14" t="s">
        <v>135</v>
      </c>
      <c r="C135" s="9" t="s">
        <v>179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185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767.03992444444452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3846.8630200000002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45857</v>
      </c>
      <c r="B145" s="14" t="s">
        <v>300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45895</v>
      </c>
      <c r="B146" s="14" t="s">
        <v>375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127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opLeftCell="A5" zoomScale="80" zoomScaleNormal="80" workbookViewId="0">
      <selection activeCell="T9" sqref="T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45901</v>
      </c>
      <c r="E3" s="79" t="s">
        <v>52</v>
      </c>
      <c r="F3" s="79"/>
      <c r="G3" s="80">
        <v>11.09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45887</v>
      </c>
      <c r="B54" s="14" t="s">
        <v>344</v>
      </c>
      <c r="C54" s="9" t="s">
        <v>139</v>
      </c>
      <c r="D54" s="13" t="s">
        <v>306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45887</v>
      </c>
      <c r="B55" s="14" t="s">
        <v>345</v>
      </c>
      <c r="C55" s="9" t="s">
        <v>139</v>
      </c>
      <c r="D55" s="13" t="s">
        <v>331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45887</v>
      </c>
      <c r="B57" s="14" t="s">
        <v>346</v>
      </c>
      <c r="C57" s="9" t="s">
        <v>139</v>
      </c>
      <c r="D57" s="13" t="s">
        <v>181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388</v>
      </c>
      <c r="AG57" s="1" t="s">
        <v>115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45877</v>
      </c>
      <c r="B58" s="14" t="s">
        <v>318</v>
      </c>
      <c r="C58" s="9" t="s">
        <v>79</v>
      </c>
      <c r="D58" s="13" t="s">
        <v>319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360</v>
      </c>
      <c r="C59" s="9" t="s">
        <v>139</v>
      </c>
      <c r="D59" s="13" t="s">
        <v>361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45892</v>
      </c>
      <c r="B60" s="14" t="s">
        <v>371</v>
      </c>
      <c r="C60" s="9" t="s">
        <v>355</v>
      </c>
      <c r="D60" s="13" t="s">
        <v>356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357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45850</v>
      </c>
      <c r="B61" s="14" t="s">
        <v>284</v>
      </c>
      <c r="C61" s="9" t="s">
        <v>107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330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387</v>
      </c>
      <c r="C66" s="9" t="s">
        <v>139</v>
      </c>
      <c r="D66" s="13" t="s">
        <v>252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45873</v>
      </c>
      <c r="B67" s="14" t="s">
        <v>308</v>
      </c>
      <c r="C67" s="9" t="s">
        <v>107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307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 t="s">
        <v>135</v>
      </c>
      <c r="B68" s="14" t="s">
        <v>135</v>
      </c>
      <c r="C68" s="9" t="s">
        <v>139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45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45">
      <c r="A70" s="3" t="s">
        <v>135</v>
      </c>
      <c r="B70" s="14" t="s">
        <v>135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45">
      <c r="A71" s="3">
        <v>45892</v>
      </c>
      <c r="B71" s="14" t="s">
        <v>363</v>
      </c>
      <c r="C71" s="9" t="s">
        <v>79</v>
      </c>
      <c r="D71" s="13" t="s">
        <v>364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243.82306666666665</v>
      </c>
    </row>
    <row r="72" spans="1:56" ht="27.75" customHeight="1" x14ac:dyDescent="0.45">
      <c r="A72" s="3">
        <v>45891</v>
      </c>
      <c r="B72" s="14" t="s">
        <v>389</v>
      </c>
      <c r="C72" s="9" t="s">
        <v>79</v>
      </c>
      <c r="D72" s="13" t="s">
        <v>390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115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750.46839999999997</v>
      </c>
    </row>
    <row r="73" spans="1:56" ht="27.75" customHeight="1" x14ac:dyDescent="0.45">
      <c r="A73" s="3">
        <v>45891</v>
      </c>
      <c r="B73" s="14" t="s">
        <v>391</v>
      </c>
      <c r="C73" s="9" t="s">
        <v>79</v>
      </c>
      <c r="D73" s="13" t="s">
        <v>392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45">
      <c r="A74" s="3">
        <v>45891</v>
      </c>
      <c r="B74" s="14" t="s">
        <v>393</v>
      </c>
      <c r="C74" s="9" t="s">
        <v>79</v>
      </c>
      <c r="D74" s="13" t="s">
        <v>394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750.46839999999997</v>
      </c>
    </row>
    <row r="75" spans="1:56" ht="27.75" customHeight="1" x14ac:dyDescent="0.45">
      <c r="A75" s="3">
        <v>45887</v>
      </c>
      <c r="B75" s="14" t="s">
        <v>345</v>
      </c>
      <c r="C75" s="9" t="s">
        <v>139</v>
      </c>
      <c r="D75" s="13" t="s">
        <v>224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45896</v>
      </c>
      <c r="B76" s="14" t="s">
        <v>395</v>
      </c>
      <c r="C76" s="9" t="s">
        <v>79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250.15613333333337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667.08302222222221</v>
      </c>
    </row>
    <row r="78" spans="1:56" ht="27.75" customHeight="1" x14ac:dyDescent="0.45">
      <c r="A78" s="3">
        <v>45892</v>
      </c>
      <c r="B78" s="14" t="s">
        <v>365</v>
      </c>
      <c r="C78" s="9" t="s">
        <v>79</v>
      </c>
      <c r="D78" s="13" t="s">
        <v>220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500.31226666666674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18.999199999999998</v>
      </c>
    </row>
    <row r="80" spans="1:56" ht="27.75" customHeight="1" x14ac:dyDescent="0.45">
      <c r="A80" s="3">
        <v>45876</v>
      </c>
      <c r="B80" s="14" t="s">
        <v>328</v>
      </c>
      <c r="C80" s="9" t="s">
        <v>107</v>
      </c>
      <c r="D80" s="13" t="s">
        <v>314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45877</v>
      </c>
      <c r="B81" s="14" t="s">
        <v>318</v>
      </c>
      <c r="C81" s="9" t="s">
        <v>79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583.69764444444445</v>
      </c>
    </row>
    <row r="82" spans="1:56" ht="27.75" customHeight="1" x14ac:dyDescent="0.45">
      <c r="A82" s="3" t="s">
        <v>135</v>
      </c>
      <c r="B82" s="14" t="s">
        <v>135</v>
      </c>
      <c r="C82" s="9" t="s">
        <v>270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8338.5377777777776</v>
      </c>
    </row>
    <row r="83" spans="1:56" ht="27.75" customHeight="1" x14ac:dyDescent="0.45">
      <c r="A83" s="3">
        <v>45825</v>
      </c>
      <c r="B83" s="14" t="s">
        <v>269</v>
      </c>
      <c r="C83" s="9" t="s">
        <v>139</v>
      </c>
      <c r="D83" s="13" t="s">
        <v>239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45796</v>
      </c>
      <c r="B84" s="14" t="s">
        <v>256</v>
      </c>
      <c r="C84" s="9" t="s">
        <v>139</v>
      </c>
      <c r="D84" s="13" t="s">
        <v>251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45782</v>
      </c>
      <c r="B86" s="14" t="s">
        <v>249</v>
      </c>
      <c r="C86" s="9" t="s">
        <v>79</v>
      </c>
      <c r="D86" s="13" t="s">
        <v>243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45798</v>
      </c>
      <c r="B87" s="14" t="s">
        <v>263</v>
      </c>
      <c r="C87" s="9" t="s">
        <v>107</v>
      </c>
      <c r="D87" s="13" t="s">
        <v>261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45674</v>
      </c>
      <c r="B88" s="14" t="s">
        <v>226</v>
      </c>
      <c r="C88" s="9" t="s">
        <v>139</v>
      </c>
      <c r="D88" s="13" t="s">
        <v>225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235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45611</v>
      </c>
      <c r="B89" s="14" t="s">
        <v>195</v>
      </c>
      <c r="C89" s="9" t="s">
        <v>139</v>
      </c>
      <c r="D89" s="13" t="s">
        <v>194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260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358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45741</v>
      </c>
      <c r="B94" s="14" t="s">
        <v>242</v>
      </c>
      <c r="C94" s="9" t="s">
        <v>107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244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209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45541</v>
      </c>
      <c r="B97" s="14" t="s">
        <v>182</v>
      </c>
      <c r="C97" s="9" t="s">
        <v>107</v>
      </c>
      <c r="D97" s="13" t="s">
        <v>183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184</v>
      </c>
      <c r="AG97" s="1" t="s">
        <v>61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222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45581</v>
      </c>
      <c r="B98" s="14" t="s">
        <v>187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270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271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272</v>
      </c>
      <c r="BD100" s="56">
        <v>8914.2570000000014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116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273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409</v>
      </c>
      <c r="C103" s="9" t="s">
        <v>73</v>
      </c>
      <c r="D103" s="13" t="s">
        <v>398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399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347</v>
      </c>
      <c r="C105" s="9" t="s">
        <v>139</v>
      </c>
      <c r="D105" s="13" t="s">
        <v>332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196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210</v>
      </c>
      <c r="AG105" s="1" t="s">
        <v>119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333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19410.887999999999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128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411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127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45899</v>
      </c>
      <c r="E3" s="79" t="s">
        <v>52</v>
      </c>
      <c r="F3" s="79"/>
      <c r="G3" s="80">
        <v>11.3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89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45891</v>
      </c>
      <c r="B54" s="14" t="s">
        <v>350</v>
      </c>
      <c r="C54" s="9" t="s">
        <v>351</v>
      </c>
      <c r="D54" s="13" t="s">
        <v>352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353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45896</v>
      </c>
      <c r="B57" s="14" t="s">
        <v>387</v>
      </c>
      <c r="C57" s="9" t="s">
        <v>139</v>
      </c>
      <c r="D57" s="13" t="s">
        <v>330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45887</v>
      </c>
      <c r="B58" s="14" t="s">
        <v>344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45887</v>
      </c>
      <c r="B59" s="14" t="s">
        <v>345</v>
      </c>
      <c r="C59" s="9" t="s">
        <v>139</v>
      </c>
      <c r="D59" s="13" t="s">
        <v>224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45887</v>
      </c>
      <c r="B60" s="14" t="s">
        <v>345</v>
      </c>
      <c r="C60" s="9" t="s">
        <v>139</v>
      </c>
      <c r="D60" s="13" t="s">
        <v>331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45887</v>
      </c>
      <c r="B61" s="14" t="s">
        <v>346</v>
      </c>
      <c r="C61" s="9" t="s">
        <v>139</v>
      </c>
      <c r="D61" s="13" t="s">
        <v>181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45877</v>
      </c>
      <c r="B62" s="14" t="s">
        <v>318</v>
      </c>
      <c r="C62" s="9" t="s">
        <v>79</v>
      </c>
      <c r="D62" s="13" t="s">
        <v>319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45782</v>
      </c>
      <c r="B63" s="14" t="s">
        <v>249</v>
      </c>
      <c r="C63" s="9" t="s">
        <v>79</v>
      </c>
      <c r="D63" s="13" t="s">
        <v>243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360</v>
      </c>
      <c r="C64" s="9" t="s">
        <v>139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252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371</v>
      </c>
      <c r="C66" s="9" t="s">
        <v>355</v>
      </c>
      <c r="D66" s="13" t="s">
        <v>356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357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45850</v>
      </c>
      <c r="B67" s="14" t="s">
        <v>284</v>
      </c>
      <c r="C67" s="9" t="s">
        <v>107</v>
      </c>
      <c r="D67" s="13" t="s">
        <v>285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308</v>
      </c>
      <c r="C69" s="9" t="s">
        <v>107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307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45">
      <c r="A74" s="3">
        <v>45896</v>
      </c>
      <c r="B74" s="14" t="s">
        <v>395</v>
      </c>
      <c r="C74" s="9" t="s">
        <v>79</v>
      </c>
      <c r="D74" s="13" t="s">
        <v>310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45896</v>
      </c>
      <c r="B75" s="14" t="s">
        <v>396</v>
      </c>
      <c r="C75" s="9" t="s">
        <v>79</v>
      </c>
      <c r="D75" s="13" t="s">
        <v>397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347</v>
      </c>
      <c r="C106" s="9" t="s">
        <v>139</v>
      </c>
      <c r="D106" s="13" t="s">
        <v>332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333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45892</v>
      </c>
      <c r="B107" s="14" t="s">
        <v>366</v>
      </c>
      <c r="C107" s="9" t="s">
        <v>139</v>
      </c>
      <c r="D107" s="13" t="s">
        <v>367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348</v>
      </c>
      <c r="C111" s="9" t="s">
        <v>139</v>
      </c>
      <c r="D111" s="13" t="s">
        <v>268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334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139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210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19410.887999999999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45876</v>
      </c>
      <c r="B114" s="14" t="s">
        <v>324</v>
      </c>
      <c r="C114" s="9" t="s">
        <v>303</v>
      </c>
      <c r="D114" s="13" t="s">
        <v>311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325</v>
      </c>
      <c r="C115" s="9" t="s">
        <v>303</v>
      </c>
      <c r="D115" s="13" t="s">
        <v>304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45892</v>
      </c>
      <c r="B116" s="14" t="s">
        <v>368</v>
      </c>
      <c r="C116" s="9" t="s">
        <v>79</v>
      </c>
      <c r="D116" s="13" t="s">
        <v>369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336</v>
      </c>
      <c r="C117" s="9" t="s">
        <v>107</v>
      </c>
      <c r="D117" s="13" t="s">
        <v>316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203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45631</v>
      </c>
      <c r="B119" s="14" t="s">
        <v>202</v>
      </c>
      <c r="C119" s="9" t="s">
        <v>109</v>
      </c>
      <c r="D119" s="13" t="s">
        <v>144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217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400</v>
      </c>
      <c r="C121" s="9" t="s">
        <v>107</v>
      </c>
      <c r="D121" s="13" t="s">
        <v>401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402</v>
      </c>
      <c r="C122" s="9" t="s">
        <v>107</v>
      </c>
      <c r="D122" s="13" t="s">
        <v>313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45896</v>
      </c>
      <c r="B123" s="14" t="s">
        <v>403</v>
      </c>
      <c r="C123" s="9" t="s">
        <v>107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335</v>
      </c>
      <c r="C124" s="9" t="s">
        <v>107</v>
      </c>
      <c r="D124" s="13" t="s">
        <v>315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45876</v>
      </c>
      <c r="B125" s="14" t="s">
        <v>337</v>
      </c>
      <c r="C125" s="9" t="s">
        <v>107</v>
      </c>
      <c r="D125" s="13" t="s">
        <v>317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109</v>
      </c>
      <c r="D126" s="13" t="s">
        <v>144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295</v>
      </c>
      <c r="C127" s="9" t="s">
        <v>79</v>
      </c>
      <c r="D127" s="13" t="s">
        <v>296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45854</v>
      </c>
      <c r="B128" s="14" t="s">
        <v>297</v>
      </c>
      <c r="C128" s="9" t="s">
        <v>79</v>
      </c>
      <c r="D128" s="13" t="s">
        <v>298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45826</v>
      </c>
      <c r="B129" s="14" t="s">
        <v>274</v>
      </c>
      <c r="C129" s="9" t="s">
        <v>107</v>
      </c>
      <c r="D129" s="13" t="s">
        <v>262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45898</v>
      </c>
      <c r="B132" s="14" t="s">
        <v>128</v>
      </c>
      <c r="C132" s="9" t="s">
        <v>410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216</v>
      </c>
      <c r="D133" s="13" t="s">
        <v>216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184.04197500000012</v>
      </c>
    </row>
    <row r="134" spans="1:56" ht="27.75" customHeight="1" x14ac:dyDescent="0.45">
      <c r="A134" s="3" t="s">
        <v>135</v>
      </c>
      <c r="B134" s="14" t="s">
        <v>135</v>
      </c>
      <c r="C134" s="9" t="s">
        <v>221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2224.2684750000003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23</vt:i4>
      </vt:variant>
      <vt:variant>
        <vt:lpstr>ช่วงที่มีชื่อ</vt:lpstr>
      </vt:variant>
      <vt:variant>
        <vt:i4>7</vt:i4>
      </vt:variant>
    </vt:vector>
  </HeadingPairs>
  <TitlesOfParts>
    <vt:vector size="30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ค้างทอ2-9-68</vt:lpstr>
      <vt:lpstr>13-9-68</vt:lpstr>
      <vt:lpstr>12-9-68</vt:lpstr>
      <vt:lpstr>11-9-68</vt:lpstr>
      <vt:lpstr>10-9-68</vt:lpstr>
      <vt:lpstr>9-9-68</vt:lpstr>
      <vt:lpstr>8-9-68</vt:lpstr>
      <vt:lpstr>6-9-68</vt:lpstr>
      <vt:lpstr>5-9-68</vt:lpstr>
      <vt:lpstr>4-9-68</vt:lpstr>
      <vt:lpstr>3-9-68</vt:lpstr>
      <vt:lpstr>2-9-68</vt:lpstr>
      <vt:lpstr>1-9-68</vt:lpstr>
      <vt:lpstr>30-8-68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2025-08-15T02:00:29Z</cp:lastPrinted>
  <dcterms:created xsi:type="dcterms:W3CDTF">2015-02-27T04:16:25Z</dcterms:created>
  <dcterms:modified xsi:type="dcterms:W3CDTF">2025-09-15T03:36:47Z</dcterms:modified>
</cp:coreProperties>
</file>