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6E2029E6-C4F9-4A47-A196-4D27246253DD}" xr6:coauthVersionLast="47" xr6:coauthVersionMax="47" xr10:uidLastSave="{00000000-0000-0000-0000-000000000000}"/>
  <bookViews>
    <workbookView xWindow="-120" yWindow="-120" windowWidth="29040" windowHeight="15720" tabRatio="762" firstSheet="5" activeTab="10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ทอ2-9-68" sheetId="4544" r:id="rId10"/>
    <sheet name="16-9-68" sheetId="4558" r:id="rId11"/>
    <sheet name="15-9-68" sheetId="4557" r:id="rId12"/>
    <sheet name="13-9-68" sheetId="4556" r:id="rId13"/>
    <sheet name="12-9-68" sheetId="4555" r:id="rId14"/>
    <sheet name="11-9-68" sheetId="4554" r:id="rId15"/>
    <sheet name="10-9-68" sheetId="4552" r:id="rId16"/>
    <sheet name="9-9-68" sheetId="4551" r:id="rId17"/>
    <sheet name="8-9-68" sheetId="4550" r:id="rId18"/>
    <sheet name="6-9-68" sheetId="4549" r:id="rId19"/>
    <sheet name="5-9-68" sheetId="4548" r:id="rId20"/>
    <sheet name="4-9-68" sheetId="4546" r:id="rId21"/>
    <sheet name="3-9-68" sheetId="4545" r:id="rId22"/>
    <sheet name="2-9-68" sheetId="4540" r:id="rId23"/>
    <sheet name="1-9-68" sheetId="4539" r:id="rId24"/>
    <sheet name="30-8-68" sheetId="4538" r:id="rId25"/>
  </sheets>
  <externalReferences>
    <externalReference r:id="rId26"/>
    <externalReference r:id="rId27"/>
    <externalReference r:id="rId28"/>
  </externalReferences>
  <definedNames>
    <definedName name="_xlnm._FilterDatabase" localSheetId="15" hidden="1">'10-9-68'!$A$5:$BD$150</definedName>
    <definedName name="_xlnm._FilterDatabase" localSheetId="14" hidden="1">'11-9-68'!$A$5:$BD$153</definedName>
    <definedName name="_xlnm._FilterDatabase" localSheetId="13" hidden="1">'12-9-68'!$A$5:$BD$158</definedName>
    <definedName name="_xlnm._FilterDatabase" localSheetId="12" hidden="1">'13-9-68'!$A$5:$BD$163</definedName>
    <definedName name="_xlnm._FilterDatabase" localSheetId="11" hidden="1">'15-9-68'!$A$5:$BD$163</definedName>
    <definedName name="_xlnm._FilterDatabase" localSheetId="10" hidden="1">'16-9-68'!$A$5:$BD$175</definedName>
    <definedName name="_xlnm._FilterDatabase" localSheetId="23" hidden="1">'1-9-68'!$A$5:$BD$153</definedName>
    <definedName name="_xlnm._FilterDatabase" localSheetId="22" hidden="1">'2-9-68'!$A$5:$BD$148</definedName>
    <definedName name="_xlnm._FilterDatabase" localSheetId="24" hidden="1">'30-8-68'!$A$5:$BD$153</definedName>
    <definedName name="_xlnm._FilterDatabase" localSheetId="21" hidden="1">'3-9-68'!$A$5:$BD$156</definedName>
    <definedName name="_xlnm._FilterDatabase" localSheetId="20" hidden="1">'4-9-68'!$A$5:$BD$146</definedName>
    <definedName name="_xlnm._FilterDatabase" localSheetId="19" hidden="1">'5-9-68'!$A$5:$BD$162</definedName>
    <definedName name="_xlnm._FilterDatabase" localSheetId="18" hidden="1">'6-9-68'!$A$5:$BD$146</definedName>
    <definedName name="_xlnm._FilterDatabase" localSheetId="17" hidden="1">'8-9-68'!$A$5:$BD$148</definedName>
    <definedName name="_xlnm._FilterDatabase" localSheetId="16" hidden="1">'9-9-68'!$A$5:$BD$140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15" hidden="1">'10-9-68'!$A:$A,'10-9-68'!$AG:$AG</definedName>
    <definedName name="Z_A35135A6_BB02_445F_B09B_908EF37AECE2_.wvu.Cols" localSheetId="14" hidden="1">'11-9-68'!$A:$A,'11-9-68'!$AG:$AG</definedName>
    <definedName name="Z_A35135A6_BB02_445F_B09B_908EF37AECE2_.wvu.Cols" localSheetId="13" hidden="1">'12-9-68'!$A:$A,'12-9-68'!$AG:$AG</definedName>
    <definedName name="Z_A35135A6_BB02_445F_B09B_908EF37AECE2_.wvu.Cols" localSheetId="12" hidden="1">'13-9-68'!$A:$A,'13-9-68'!$AG:$AG</definedName>
    <definedName name="Z_A35135A6_BB02_445F_B09B_908EF37AECE2_.wvu.Cols" localSheetId="11" hidden="1">'15-9-68'!$A:$A,'15-9-68'!$AG:$AG</definedName>
    <definedName name="Z_A35135A6_BB02_445F_B09B_908EF37AECE2_.wvu.Cols" localSheetId="10" hidden="1">'16-9-68'!$A:$A,'16-9-68'!$AG:$AG</definedName>
    <definedName name="Z_A35135A6_BB02_445F_B09B_908EF37AECE2_.wvu.Cols" localSheetId="23" hidden="1">'1-9-68'!$A:$A,'1-9-68'!$AG:$AG</definedName>
    <definedName name="Z_A35135A6_BB02_445F_B09B_908EF37AECE2_.wvu.Cols" localSheetId="22" hidden="1">'2-9-68'!$A:$A,'2-9-68'!$AG:$AG</definedName>
    <definedName name="Z_A35135A6_BB02_445F_B09B_908EF37AECE2_.wvu.Cols" localSheetId="24" hidden="1">'30-8-68'!$A:$A,'30-8-68'!$AG:$AG</definedName>
    <definedName name="Z_A35135A6_BB02_445F_B09B_908EF37AECE2_.wvu.Cols" localSheetId="21" hidden="1">'3-9-68'!$A:$A,'3-9-68'!$AG:$AG</definedName>
    <definedName name="Z_A35135A6_BB02_445F_B09B_908EF37AECE2_.wvu.Cols" localSheetId="20" hidden="1">'4-9-68'!$A:$A,'4-9-68'!$AG:$AG</definedName>
    <definedName name="Z_A35135A6_BB02_445F_B09B_908EF37AECE2_.wvu.Cols" localSheetId="19" hidden="1">'5-9-68'!$A:$A,'5-9-68'!$AG:$AG</definedName>
    <definedName name="Z_A35135A6_BB02_445F_B09B_908EF37AECE2_.wvu.Cols" localSheetId="18" hidden="1">'6-9-68'!$A:$A,'6-9-68'!$AG:$AG</definedName>
    <definedName name="Z_A35135A6_BB02_445F_B09B_908EF37AECE2_.wvu.Cols" localSheetId="17" hidden="1">'8-9-68'!$A:$A,'8-9-68'!$AG:$AG</definedName>
    <definedName name="Z_A35135A6_BB02_445F_B09B_908EF37AECE2_.wvu.Cols" localSheetId="16" hidden="1">'9-9-68'!$A:$A,'9-9-68'!$AG:$AG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5" hidden="1">'10-9-68'!$B$5:$AC$150</definedName>
    <definedName name="Z_A35135A6_BB02_445F_B09B_908EF37AECE2_.wvu.FilterData" localSheetId="14" hidden="1">'11-9-68'!$B$5:$AC$153</definedName>
    <definedName name="Z_A35135A6_BB02_445F_B09B_908EF37AECE2_.wvu.FilterData" localSheetId="13" hidden="1">'12-9-68'!$B$5:$AC$158</definedName>
    <definedName name="Z_A35135A6_BB02_445F_B09B_908EF37AECE2_.wvu.FilterData" localSheetId="12" hidden="1">'13-9-68'!$B$5:$AC$163</definedName>
    <definedName name="Z_A35135A6_BB02_445F_B09B_908EF37AECE2_.wvu.FilterData" localSheetId="11" hidden="1">'15-9-68'!$B$5:$AC$163</definedName>
    <definedName name="Z_A35135A6_BB02_445F_B09B_908EF37AECE2_.wvu.FilterData" localSheetId="10" hidden="1">'16-9-68'!$B$5:$AC$175</definedName>
    <definedName name="Z_A35135A6_BB02_445F_B09B_908EF37AECE2_.wvu.FilterData" localSheetId="23" hidden="1">'1-9-68'!$B$5:$AC$153</definedName>
    <definedName name="Z_A35135A6_BB02_445F_B09B_908EF37AECE2_.wvu.FilterData" localSheetId="22" hidden="1">'2-9-68'!$B$5:$AC$148</definedName>
    <definedName name="Z_A35135A6_BB02_445F_B09B_908EF37AECE2_.wvu.FilterData" localSheetId="24" hidden="1">'30-8-68'!$B$5:$AC$153</definedName>
    <definedName name="Z_A35135A6_BB02_445F_B09B_908EF37AECE2_.wvu.FilterData" localSheetId="21" hidden="1">'3-9-68'!$B$5:$AC$156</definedName>
    <definedName name="Z_A35135A6_BB02_445F_B09B_908EF37AECE2_.wvu.FilterData" localSheetId="20" hidden="1">'4-9-68'!$B$5:$AC$146</definedName>
    <definedName name="Z_A35135A6_BB02_445F_B09B_908EF37AECE2_.wvu.FilterData" localSheetId="19" hidden="1">'5-9-68'!$B$5:$AC$162</definedName>
    <definedName name="Z_A35135A6_BB02_445F_B09B_908EF37AECE2_.wvu.FilterData" localSheetId="18" hidden="1">'6-9-68'!$B$5:$AC$146</definedName>
    <definedName name="Z_A35135A6_BB02_445F_B09B_908EF37AECE2_.wvu.FilterData" localSheetId="17" hidden="1">'8-9-68'!$B$5:$AC$148</definedName>
    <definedName name="Z_A35135A6_BB02_445F_B09B_908EF37AECE2_.wvu.FilterData" localSheetId="16" hidden="1">'9-9-68'!$B$5:$AC$140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5" hidden="1">'10-9-68'!$2:$2</definedName>
    <definedName name="Z_A35135A6_BB02_445F_B09B_908EF37AECE2_.wvu.Rows" localSheetId="14" hidden="1">'11-9-68'!$2:$2</definedName>
    <definedName name="Z_A35135A6_BB02_445F_B09B_908EF37AECE2_.wvu.Rows" localSheetId="13" hidden="1">'12-9-68'!$2:$2</definedName>
    <definedName name="Z_A35135A6_BB02_445F_B09B_908EF37AECE2_.wvu.Rows" localSheetId="12" hidden="1">'13-9-68'!$2:$2</definedName>
    <definedName name="Z_A35135A6_BB02_445F_B09B_908EF37AECE2_.wvu.Rows" localSheetId="11" hidden="1">'15-9-68'!$2:$2</definedName>
    <definedName name="Z_A35135A6_BB02_445F_B09B_908EF37AECE2_.wvu.Rows" localSheetId="10" hidden="1">'16-9-68'!$2:$2</definedName>
    <definedName name="Z_A35135A6_BB02_445F_B09B_908EF37AECE2_.wvu.Rows" localSheetId="23" hidden="1">'1-9-68'!$2:$2</definedName>
    <definedName name="Z_A35135A6_BB02_445F_B09B_908EF37AECE2_.wvu.Rows" localSheetId="22" hidden="1">'2-9-68'!$2:$2</definedName>
    <definedName name="Z_A35135A6_BB02_445F_B09B_908EF37AECE2_.wvu.Rows" localSheetId="24" hidden="1">'30-8-68'!$2:$2</definedName>
    <definedName name="Z_A35135A6_BB02_445F_B09B_908EF37AECE2_.wvu.Rows" localSheetId="21" hidden="1">'3-9-68'!$2:$2</definedName>
    <definedName name="Z_A35135A6_BB02_445F_B09B_908EF37AECE2_.wvu.Rows" localSheetId="20" hidden="1">'4-9-68'!$2:$2</definedName>
    <definedName name="Z_A35135A6_BB02_445F_B09B_908EF37AECE2_.wvu.Rows" localSheetId="19" hidden="1">'5-9-68'!$2:$2</definedName>
    <definedName name="Z_A35135A6_BB02_445F_B09B_908EF37AECE2_.wvu.Rows" localSheetId="18" hidden="1">'6-9-68'!$2:$2</definedName>
    <definedName name="Z_A35135A6_BB02_445F_B09B_908EF37AECE2_.wvu.Rows" localSheetId="17" hidden="1">'8-9-68'!$2:$2</definedName>
    <definedName name="Z_A35135A6_BB02_445F_B09B_908EF37AECE2_.wvu.Rows" localSheetId="16" hidden="1">'9-9-68'!$2:$2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29"/>
    <pivotCache cacheId="1" r:id="rId30"/>
    <pivotCache cacheId="2" r:id="rId3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Y53" i="4551"/>
  <c r="N6" i="4544" l="1"/>
  <c r="N7" i="4544"/>
  <c r="N8" i="4544"/>
  <c r="N9" i="4544"/>
  <c r="N10" i="4544"/>
  <c r="N11" i="4544"/>
  <c r="N12" i="4544"/>
  <c r="N13" i="4544"/>
  <c r="N14" i="4544"/>
  <c r="N15" i="4544"/>
  <c r="N16" i="4544"/>
  <c r="N17" i="4544"/>
  <c r="N5" i="4544"/>
  <c r="C18" i="4544"/>
  <c r="D18" i="4544"/>
  <c r="E18" i="4544"/>
  <c r="F18" i="4544"/>
  <c r="G18" i="4544"/>
  <c r="H18" i="4544"/>
  <c r="I18" i="4544"/>
  <c r="J18" i="4544"/>
  <c r="K18" i="4544"/>
  <c r="L18" i="4544"/>
  <c r="M18" i="4544"/>
  <c r="B18" i="4544"/>
  <c r="N18" i="4544" l="1"/>
  <c r="M56" i="4213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<sst xmlns="http://schemas.openxmlformats.org/spreadsheetml/2006/main" count="33466" uniqueCount="581">
  <si>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</si>
  <si>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</si>
  <si>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</si>
  <si>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</si>
  <si>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</si>
  <si>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</si>
  <si>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</si>
  <si>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</si>
  <si>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</si>
  <si>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</si>
  <si>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</si>
  <si>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</si>
  <si>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</si>
  <si>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</si>
  <si>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</si>
  <si>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</si>
  <si>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</si>
  <si>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</si>
  <si>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</si>
  <si>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</si>
  <si>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</si>
  <si>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</si>
  <si>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</si>
  <si>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</si>
  <si>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</si>
  <si>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</si>
  <si>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</si>
  <si>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</si>
  <si>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</si>
  <si>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</si>
  <si>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</si>
  <si>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</si>
  <si>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</si>
  <si>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</si>
  <si>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</si>
  <si>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</si>
  <si>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</si>
  <si>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</si>
  <si>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</si>
  <si>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</si>
  <si>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</si>
  <si>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</si>
  <si>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</si>
  <si>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</si>
  <si>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</si>
  <si>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</si>
  <si>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</si>
  <si>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</si>
  <si>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</si>
  <si>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</si>
  <si>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</si>
  <si>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</si>
  <si>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</si>
  <si>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</si>
  <si>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</si>
  <si>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</si>
  <si>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</si>
  <si>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</si>
  <si>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</si>
  <si>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</si>
  <si>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</si>
  <si>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</si>
  <si>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</si>
  <si>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</si>
  <si>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</si>
  <si>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</si>
  <si>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</si>
  <si>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</si>
  <si>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</si>
  <si>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</si>
  <si>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</si>
  <si>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</si>
  <si>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</si>
  <si>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</si>
  <si>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</si>
  <si>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</si>
  <si>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</si>
  <si>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</si>
  <si>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</si>
  <si>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</si>
  <si>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</si>
  <si>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</si>
  <si>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</si>
  <si>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</si>
  <si>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</si>
  <si>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</si>
  <si>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</si>
  <si>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</si>
  <si>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</si>
  <si>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</si>
  <si>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</si>
  <si>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</si>
  <si>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</si>
  <si>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</si>
  <si>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</si>
  <si>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</si>
  <si>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</si>
  <si>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</si>
  <si>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</si>
  <si>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</si>
  <si>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</si>
  <si>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</si>
  <si>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</si>
  <si>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</si>
  <si>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</si>
  <si>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</si>
  <si>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</si>
  <si>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</si>
  <si>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</si>
  <si>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</si>
  <si>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</si>
  <si>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</si>
  <si>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</si>
  <si>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</si>
  <si>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</si>
  <si>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</si>
  <si>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</si>
  <si>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</si>
  <si>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</si>
  <si>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</si>
  <si>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</si>
  <si>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</si>
  <si>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</si>
  <si>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</si>
  <si>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</si>
  <si>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</si>
  <si>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</si>
  <si>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</si>
  <si>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</si>
  <si>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</si>
  <si>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</si>
  <si>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</si>
  <si>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</si>
  <si>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</si>
  <si>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</si>
  <si>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</si>
  <si>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</si>
  <si>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</si>
  <si>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</si>
  <si>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</si>
  <si>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</si>
  <si>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</si>
  <si>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</si>
  <si>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</si>
  <si>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</si>
  <si>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</si>
  <si>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</si>
  <si>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</si>
  <si>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</si>
  <si>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</si>
  <si>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</si>
  <si>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</si>
  <si>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</si>
  <si>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</si>
  <si>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</si>
  <si>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</si>
  <si>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</si>
  <si>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</si>
  <si>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</si>
  <si>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</si>
  <si>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</si>
  <si>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</si>
  <si>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</si>
  <si>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</si>
  <si>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</si>
  <si>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</si>
  <si>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</si>
  <si>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</si>
  <si>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</si>
  <si>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</si>
  <si>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</si>
  <si>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</si>
  <si>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</si>
  <si>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</si>
  <si>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</si>
  <si>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</si>
  <si>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</si>
  <si>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</si>
  <si>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</si>
  <si>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</si>
  <si>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</si>
  <si>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</si>
  <si>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</si>
  <si>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</si>
  <si>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</si>
  <si>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</si>
  <si>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</si>
  <si>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MK67-001396</t>
  </si>
  <si>
    <t>นีโอ พี4</t>
  </si>
  <si>
    <t>ถุงทองแซนวิช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</si>
  <si>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</si>
  <si>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</si>
  <si>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</si>
  <si>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</si>
  <si>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</si>
  <si>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</si>
  <si>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</si>
  <si>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</si>
  <si>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</si>
  <si>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</si>
  <si>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</si>
  <si>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</si>
  <si>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</si>
  <si>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</si>
  <si>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</si>
  <si>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</si>
  <si>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</si>
  <si>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</si>
  <si>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</si>
  <si>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</si>
  <si>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</si>
  <si>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</si>
  <si>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</si>
  <si>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</si>
  <si>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</si>
  <si>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</si>
  <si>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</si>
  <si>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</si>
  <si>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</si>
  <si>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</si>
  <si>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</si>
  <si>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</si>
  <si>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</si>
  <si>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</si>
  <si>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</si>
  <si>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</si>
  <si>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</si>
  <si>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</si>
  <si>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</si>
  <si>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</si>
  <si>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</si>
  <si>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</si>
  <si>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</si>
  <si>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บจก.ซัน ซีเมนต์ โพรเซส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</si>
  <si>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</si>
  <si>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</si>
  <si>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</si>
  <si>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</si>
  <si>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</si>
  <si>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</si>
  <si>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</si>
  <si>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</si>
  <si>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</si>
  <si>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</si>
  <si>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</si>
  <si>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ยอดส่ง   1/4/68  - 12/4/68</t>
  </si>
  <si>
    <t>จับจีบ3.5"</t>
  </si>
  <si>
    <t>WSWT2125650 ผลรวม</t>
  </si>
  <si>
    <t>ดอกไม้แดง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</si>
  <si>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</si>
  <si>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</si>
  <si>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</si>
  <si>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</si>
  <si>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</si>
  <si>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</si>
  <si>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</si>
  <si>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</si>
  <si>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</si>
  <si>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</si>
  <si>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</si>
  <si>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</si>
  <si>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</si>
  <si>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</si>
  <si>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</si>
  <si>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</si>
  <si>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</si>
  <si>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</si>
  <si>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</si>
  <si>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</si>
  <si>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</si>
  <si>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</si>
  <si>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</si>
  <si>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</si>
  <si>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</si>
  <si>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</si>
  <si>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</si>
  <si>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พีมินเนอร์</t>
  </si>
  <si>
    <t>พี-มินเนอร์ นิวพลัส</t>
  </si>
  <si>
    <t>บจก.ซีแมน</t>
  </si>
  <si>
    <t>WSWT19251000SM ผลรวม</t>
  </si>
  <si>
    <t>บจก.บลูฟาโล่</t>
  </si>
  <si>
    <t>ปลาโลมาแดง</t>
  </si>
  <si>
    <t>ดอกไม้เขียว</t>
  </si>
  <si>
    <t>MK68-000868</t>
  </si>
  <si>
    <t>MK68-000877</t>
  </si>
  <si>
    <t>ยู-ฟีด รวมหมู</t>
  </si>
  <si>
    <t>WSWTFCL022325650</t>
  </si>
  <si>
    <t>รอส่ง รอลูกค้ามารับเอง</t>
  </si>
  <si>
    <t>ถุงเขียว</t>
  </si>
  <si>
    <t>HARD FLOUR</t>
  </si>
  <si>
    <t>FW-Y</t>
  </si>
  <si>
    <t>ดอกไม้ม่วง</t>
  </si>
  <si>
    <t>แต้มฟ้า</t>
  </si>
  <si>
    <t>หีบเพลงเหลือง</t>
  </si>
  <si>
    <t>WHOLE WHEAT</t>
  </si>
  <si>
    <t>MK68-000892</t>
  </si>
  <si>
    <t>มาซู ฟีดซี042</t>
  </si>
  <si>
    <t>MK68-000893</t>
  </si>
  <si>
    <t>มาซู ฟีดจี041</t>
  </si>
  <si>
    <t>300แบน</t>
  </si>
  <si>
    <t>MK68-000913</t>
  </si>
  <si>
    <t>KFM</t>
  </si>
  <si>
    <t>บจก.ซิเบลโก้(บางเลน)</t>
  </si>
  <si>
    <t>บจก.เอ็นบี ดิสทริบิวชั่น</t>
  </si>
  <si>
    <t>NB FISH 103L</t>
  </si>
  <si>
    <t>โบว์น้ำเงิน</t>
  </si>
  <si>
    <t>เพอเฟคค์ 912</t>
  </si>
  <si>
    <t>ห้ามเกิน-ขาดได้5%</t>
  </si>
  <si>
    <t>MK68-000961</t>
  </si>
  <si>
    <t>U-FEED U2(เอส)</t>
  </si>
  <si>
    <t>U-GOAT14</t>
  </si>
  <si>
    <t>กัสโซ่ฟีด101-102</t>
  </si>
  <si>
    <t>P13</t>
  </si>
  <si>
    <t>โมโม่ 492</t>
  </si>
  <si>
    <t>ยูฟีด บี2</t>
  </si>
  <si>
    <t>ฟีล กู๊ด 893</t>
  </si>
  <si>
    <t>โมโม่ 4131</t>
  </si>
  <si>
    <t>โมโม่ 4132</t>
  </si>
  <si>
    <t>MK68-000990</t>
  </si>
  <si>
    <t>SW 441 PLUS</t>
  </si>
  <si>
    <t>โรงสีธัญญกิจ(ราชบุรี)</t>
  </si>
  <si>
    <t>WSWT23211125120SMFX</t>
  </si>
  <si>
    <t>บจก.แลบอินเตอร์</t>
  </si>
  <si>
    <t>WSWT23211125120SMFX ผลรวม</t>
  </si>
  <si>
    <t>MK68-000984</t>
  </si>
  <si>
    <t>MK68-000985</t>
  </si>
  <si>
    <t>โบว์แดง</t>
  </si>
  <si>
    <t>เพอเฟคค์ 102Sโกลด์</t>
  </si>
  <si>
    <t>MK68-000983</t>
  </si>
  <si>
    <t>เฟิร์สช้อย 913</t>
  </si>
  <si>
    <t>เพอเฟคค์ 911</t>
  </si>
  <si>
    <t>สุบรรณ 222</t>
  </si>
  <si>
    <t>เพอเฟคค 664</t>
  </si>
  <si>
    <t>1/9 8/9 15/9 22/9</t>
  </si>
  <si>
    <t>2/9 9/9 16/9 19/9 23/9 26/9</t>
  </si>
  <si>
    <t>MK68-000982</t>
  </si>
  <si>
    <t>MK68-000977</t>
  </si>
  <si>
    <t>MK68-000978</t>
  </si>
  <si>
    <t>คุณวัลภา เผ่าเต็ม</t>
  </si>
  <si>
    <t>WSWT2321750 ผลรวม</t>
  </si>
  <si>
    <t>WSWTFCL022325650 ผลรวม</t>
  </si>
  <si>
    <t>MK68-001011</t>
  </si>
  <si>
    <t>บจก.หนกองบัวฟีด</t>
  </si>
  <si>
    <t>MK68-001005</t>
  </si>
  <si>
    <t>MK68-001006</t>
  </si>
  <si>
    <t>MK68-001007</t>
  </si>
  <si>
    <t>MK68-001012</t>
  </si>
  <si>
    <t>MK68-001009</t>
  </si>
  <si>
    <t>MK68-001010</t>
  </si>
  <si>
    <t>WSWT2025650 ผลรวม</t>
  </si>
  <si>
    <t>MK68-001019</t>
  </si>
  <si>
    <t xml:space="preserve">บจก.กันยาวิ </t>
  </si>
  <si>
    <t>หมูแดง 002</t>
  </si>
  <si>
    <t>ขาด-เกินได้5%</t>
  </si>
  <si>
    <t>คุณปราสาท เจริญธรรมรักษา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</si>
  <si>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</si>
  <si>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</si>
  <si>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</si>
  <si>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</si>
  <si>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</si>
  <si>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</si>
  <si>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</si>
  <si>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</si>
  <si>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</si>
  <si>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</si>
  <si>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</si>
  <si>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</si>
  <si>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</si>
  <si>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MK68/001028</t>
  </si>
  <si>
    <t>มาซู ฟีดซี 0434</t>
  </si>
  <si>
    <t>สีผิดเบอร์280</t>
  </si>
  <si>
    <t>MK68-001023</t>
  </si>
  <si>
    <t>พระอาทิตย์</t>
  </si>
  <si>
    <t xml:space="preserve">เป็นสายฟ้าตัดลง 2 ม้วน </t>
  </si>
  <si>
    <t>MK68-001030</t>
  </si>
  <si>
    <t>MK68-001032</t>
  </si>
  <si>
    <t>MK68-001041</t>
  </si>
  <si>
    <t>MK68-001045</t>
  </si>
  <si>
    <t>โบว์แดง 10กก.</t>
  </si>
  <si>
    <t>WSWT1625800</t>
  </si>
  <si>
    <t>MK68-001043</t>
  </si>
  <si>
    <t>PBKF-01-03</t>
  </si>
  <si>
    <t>บลูทีมแดง</t>
  </si>
  <si>
    <t>MK68-001044</t>
  </si>
  <si>
    <t>แต้มทอง</t>
  </si>
  <si>
    <t>แปดแต้มแดง</t>
  </si>
  <si>
    <t>กุ้งแดง</t>
  </si>
  <si>
    <t>MK68-001042</t>
  </si>
  <si>
    <t>สีไม่เหมือน</t>
  </si>
  <si>
    <t>MK68-001033</t>
  </si>
  <si>
    <t>นาโน 03</t>
  </si>
  <si>
    <t>MK68-001034</t>
  </si>
  <si>
    <t>นาโน 01</t>
  </si>
  <si>
    <t>MK68-001035</t>
  </si>
  <si>
    <t>นาโน 02</t>
  </si>
  <si>
    <t>MK68-001039</t>
  </si>
  <si>
    <t>MK68-001040</t>
  </si>
  <si>
    <t>ฟิล กู๊ด พี4</t>
  </si>
  <si>
    <t>แปดแต้มแดง 25กก.</t>
  </si>
  <si>
    <t>ชามแดง 25กก.</t>
  </si>
  <si>
    <t>MK68-001036</t>
  </si>
  <si>
    <t>โมโม่ 491</t>
  </si>
  <si>
    <t>MK68-001038</t>
  </si>
  <si>
    <t>MK68-001037</t>
  </si>
  <si>
    <t>โมโม่ 401</t>
  </si>
  <si>
    <t>โบว์น้ำเงิน 10กก</t>
  </si>
  <si>
    <t>โดนัทแฟนฉัน 10กก</t>
  </si>
  <si>
    <t>MK68-001049</t>
  </si>
  <si>
    <t>MK68-001048</t>
  </si>
  <si>
    <t>MK68-001046</t>
  </si>
  <si>
    <t>เครือข่ายพัฒนาข้าวและชาวนาไทย</t>
  </si>
  <si>
    <t>WSWT2325800</t>
  </si>
  <si>
    <t>WRWT25800/WRWT28750</t>
  </si>
  <si>
    <t>MK68-001051</t>
  </si>
  <si>
    <t>MK68-001052</t>
  </si>
  <si>
    <t>บจก.ยืนยงยิปซั่มปลาสเตอร์</t>
  </si>
  <si>
    <t>YUNGYONG</t>
  </si>
  <si>
    <t>WSWT1825800SM</t>
  </si>
  <si>
    <t>WRWT180800/WRWT25800</t>
  </si>
  <si>
    <t>MK68-001064</t>
  </si>
  <si>
    <t>MK68-001065</t>
  </si>
  <si>
    <t>MK68-001066</t>
  </si>
  <si>
    <t>MK68-001067</t>
  </si>
  <si>
    <t>ป้ายชื่อแถว</t>
  </si>
  <si>
    <t xml:space="preserve">ลบสี   </t>
  </si>
  <si>
    <t>น้องเอินโดนัท 10กก</t>
  </si>
  <si>
    <t>MK68-001068</t>
  </si>
  <si>
    <t>ลบสี</t>
  </si>
  <si>
    <t>VC100</t>
  </si>
  <si>
    <t>VC120</t>
  </si>
  <si>
    <t>VC181</t>
  </si>
  <si>
    <t>VC108</t>
  </si>
  <si>
    <t>VC193</t>
  </si>
  <si>
    <t>JET555</t>
  </si>
  <si>
    <t>ไลด์ฟีด 405</t>
  </si>
  <si>
    <t>SPEED PLUS 405ENG</t>
  </si>
  <si>
    <t>สีลอก3250จอดเครื่องรอสีใหม่</t>
  </si>
  <si>
    <t>YUENYONG</t>
  </si>
  <si>
    <t>MK68-001071</t>
  </si>
  <si>
    <t>MK68-001069</t>
  </si>
  <si>
    <t>MK68-001070</t>
  </si>
  <si>
    <t>บจก.เอเชี่ยนเคมิคัล</t>
  </si>
  <si>
    <t>เย็น 6/9</t>
  </si>
  <si>
    <t>MK68-001073</t>
  </si>
  <si>
    <t>บจก.ทีเจที เทรดเดอร์</t>
  </si>
  <si>
    <t>เอ็มเค 914</t>
  </si>
  <si>
    <t>MK68-001075</t>
  </si>
  <si>
    <t>ห่ออัดเบลแบน501</t>
  </si>
  <si>
    <t>MK68-001076</t>
  </si>
  <si>
    <t>เพอเฟคค์104 โกลด์</t>
  </si>
  <si>
    <t>WRWT25800/WRWT25650</t>
  </si>
  <si>
    <t>เฟิร์สช้อย 914</t>
  </si>
  <si>
    <t>เฟิร์สช้อย 912</t>
  </si>
  <si>
    <t>MK68-001072</t>
  </si>
  <si>
    <t>บจก.ทีเจที.เทรดเดอร์</t>
  </si>
  <si>
    <t>MK68-001074</t>
  </si>
  <si>
    <t>บจก.ทีพีเค แอ็บโซลูท สตาร์ช</t>
  </si>
  <si>
    <t>MASTER CHEF</t>
  </si>
  <si>
    <t xml:space="preserve">300กระสอบแบน  </t>
  </si>
  <si>
    <t>WSWT262575051</t>
  </si>
  <si>
    <t>ห้ามใช้เชือกฟาง</t>
  </si>
  <si>
    <t>MK68-001077</t>
  </si>
  <si>
    <t>ปลาโลมาเทา</t>
  </si>
  <si>
    <t>PDR250295</t>
  </si>
  <si>
    <t>ถุงเงิน</t>
  </si>
  <si>
    <t>PBKF2-01-03</t>
  </si>
  <si>
    <t>PDR250296</t>
  </si>
  <si>
    <t>แต้มแดง</t>
  </si>
  <si>
    <t>18/9  22/9</t>
  </si>
  <si>
    <t>มีน้ำหนักต่ำ รอผสม</t>
  </si>
  <si>
    <t>MK68-001080</t>
  </si>
  <si>
    <t>MK68-001078</t>
  </si>
  <si>
    <t>MK68-001079</t>
  </si>
  <si>
    <t>MK68-001082</t>
  </si>
  <si>
    <t>บจก.ที.เอช.แพลเล็ท</t>
  </si>
  <si>
    <t>ใบมัน</t>
  </si>
  <si>
    <t>ห้ามขาด-เกินได้ 100</t>
  </si>
  <si>
    <t>MK68-001081</t>
  </si>
  <si>
    <t>MK68-001083</t>
  </si>
  <si>
    <t>หลอดไฟ 20กก.</t>
  </si>
  <si>
    <t xml:space="preserve">ไก่เหยียบศรกบินทร์ </t>
  </si>
  <si>
    <t>ไก่เหยียบศรีวรรณ</t>
  </si>
  <si>
    <t>ขาวแถบใส2"</t>
  </si>
  <si>
    <t>WSWTSCL042325800</t>
  </si>
  <si>
    <t>WRWT25800/WRCL25650</t>
  </si>
  <si>
    <t>WRWT230800/WRWT25650</t>
  </si>
  <si>
    <t>22/9เย็น</t>
  </si>
  <si>
    <t>ลบสีทั้งหมด</t>
  </si>
  <si>
    <t>ลบสี  4000</t>
  </si>
  <si>
    <t>เอส ฟาร์ม105</t>
  </si>
  <si>
    <t>เอส ฟาร์ม190</t>
  </si>
  <si>
    <t>เอส ฟาร์ม115</t>
  </si>
  <si>
    <t>APM915</t>
  </si>
  <si>
    <t>ยู-ฟีด บี1</t>
  </si>
  <si>
    <t>MK68-001087</t>
  </si>
  <si>
    <t>บจก.หนองบัวฟีด</t>
  </si>
  <si>
    <t>รออัดเบล</t>
  </si>
  <si>
    <t>มาซู ฟีดบี0434</t>
  </si>
  <si>
    <t>นิค 001</t>
  </si>
  <si>
    <t>นิค 102B</t>
  </si>
  <si>
    <t>โกลด์ชิคเก้น 994</t>
  </si>
  <si>
    <t>โอดิน 103L</t>
  </si>
  <si>
    <t>โอดิน 202</t>
  </si>
  <si>
    <t>WSWTSCL042325800 ผลรวม</t>
  </si>
  <si>
    <t>MK68-001099</t>
  </si>
  <si>
    <t>PDR250299</t>
  </si>
  <si>
    <t>ชามแดง</t>
  </si>
  <si>
    <t>PDR250300</t>
  </si>
  <si>
    <t>MK68-001086</t>
  </si>
  <si>
    <t>MK68-001095</t>
  </si>
  <si>
    <t>MK68-001094</t>
  </si>
  <si>
    <t>MK68-001093</t>
  </si>
  <si>
    <t>MK68-001092</t>
  </si>
  <si>
    <t>MK68-001091</t>
  </si>
  <si>
    <t>MK68-001090</t>
  </si>
  <si>
    <t>MK68-001096</t>
  </si>
  <si>
    <t>MK68-001097</t>
  </si>
  <si>
    <t>MK68-001084</t>
  </si>
  <si>
    <t>WSWTSCL0223211125</t>
  </si>
  <si>
    <t>ตัดหมดผ้า</t>
  </si>
  <si>
    <t>MK68-001085</t>
  </si>
  <si>
    <t>MK68-001089</t>
  </si>
  <si>
    <t>MK68-001108</t>
  </si>
  <si>
    <t>NHR-1</t>
  </si>
  <si>
    <t>PDR250301</t>
  </si>
  <si>
    <t>PDR250302</t>
  </si>
  <si>
    <t>MK68-001105</t>
  </si>
  <si>
    <t>ฟีล-กู๊ด พี6</t>
  </si>
  <si>
    <t>MK68-001106</t>
  </si>
  <si>
    <t>วี-ฟีด วี 06</t>
  </si>
  <si>
    <t>MK68-001104</t>
  </si>
  <si>
    <t>U-FEED U4(เอส)</t>
  </si>
  <si>
    <t>12/9เย็น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</si>
  <si>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</si>
  <si>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</si>
  <si>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</si>
  <si>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</si>
  <si>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</si>
  <si>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</si>
  <si>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</si>
  <si>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</si>
  <si>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MK68-001107</t>
  </si>
  <si>
    <t>TUNA MEAL MARIN TRUST</t>
  </si>
  <si>
    <t>MK68-001111</t>
  </si>
  <si>
    <t>PORTARYTE</t>
  </si>
  <si>
    <t>ลบสีจำนวนมาก</t>
  </si>
  <si>
    <t>MK68-001109</t>
  </si>
  <si>
    <t>PDR250303</t>
  </si>
  <si>
    <t>MK68-001110</t>
  </si>
  <si>
    <t>ชามแดง 25กก</t>
  </si>
  <si>
    <t>MK68-001112</t>
  </si>
  <si>
    <t>แดนโกรว50(เหลือง)</t>
  </si>
  <si>
    <t>18/9เย็ย</t>
  </si>
  <si>
    <t>เย็น18/9</t>
  </si>
  <si>
    <t>MK68-001113</t>
  </si>
  <si>
    <t>PDR250306</t>
  </si>
  <si>
    <t>เมอร์รี่ 882L</t>
  </si>
  <si>
    <t>สีลอกทั้งหมด</t>
  </si>
  <si>
    <t>MK68-001115</t>
  </si>
  <si>
    <t>บจก.โรงสีข้าวธัญญาวัตน์</t>
  </si>
  <si>
    <t>LUNG SHIN 12 KG.</t>
  </si>
  <si>
    <t>WSWT1725800</t>
  </si>
  <si>
    <t>20/9เย็น</t>
  </si>
  <si>
    <t>WRWT170800/WRWT25800</t>
  </si>
  <si>
    <t>นกทอง</t>
  </si>
  <si>
    <t>ลบสี 500</t>
  </si>
  <si>
    <t>ลบสี 900</t>
  </si>
  <si>
    <t xml:space="preserve">ลบสี </t>
  </si>
  <si>
    <t>ลบสี  893</t>
  </si>
  <si>
    <t>MK68-001116</t>
  </si>
  <si>
    <t>PDR250307</t>
  </si>
  <si>
    <t>ลบสี 675</t>
  </si>
  <si>
    <t>ขุนศึกเบอร์ 1</t>
  </si>
  <si>
    <t>ขุนศึกเบอร์ 2</t>
  </si>
  <si>
    <t>954 แอล</t>
  </si>
  <si>
    <t>952 เอส</t>
  </si>
  <si>
    <t>ช้างจีนข้าวหอมชั้นดี(น้ำเงิน)(ถุงในเจาะรู)</t>
  </si>
  <si>
    <t>LUNG SHIN 30 KG.</t>
  </si>
  <si>
    <t>WSWT2125800</t>
  </si>
  <si>
    <t>WRWT210800/WRWT25800</t>
  </si>
  <si>
    <t>MK68-001114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</si>
</sst>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80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pivotCacheDefinition" Target="pivotCache/pivotCacheDefinition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3"/>
      <sheetName val="Sheet4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MK68-001041</v>
          </cell>
          <cell r="C17">
            <v>45896</v>
          </cell>
          <cell r="E17" t="str">
            <v>บจก.ซัน ซีเมนต์ โพรเซส</v>
          </cell>
          <cell r="F17" t="str">
            <v>พระอาทิตย์</v>
          </cell>
          <cell r="G17">
            <v>16</v>
          </cell>
          <cell r="H17">
            <v>25</v>
          </cell>
          <cell r="I17" t="str">
            <v>ขาว</v>
          </cell>
          <cell r="J17" t="str">
            <v>ใส</v>
          </cell>
          <cell r="L17">
            <v>50</v>
          </cell>
          <cell r="M17" t="str">
            <v>±</v>
          </cell>
          <cell r="N17">
            <v>5</v>
          </cell>
          <cell r="R17" t="str">
            <v>บิด</v>
          </cell>
          <cell r="T17">
            <v>19</v>
          </cell>
          <cell r="U17">
            <v>28</v>
          </cell>
          <cell r="V17">
            <v>40</v>
          </cell>
          <cell r="X17">
            <v>45920</v>
          </cell>
          <cell r="Z17" t="str">
            <v>500กระสอบ</v>
          </cell>
          <cell r="AA17">
            <v>5000</v>
          </cell>
          <cell r="AB17">
            <v>5.7749685790719987</v>
          </cell>
          <cell r="AC17">
            <v>0</v>
          </cell>
          <cell r="AD17">
            <v>5.7749685790719987</v>
          </cell>
          <cell r="AG17" t="str">
            <v>รอลูกค้า</v>
          </cell>
          <cell r="AI17" t="str">
            <v>รอส่ง</v>
          </cell>
          <cell r="AJ17">
            <v>4560</v>
          </cell>
          <cell r="AL17">
            <v>440</v>
          </cell>
          <cell r="AM17">
            <v>5800</v>
          </cell>
          <cell r="AN17">
            <v>0</v>
          </cell>
          <cell r="AO17" t="str">
            <v>WSWT1625800SM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WRWT25800/WRWT25800</v>
          </cell>
          <cell r="CA17">
            <v>0</v>
          </cell>
          <cell r="DL17" t="str">
            <v>P8</v>
          </cell>
          <cell r="DM17">
            <v>4</v>
          </cell>
          <cell r="DN17">
            <v>45915</v>
          </cell>
          <cell r="DP17">
            <v>45910</v>
          </cell>
          <cell r="DQ17">
            <v>45911</v>
          </cell>
          <cell r="DR17">
            <v>45905</v>
          </cell>
          <cell r="DS17">
            <v>45912</v>
          </cell>
          <cell r="DT17">
            <v>45913</v>
          </cell>
          <cell r="DU17">
            <v>45913</v>
          </cell>
          <cell r="DW17">
            <v>45914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MK68-001045</v>
          </cell>
          <cell r="C19">
            <v>45897</v>
          </cell>
          <cell r="E19" t="str">
            <v>บจก.เคอรี่ฟลาวมิลล์</v>
          </cell>
          <cell r="F19" t="str">
            <v>น้องเอินโดนัท 10กก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45925</v>
          </cell>
          <cell r="Z19" t="str">
            <v>ห่ออัดเบลแบน500</v>
          </cell>
          <cell r="AA19">
            <v>5000</v>
          </cell>
          <cell r="AB19">
            <v>0</v>
          </cell>
          <cell r="AC19">
            <v>0</v>
          </cell>
          <cell r="AD19">
            <v>0</v>
          </cell>
          <cell r="AG19" t="str">
            <v>สีลอกทั้งหมด</v>
          </cell>
          <cell r="AI19"/>
          <cell r="AJ19">
            <v>5000</v>
          </cell>
          <cell r="AL19">
            <v>0</v>
          </cell>
          <cell r="AM19">
            <v>5400</v>
          </cell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>
            <v>45925</v>
          </cell>
          <cell r="DP19">
            <v>45920</v>
          </cell>
          <cell r="DQ19"/>
          <cell r="DR19">
            <v>45916</v>
          </cell>
          <cell r="DS19">
            <v>45923</v>
          </cell>
          <cell r="DT19">
            <v>45924</v>
          </cell>
          <cell r="DU19">
            <v>45924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MK68-001115</v>
          </cell>
          <cell r="C22">
            <v>45915</v>
          </cell>
          <cell r="E22" t="str">
            <v>บจก.โรงสีข้าวธัญญาวัตน์</v>
          </cell>
          <cell r="F22" t="str">
            <v>LUNG SHIN 12 KG.</v>
          </cell>
          <cell r="G22">
            <v>17</v>
          </cell>
          <cell r="H22">
            <v>26</v>
          </cell>
          <cell r="I22" t="str">
            <v>ขาว</v>
          </cell>
          <cell r="J22"/>
          <cell r="L22">
            <v>48</v>
          </cell>
          <cell r="M22" t="str">
            <v>±</v>
          </cell>
          <cell r="N22">
            <v>5</v>
          </cell>
          <cell r="R22" t="str">
            <v>ไม่</v>
          </cell>
          <cell r="T22" t="str">
            <v>ไม่สวมถุงใน</v>
          </cell>
          <cell r="U22"/>
          <cell r="V22"/>
          <cell r="X22">
            <v>45922</v>
          </cell>
          <cell r="Z22" t="str">
            <v>500กระสอบ</v>
          </cell>
          <cell r="AA22">
            <v>10100</v>
          </cell>
          <cell r="AB22">
            <v>0</v>
          </cell>
          <cell r="AC22">
            <v>0</v>
          </cell>
          <cell r="AD22">
            <v>0</v>
          </cell>
          <cell r="AG22" t="str">
            <v>20/9เย็น</v>
          </cell>
          <cell r="AI22"/>
          <cell r="AJ22">
            <v>0</v>
          </cell>
          <cell r="AL22">
            <v>10100</v>
          </cell>
          <cell r="AM22"/>
          <cell r="AN22">
            <v>10605</v>
          </cell>
          <cell r="AO22" t="str">
            <v>WSWT1725800</v>
          </cell>
          <cell r="AQ22">
            <v>7760.3350000000009</v>
          </cell>
          <cell r="AR22">
            <v>7760.3350000000009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P7</v>
          </cell>
          <cell r="DM22">
            <v>2</v>
          </cell>
          <cell r="DN22">
            <v>45922</v>
          </cell>
          <cell r="DP22">
            <v>45917</v>
          </cell>
          <cell r="DQ22"/>
          <cell r="DR22">
            <v>45913</v>
          </cell>
          <cell r="DS22">
            <v>45920</v>
          </cell>
          <cell r="DT22">
            <v>45921</v>
          </cell>
          <cell r="DU22">
            <v>45921</v>
          </cell>
          <cell r="DW22"/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>
            <v>7760.3350000000009</v>
          </cell>
          <cell r="AR23">
            <v>7760.3350000000009</v>
          </cell>
          <cell r="AS23">
            <v>0</v>
          </cell>
          <cell r="AT23">
            <v>0</v>
          </cell>
          <cell r="AU23">
            <v>0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 t="str">
            <v>รอแจ้ง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2599</v>
          </cell>
          <cell r="AS24">
            <v>10602.65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729.46232000000009</v>
          </cell>
          <cell r="DL24" t="str">
            <v>P9</v>
          </cell>
          <cell r="DM24">
            <v>3</v>
          </cell>
          <cell r="DN24" t="str">
            <v>รอแจ้ง</v>
          </cell>
          <cell r="DP24" t="e">
            <v>#VALUE!</v>
          </cell>
          <cell r="DQ24"/>
          <cell r="DR24" t="e">
            <v>#VALUE!</v>
          </cell>
          <cell r="DS24" t="e">
            <v>#VALUE!</v>
          </cell>
          <cell r="DT24" t="e">
            <v>#VALUE!</v>
          </cell>
          <cell r="DU24" t="e">
            <v>#VALUE!</v>
          </cell>
          <cell r="DW24" t="e">
            <v>#VALUE!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2599</v>
          </cell>
          <cell r="AS25">
            <v>10602.65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MK68-001111</v>
          </cell>
          <cell r="C26">
            <v>45912</v>
          </cell>
          <cell r="E26" t="str">
            <v>บจก.ซิเบลโก้(บางเลน)</v>
          </cell>
          <cell r="F26" t="str">
            <v>PORTARYTE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45924</v>
          </cell>
          <cell r="Z26" t="str">
            <v>500กระสอบแบน</v>
          </cell>
          <cell r="AA26">
            <v>10000</v>
          </cell>
          <cell r="AB26">
            <v>0</v>
          </cell>
          <cell r="AC26">
            <v>0</v>
          </cell>
          <cell r="AD26">
            <v>0</v>
          </cell>
          <cell r="AG26"/>
          <cell r="AI26" t="str">
            <v>ห้ามเกิน-ขาดได้5%</v>
          </cell>
          <cell r="AJ26">
            <v>0</v>
          </cell>
          <cell r="AL26">
            <v>10000</v>
          </cell>
          <cell r="AM26"/>
          <cell r="AN26">
            <v>10500</v>
          </cell>
          <cell r="AO26" t="str">
            <v>WSWT1825800SM</v>
          </cell>
          <cell r="AQ26">
            <v>8801.1</v>
          </cell>
          <cell r="AR26">
            <v>8801.1</v>
          </cell>
          <cell r="AS26">
            <v>0</v>
          </cell>
          <cell r="AT26">
            <v>1900</v>
          </cell>
          <cell r="AU26">
            <v>6901.1</v>
          </cell>
          <cell r="BZ26" t="str">
            <v>WRWT25800/WRWT25800</v>
          </cell>
          <cell r="CA26">
            <v>0</v>
          </cell>
          <cell r="DL26" t="str">
            <v>P6</v>
          </cell>
          <cell r="DM26">
            <v>4</v>
          </cell>
          <cell r="DN26">
            <v>45924</v>
          </cell>
          <cell r="DP26">
            <v>45919</v>
          </cell>
          <cell r="DQ26">
            <v>45920</v>
          </cell>
          <cell r="DR26">
            <v>45913</v>
          </cell>
          <cell r="DS26">
            <v>45921</v>
          </cell>
          <cell r="DT26">
            <v>45922</v>
          </cell>
          <cell r="DU26">
            <v>45923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>
            <v>0</v>
          </cell>
          <cell r="C27"/>
          <cell r="E27">
            <v>0</v>
          </cell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8801.1</v>
          </cell>
          <cell r="AR27">
            <v>8801.1</v>
          </cell>
          <cell r="AS27">
            <v>0</v>
          </cell>
          <cell r="AT27">
            <v>1900</v>
          </cell>
          <cell r="AU27">
            <v>6901.1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MK68-001049</v>
          </cell>
          <cell r="C28">
            <v>45898</v>
          </cell>
          <cell r="E28" t="str">
            <v>บจก.เพรซิเดนท์ฟลาวมิลล์</v>
          </cell>
          <cell r="F28" t="str">
            <v>ผึ้งเหลือง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45917</v>
          </cell>
          <cell r="Z28" t="str">
            <v>500กระสอบ</v>
          </cell>
          <cell r="AA28">
            <v>50000</v>
          </cell>
          <cell r="AB28">
            <v>0</v>
          </cell>
          <cell r="AC28">
            <v>0</v>
          </cell>
          <cell r="AD28">
            <v>0</v>
          </cell>
          <cell r="AG28" t="str">
            <v>ลบสีจำนวนมาก</v>
          </cell>
          <cell r="AI28"/>
          <cell r="AJ28">
            <v>50000</v>
          </cell>
          <cell r="AL28">
            <v>0</v>
          </cell>
          <cell r="AM28">
            <v>52901</v>
          </cell>
          <cell r="AN28">
            <v>0</v>
          </cell>
          <cell r="AO28" t="str">
            <v>WSWT1925800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45917</v>
          </cell>
          <cell r="DP28">
            <v>45912</v>
          </cell>
          <cell r="DQ28"/>
          <cell r="DR28">
            <v>45908</v>
          </cell>
          <cell r="DS28">
            <v>45915</v>
          </cell>
          <cell r="DT28">
            <v>45916</v>
          </cell>
          <cell r="DU28">
            <v>45916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ใบรับคำสั่งซื้อ</v>
          </cell>
          <cell r="C29"/>
          <cell r="E29" t="str">
            <v>บจก.เอ็กเซลเล้นท์</v>
          </cell>
          <cell r="F29" t="str">
            <v>นกทอง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45925</v>
          </cell>
          <cell r="Z29" t="str">
            <v>500กระสอบ</v>
          </cell>
          <cell r="AA29">
            <v>20000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20000</v>
          </cell>
          <cell r="AM29"/>
          <cell r="AN29">
            <v>21000</v>
          </cell>
          <cell r="AO29" t="str">
            <v>WSWT1925800</v>
          </cell>
          <cell r="AQ29">
            <v>17602.2</v>
          </cell>
          <cell r="AR29">
            <v>14424</v>
          </cell>
          <cell r="AS29">
            <v>3178.2000000000007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230.80794666666674</v>
          </cell>
          <cell r="DL29" t="str">
            <v>P7</v>
          </cell>
          <cell r="DM29">
            <v>2</v>
          </cell>
          <cell r="DN29">
            <v>45925</v>
          </cell>
          <cell r="DP29">
            <v>45920</v>
          </cell>
          <cell r="DQ29"/>
          <cell r="DR29">
            <v>45916</v>
          </cell>
          <cell r="DS29">
            <v>45923</v>
          </cell>
          <cell r="DT29">
            <v>45924</v>
          </cell>
          <cell r="DU29">
            <v>45924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บจก.ไลม์มาสเตอร์</v>
          </cell>
          <cell r="F30" t="str">
            <v>LMC 25 kg</v>
          </cell>
          <cell r="G30">
            <v>19</v>
          </cell>
          <cell r="H30">
            <v>32</v>
          </cell>
          <cell r="I30" t="str">
            <v>ขาว</v>
          </cell>
          <cell r="J30"/>
          <cell r="L30">
            <v>64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35</v>
          </cell>
          <cell r="V30">
            <v>40</v>
          </cell>
          <cell r="X30">
            <v>45925</v>
          </cell>
          <cell r="Z30" t="str">
            <v>500กระสอบแบน</v>
          </cell>
          <cell r="AA30">
            <v>20000</v>
          </cell>
          <cell r="AB30">
            <v>341.36903080895991</v>
          </cell>
          <cell r="AC30">
            <v>0</v>
          </cell>
          <cell r="AD30">
            <v>341.36903080895991</v>
          </cell>
          <cell r="AG30"/>
          <cell r="AI30"/>
          <cell r="AJ30">
            <v>233</v>
          </cell>
          <cell r="AL30">
            <v>19767</v>
          </cell>
          <cell r="AM30"/>
          <cell r="AN30">
            <v>20755.350000000002</v>
          </cell>
          <cell r="AO30" t="str">
            <v>WSWT1925800</v>
          </cell>
          <cell r="AQ30">
            <v>18501.714330000003</v>
          </cell>
          <cell r="AR30">
            <v>0</v>
          </cell>
          <cell r="AS30">
            <v>18501.714330000003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1343.6356095653334</v>
          </cell>
          <cell r="DL30" t="str">
            <v>P9</v>
          </cell>
          <cell r="DM30">
            <v>3</v>
          </cell>
          <cell r="DN30">
            <v>45925</v>
          </cell>
          <cell r="DP30">
            <v>45920</v>
          </cell>
          <cell r="DQ30"/>
          <cell r="DR30">
            <v>45915</v>
          </cell>
          <cell r="DS30">
            <v>45922</v>
          </cell>
          <cell r="DT30">
            <v>45923</v>
          </cell>
          <cell r="DU30">
            <v>45923</v>
          </cell>
          <cell r="DW30">
            <v>45924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 t="str">
            <v>รอแจ้ง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 t="str">
            <v>รอแจ้ง</v>
          </cell>
          <cell r="DP31" t="e">
            <v>#VALUE!</v>
          </cell>
          <cell r="DQ31"/>
          <cell r="DR31" t="e">
            <v>#VALUE!</v>
          </cell>
          <cell r="DS31" t="e">
            <v>#VALUE!</v>
          </cell>
          <cell r="DT31" t="e">
            <v>#VALUE!</v>
          </cell>
          <cell r="DU31" t="e">
            <v>#VALUE!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บจก.เพรซิเดนท์ฟลาวมิลล์</v>
          </cell>
          <cell r="F32" t="str">
            <v>ผึ้งเหลือง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 t="str">
            <v>รอแจ้ง</v>
          </cell>
          <cell r="Z32" t="str">
            <v>500กระสอบ</v>
          </cell>
          <cell r="AA32">
            <v>140000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140000</v>
          </cell>
          <cell r="AM32"/>
          <cell r="AN32">
            <v>147000</v>
          </cell>
          <cell r="AO32" t="str">
            <v>WSWT1925800</v>
          </cell>
          <cell r="AQ32">
            <v>123215.4</v>
          </cell>
          <cell r="AR32">
            <v>0</v>
          </cell>
          <cell r="AS32">
            <v>123215.4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8948.1761600000009</v>
          </cell>
          <cell r="DL32" t="str">
            <v>P7</v>
          </cell>
          <cell r="DM32">
            <v>2</v>
          </cell>
          <cell r="DN32" t="str">
            <v>รอแจ้ง</v>
          </cell>
          <cell r="DP32" t="e">
            <v>#VALUE!</v>
          </cell>
          <cell r="DQ32"/>
          <cell r="DR32" t="e">
            <v>#VALUE!</v>
          </cell>
          <cell r="DS32" t="e">
            <v>#VALUE!</v>
          </cell>
          <cell r="DT32" t="e">
            <v>#VALUE!</v>
          </cell>
          <cell r="DU32" t="e">
            <v>#VALUE!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194523.71432999999</v>
          </cell>
          <cell r="AR33">
            <v>14424</v>
          </cell>
          <cell r="AS33">
            <v>180099.71432999999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MK68-001077</v>
          </cell>
          <cell r="C34">
            <v>45905</v>
          </cell>
          <cell r="E34" t="str">
            <v>บจก.เคอรี่ฟลาวมิลล์</v>
          </cell>
          <cell r="F34" t="str">
            <v>บะหมี่เตี๊ยว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45918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PDR250296</v>
          </cell>
          <cell r="AJ34">
            <v>5140</v>
          </cell>
          <cell r="AL34">
            <v>0</v>
          </cell>
          <cell r="AM34">
            <v>5250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45918</v>
          </cell>
          <cell r="DP34">
            <v>45913</v>
          </cell>
          <cell r="DQ34"/>
          <cell r="DR34">
            <v>45909</v>
          </cell>
          <cell r="DS34">
            <v>45916</v>
          </cell>
          <cell r="DT34">
            <v>45917</v>
          </cell>
          <cell r="DU34">
            <v>45917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MK68-001077</v>
          </cell>
          <cell r="C35">
            <v>45905</v>
          </cell>
          <cell r="E35" t="str">
            <v>บจก.เคอรี่ฟลาวมิลล์</v>
          </cell>
          <cell r="F35" t="str">
            <v>แต้มแดง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45918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PDR250295</v>
          </cell>
          <cell r="AJ35">
            <v>5000</v>
          </cell>
          <cell r="AL35">
            <v>0</v>
          </cell>
          <cell r="AM35">
            <v>5023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45918</v>
          </cell>
          <cell r="DP35">
            <v>45913</v>
          </cell>
          <cell r="DQ35"/>
          <cell r="DR35">
            <v>45909</v>
          </cell>
          <cell r="DS35">
            <v>45916</v>
          </cell>
          <cell r="DT35">
            <v>45917</v>
          </cell>
          <cell r="DU35">
            <v>45917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บจก.เคอรี่ฟลาวมิลล์</v>
          </cell>
          <cell r="F36" t="str">
            <v>แต้มแดง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 t="str">
            <v>รอแจ้ง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5000</v>
          </cell>
          <cell r="AL36">
            <v>0</v>
          </cell>
          <cell r="AM36">
            <v>5400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 t="str">
            <v>รอแจ้ง</v>
          </cell>
          <cell r="DP36" t="e">
            <v>#VALUE!</v>
          </cell>
          <cell r="DQ36"/>
          <cell r="DR36" t="e">
            <v>#VALUE!</v>
          </cell>
          <cell r="DS36" t="e">
            <v>#VALUE!</v>
          </cell>
          <cell r="DT36" t="e">
            <v>#VALUE!</v>
          </cell>
          <cell r="DU36" t="e">
            <v>#VALUE!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/>
          <cell r="EG36"/>
          <cell r="EH36"/>
          <cell r="EI36"/>
        </row>
        <row r="37">
          <cell r="B37" t="str">
            <v>MK68-001077</v>
          </cell>
          <cell r="C37">
            <v>45905</v>
          </cell>
          <cell r="E37" t="str">
            <v>บจก.เคอรี่ฟลาวมิลล์</v>
          </cell>
          <cell r="F37" t="str">
            <v>ถุงเขียว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45918</v>
          </cell>
          <cell r="Z37" t="str">
            <v>ห่ออัดเบลแบน500</v>
          </cell>
          <cell r="AA37">
            <v>10000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PDR250296</v>
          </cell>
          <cell r="AJ37">
            <v>10000</v>
          </cell>
          <cell r="AL37">
            <v>0</v>
          </cell>
          <cell r="AM37">
            <v>10400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45918</v>
          </cell>
          <cell r="DP37">
            <v>45913</v>
          </cell>
          <cell r="DQ37"/>
          <cell r="DR37">
            <v>45909</v>
          </cell>
          <cell r="DS37">
            <v>45916</v>
          </cell>
          <cell r="DT37">
            <v>45917</v>
          </cell>
          <cell r="DU37">
            <v>45917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MK68-001077</v>
          </cell>
          <cell r="C38">
            <v>45905</v>
          </cell>
          <cell r="E38" t="str">
            <v>บจก.เคอรี่ฟลาวมิลล์</v>
          </cell>
          <cell r="F38" t="str">
            <v>ดอกไม้เขียว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45918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 t="str">
            <v>ลบสีจำนวนมาก</v>
          </cell>
          <cell r="AI38" t="str">
            <v>PDR250296</v>
          </cell>
          <cell r="AJ38">
            <v>5000</v>
          </cell>
          <cell r="AL38">
            <v>0</v>
          </cell>
          <cell r="AM38">
            <v>5400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45918</v>
          </cell>
          <cell r="DP38">
            <v>45913</v>
          </cell>
          <cell r="DQ38"/>
          <cell r="DR38">
            <v>45909</v>
          </cell>
          <cell r="DS38">
            <v>45916</v>
          </cell>
          <cell r="DT38">
            <v>45917</v>
          </cell>
          <cell r="DU38">
            <v>45917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MK68-001075</v>
          </cell>
          <cell r="C39">
            <v>45904</v>
          </cell>
          <cell r="E39" t="str">
            <v>บจก.เคอรี่ฟลาวมิลล์</v>
          </cell>
          <cell r="F39" t="str">
            <v>ไม่พิมพ์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ไม่</v>
          </cell>
          <cell r="T39" t="str">
            <v>ไม่สวมถุงใน</v>
          </cell>
          <cell r="U39"/>
          <cell r="V39"/>
          <cell r="X39">
            <v>45924</v>
          </cell>
          <cell r="Z39" t="str">
            <v>ห่ออัดเบลแบน501</v>
          </cell>
          <cell r="AA39">
            <v>20000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21000</v>
          </cell>
          <cell r="AL39">
            <v>0</v>
          </cell>
          <cell r="AM39"/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P3</v>
          </cell>
          <cell r="DM39">
            <v>1</v>
          </cell>
          <cell r="DN39">
            <v>45924</v>
          </cell>
          <cell r="DP39">
            <v>45919</v>
          </cell>
          <cell r="DQ39"/>
          <cell r="DR39"/>
          <cell r="DS39"/>
          <cell r="DT39"/>
          <cell r="DU39">
            <v>45923</v>
          </cell>
          <cell r="DW39"/>
          <cell r="DX39"/>
          <cell r="DY39"/>
          <cell r="DZ39"/>
          <cell r="EA39"/>
          <cell r="EB39"/>
          <cell r="EC39" t="str">
            <v>ตัด</v>
          </cell>
          <cell r="ED39"/>
          <cell r="EG39"/>
          <cell r="EH39"/>
          <cell r="EI39"/>
        </row>
        <row r="40">
          <cell r="B40" t="str">
            <v>MK68-001076</v>
          </cell>
          <cell r="C40">
            <v>45904</v>
          </cell>
          <cell r="E40" t="str">
            <v>บจก.เคอรี่ฟลาวมิลล์</v>
          </cell>
          <cell r="F40" t="str">
            <v>ไม่พิมพ์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ไม่</v>
          </cell>
          <cell r="T40" t="str">
            <v>ไม่สวมถุงใน</v>
          </cell>
          <cell r="U40"/>
          <cell r="V40"/>
          <cell r="X40">
            <v>45924</v>
          </cell>
          <cell r="Z40" t="str">
            <v>ห่ออัดเบลแบน501</v>
          </cell>
          <cell r="AA40">
            <v>20000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21000</v>
          </cell>
          <cell r="AL40">
            <v>0</v>
          </cell>
          <cell r="AM40"/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P3</v>
          </cell>
          <cell r="DM40">
            <v>1</v>
          </cell>
          <cell r="DN40">
            <v>45924</v>
          </cell>
          <cell r="DP40">
            <v>45919</v>
          </cell>
          <cell r="DQ40"/>
          <cell r="DR40"/>
          <cell r="DS40"/>
          <cell r="DT40"/>
          <cell r="DU40">
            <v>45923</v>
          </cell>
          <cell r="DW40"/>
          <cell r="DX40"/>
          <cell r="DY40"/>
          <cell r="DZ40"/>
          <cell r="EA40"/>
          <cell r="EB40"/>
          <cell r="EC40" t="str">
            <v>ตัด</v>
          </cell>
          <cell r="ED40"/>
          <cell r="EG40"/>
          <cell r="EH40"/>
          <cell r="EI40"/>
        </row>
        <row r="41">
          <cell r="B41" t="str">
            <v>MK68-001099</v>
          </cell>
          <cell r="C41">
            <v>45910</v>
          </cell>
          <cell r="E41" t="str">
            <v>บจก.เคอรี่ฟลาวมิลล์</v>
          </cell>
          <cell r="F41" t="str">
            <v>ถุงเขียว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45920</v>
          </cell>
          <cell r="Z41" t="str">
            <v>ห่ออัดเบลแบน500</v>
          </cell>
          <cell r="AA41">
            <v>10000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PDR250299</v>
          </cell>
          <cell r="AJ41">
            <v>10000</v>
          </cell>
          <cell r="AL41">
            <v>0</v>
          </cell>
          <cell r="AM41">
            <v>10400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45920</v>
          </cell>
          <cell r="DP41">
            <v>45915</v>
          </cell>
          <cell r="DQ41"/>
          <cell r="DR41">
            <v>45911</v>
          </cell>
          <cell r="DS41">
            <v>45918</v>
          </cell>
          <cell r="DT41">
            <v>45919</v>
          </cell>
          <cell r="DU41">
            <v>45919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MK68-001099</v>
          </cell>
          <cell r="C42">
            <v>45910</v>
          </cell>
          <cell r="E42" t="str">
            <v>บจก.เคอรี่ฟลาวมิลล์</v>
          </cell>
          <cell r="F42" t="str">
            <v>ถุงทองแซนวิช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45920</v>
          </cell>
          <cell r="Z42" t="str">
            <v>ห่ออัดเบลแบน500</v>
          </cell>
          <cell r="AA42">
            <v>10000</v>
          </cell>
          <cell r="AB42">
            <v>0</v>
          </cell>
          <cell r="AC42">
            <v>0</v>
          </cell>
          <cell r="AD42">
            <v>0</v>
          </cell>
          <cell r="AG42" t="str">
            <v>ลบสี 500</v>
          </cell>
          <cell r="AI42" t="str">
            <v>PDR250299</v>
          </cell>
          <cell r="AJ42">
            <v>10000</v>
          </cell>
          <cell r="AL42">
            <v>0</v>
          </cell>
          <cell r="AM42">
            <v>10490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45920</v>
          </cell>
          <cell r="DP42">
            <v>45915</v>
          </cell>
          <cell r="DQ42"/>
          <cell r="DR42">
            <v>45911</v>
          </cell>
          <cell r="DS42">
            <v>45918</v>
          </cell>
          <cell r="DT42">
            <v>45919</v>
          </cell>
          <cell r="DU42">
            <v>45919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MK68-001099</v>
          </cell>
          <cell r="C43">
            <v>45910</v>
          </cell>
          <cell r="E43" t="str">
            <v>บจก.เคอรี่ฟลาวมิลล์</v>
          </cell>
          <cell r="F43" t="str">
            <v>BS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45920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 t="str">
            <v>ลบสี 900</v>
          </cell>
          <cell r="AI43" t="str">
            <v>PDR250299</v>
          </cell>
          <cell r="AJ43">
            <v>5000</v>
          </cell>
          <cell r="AL43">
            <v>0</v>
          </cell>
          <cell r="AM43">
            <v>5250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45920</v>
          </cell>
          <cell r="DP43">
            <v>45915</v>
          </cell>
          <cell r="DQ43"/>
          <cell r="DR43">
            <v>45911</v>
          </cell>
          <cell r="DS43">
            <v>45918</v>
          </cell>
          <cell r="DT43">
            <v>45919</v>
          </cell>
          <cell r="DU43">
            <v>45919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MK68-001099</v>
          </cell>
          <cell r="C44">
            <v>45910</v>
          </cell>
          <cell r="E44" t="str">
            <v>บจก.เคอรี่ฟลาวมิลล์</v>
          </cell>
          <cell r="F44" t="str">
            <v>ชามแดง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45925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 t="str">
            <v xml:space="preserve">ลบสี </v>
          </cell>
          <cell r="AI44" t="str">
            <v>PDR250300</v>
          </cell>
          <cell r="AJ44">
            <v>5000</v>
          </cell>
          <cell r="AL44">
            <v>0</v>
          </cell>
          <cell r="AM44">
            <v>5710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45925</v>
          </cell>
          <cell r="DP44">
            <v>45920</v>
          </cell>
          <cell r="DQ44"/>
          <cell r="DR44">
            <v>45916</v>
          </cell>
          <cell r="DS44">
            <v>45923</v>
          </cell>
          <cell r="DT44">
            <v>45924</v>
          </cell>
          <cell r="DU44">
            <v>45924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MK68-001099</v>
          </cell>
          <cell r="C45">
            <v>45910</v>
          </cell>
          <cell r="E45" t="str">
            <v>บจก.เคอรี่ฟลาวมิลล์</v>
          </cell>
          <cell r="F45" t="str">
            <v>บะหมี่เตี๊ยว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45925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PDR250300</v>
          </cell>
          <cell r="AJ45">
            <v>5000</v>
          </cell>
          <cell r="AL45">
            <v>0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45925</v>
          </cell>
          <cell r="DP45">
            <v>45920</v>
          </cell>
          <cell r="DQ45"/>
          <cell r="DR45">
            <v>45916</v>
          </cell>
          <cell r="DS45">
            <v>45923</v>
          </cell>
          <cell r="DT45">
            <v>45924</v>
          </cell>
          <cell r="DU45">
            <v>45924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MK68-001099</v>
          </cell>
          <cell r="C46">
            <v>45910</v>
          </cell>
          <cell r="E46" t="str">
            <v>บจก.เคอรี่ฟลาวมิลล์</v>
          </cell>
          <cell r="F46" t="str">
            <v>HARD FLOUR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45925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 t="str">
            <v>ลบสี  893</v>
          </cell>
          <cell r="AI46" t="str">
            <v>PDR250300</v>
          </cell>
          <cell r="AJ46">
            <v>5000</v>
          </cell>
          <cell r="AL46">
            <v>0</v>
          </cell>
          <cell r="AM46">
            <v>5400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45925</v>
          </cell>
          <cell r="DP46">
            <v>45920</v>
          </cell>
          <cell r="DQ46"/>
          <cell r="DR46">
            <v>45916</v>
          </cell>
          <cell r="DS46">
            <v>45923</v>
          </cell>
          <cell r="DT46">
            <v>45924</v>
          </cell>
          <cell r="DU46">
            <v>45924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MK68-001099</v>
          </cell>
          <cell r="C47">
            <v>45910</v>
          </cell>
          <cell r="E47" t="str">
            <v>บจก.เคอรี่ฟลาวมิลล์</v>
          </cell>
          <cell r="F47" t="str">
            <v>FW-Y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45925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PDR250300</v>
          </cell>
          <cell r="AJ47">
            <v>5000</v>
          </cell>
          <cell r="AL47">
            <v>0</v>
          </cell>
          <cell r="AM47">
            <v>5400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45925</v>
          </cell>
          <cell r="DP47">
            <v>45920</v>
          </cell>
          <cell r="DQ47"/>
          <cell r="DR47">
            <v>45916</v>
          </cell>
          <cell r="DS47">
            <v>45923</v>
          </cell>
          <cell r="DT47">
            <v>45924</v>
          </cell>
          <cell r="DU47">
            <v>45924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MK68-001099</v>
          </cell>
          <cell r="C48">
            <v>45910</v>
          </cell>
          <cell r="E48" t="str">
            <v>บจก.เคอรี่ฟลาวมิลล์</v>
          </cell>
          <cell r="F48">
            <v>997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45925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PDR250300</v>
          </cell>
          <cell r="AJ48">
            <v>5000</v>
          </cell>
          <cell r="AL48">
            <v>0</v>
          </cell>
          <cell r="AM48">
            <v>5400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45925</v>
          </cell>
          <cell r="DP48">
            <v>45920</v>
          </cell>
          <cell r="DQ48"/>
          <cell r="DR48">
            <v>45916</v>
          </cell>
          <cell r="DS48">
            <v>45923</v>
          </cell>
          <cell r="DT48">
            <v>45924</v>
          </cell>
          <cell r="DU48">
            <v>45924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MK68-001108</v>
          </cell>
          <cell r="C49">
            <v>45912</v>
          </cell>
          <cell r="E49" t="str">
            <v>บจก.เคอรี่ฟลาวมิลล์</v>
          </cell>
          <cell r="F49" t="str">
            <v>NHR-1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45920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PDR250301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45920</v>
          </cell>
          <cell r="DP49">
            <v>45915</v>
          </cell>
          <cell r="DQ49"/>
          <cell r="DR49">
            <v>45911</v>
          </cell>
          <cell r="DS49">
            <v>45918</v>
          </cell>
          <cell r="DT49">
            <v>45919</v>
          </cell>
          <cell r="DU49">
            <v>45919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MK68-001108</v>
          </cell>
          <cell r="C50">
            <v>45912</v>
          </cell>
          <cell r="E50" t="str">
            <v>บจก.เคอรี่ฟลาวมิลล์</v>
          </cell>
          <cell r="F50" t="str">
            <v>กุ้งแดง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45920</v>
          </cell>
          <cell r="Z50" t="str">
            <v>ห่ออัดเบลแบน500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PDR250301</v>
          </cell>
          <cell r="AJ50">
            <v>0</v>
          </cell>
          <cell r="AL50">
            <v>10000</v>
          </cell>
          <cell r="AM50"/>
          <cell r="AN50">
            <v>10500</v>
          </cell>
          <cell r="AO50" t="str">
            <v>WSWT1921720</v>
          </cell>
          <cell r="AQ50">
            <v>9359.9000000000015</v>
          </cell>
          <cell r="AR50">
            <v>9359.9000000000015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45920</v>
          </cell>
          <cell r="DP50">
            <v>45915</v>
          </cell>
          <cell r="DQ50"/>
          <cell r="DR50">
            <v>45911</v>
          </cell>
          <cell r="DS50">
            <v>45918</v>
          </cell>
          <cell r="DT50">
            <v>45919</v>
          </cell>
          <cell r="DU50">
            <v>45919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MK68-001108</v>
          </cell>
          <cell r="C51">
            <v>45912</v>
          </cell>
          <cell r="E51" t="str">
            <v>บจก.เคอรี่ฟลาวมิลล์</v>
          </cell>
          <cell r="F51" t="str">
            <v>ดอกไม้เขียว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45920</v>
          </cell>
          <cell r="Z51" t="str">
            <v>ห่ออัดเบลแบน500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PDR250301</v>
          </cell>
          <cell r="AJ51">
            <v>0</v>
          </cell>
          <cell r="AL51">
            <v>10000</v>
          </cell>
          <cell r="AM51"/>
          <cell r="AN51">
            <v>10500</v>
          </cell>
          <cell r="AO51" t="str">
            <v>WSWT1921720</v>
          </cell>
          <cell r="AQ51">
            <v>9359.9000000000015</v>
          </cell>
          <cell r="AR51">
            <v>9359.9000000000015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45920</v>
          </cell>
          <cell r="DP51">
            <v>45915</v>
          </cell>
          <cell r="DQ51"/>
          <cell r="DR51">
            <v>45911</v>
          </cell>
          <cell r="DS51">
            <v>45918</v>
          </cell>
          <cell r="DT51">
            <v>45919</v>
          </cell>
          <cell r="DU51">
            <v>45919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MK68-001108</v>
          </cell>
          <cell r="C52">
            <v>45912</v>
          </cell>
          <cell r="E52" t="str">
            <v>บจก.เคอรี่ฟลาวมิลล์</v>
          </cell>
          <cell r="F52" t="str">
            <v>ถุงเขียว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45925</v>
          </cell>
          <cell r="Z52" t="str">
            <v>ห่ออัดเบลแบน500</v>
          </cell>
          <cell r="AA52">
            <v>10000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PDR250302</v>
          </cell>
          <cell r="AJ52">
            <v>0</v>
          </cell>
          <cell r="AL52">
            <v>10000</v>
          </cell>
          <cell r="AM52"/>
          <cell r="AN52">
            <v>10500</v>
          </cell>
          <cell r="AO52" t="str">
            <v>WSWT1921720</v>
          </cell>
          <cell r="AQ52">
            <v>9359.9000000000015</v>
          </cell>
          <cell r="AR52">
            <v>9359.9000000000015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45925</v>
          </cell>
          <cell r="DP52">
            <v>45920</v>
          </cell>
          <cell r="DQ52"/>
          <cell r="DR52">
            <v>45916</v>
          </cell>
          <cell r="DS52">
            <v>45923</v>
          </cell>
          <cell r="DT52">
            <v>45924</v>
          </cell>
          <cell r="DU52">
            <v>45924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MK68-001108</v>
          </cell>
          <cell r="C53">
            <v>45912</v>
          </cell>
          <cell r="E53" t="str">
            <v>บจก.เคอรี่ฟลาวมิลล์</v>
          </cell>
          <cell r="F53" t="str">
            <v>ถุงเงิน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45925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PDR250302</v>
          </cell>
          <cell r="AJ53">
            <v>0</v>
          </cell>
          <cell r="AL53">
            <v>5000</v>
          </cell>
          <cell r="AM53">
            <v>5300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45925</v>
          </cell>
          <cell r="DP53">
            <v>45920</v>
          </cell>
          <cell r="DQ53"/>
          <cell r="DR53">
            <v>45916</v>
          </cell>
          <cell r="DS53">
            <v>45923</v>
          </cell>
          <cell r="DT53">
            <v>45924</v>
          </cell>
          <cell r="DU53">
            <v>45924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MK68-001108</v>
          </cell>
          <cell r="C54">
            <v>45912</v>
          </cell>
          <cell r="E54" t="str">
            <v>บจก.เคอรี่ฟลาวมิลล์</v>
          </cell>
          <cell r="F54" t="str">
            <v>ดอกไม้ม่วง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45925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PDR250302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45925</v>
          </cell>
          <cell r="DP54">
            <v>45920</v>
          </cell>
          <cell r="DQ54"/>
          <cell r="DR54">
            <v>45916</v>
          </cell>
          <cell r="DS54">
            <v>45923</v>
          </cell>
          <cell r="DT54">
            <v>45924</v>
          </cell>
          <cell r="DU54">
            <v>45924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MK68-001109</v>
          </cell>
          <cell r="C55">
            <v>45912</v>
          </cell>
          <cell r="E55" t="str">
            <v>บจก.เคอรี่ฟลาวมิลล์</v>
          </cell>
          <cell r="F55" t="str">
            <v>NHR-1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45927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PDR250303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45927</v>
          </cell>
          <cell r="DP55">
            <v>45922</v>
          </cell>
          <cell r="DQ55"/>
          <cell r="DR55">
            <v>45918</v>
          </cell>
          <cell r="DS55">
            <v>45925</v>
          </cell>
          <cell r="DT55">
            <v>45926</v>
          </cell>
          <cell r="DU55">
            <v>45926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MK68-001109</v>
          </cell>
          <cell r="C56">
            <v>45912</v>
          </cell>
          <cell r="E56" t="str">
            <v>บจก.เคอรี่ฟลาวมิลล์</v>
          </cell>
          <cell r="F56" t="str">
            <v>ถุงเงิน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45927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PDR250303</v>
          </cell>
          <cell r="AJ56">
            <v>0</v>
          </cell>
          <cell r="AL56">
            <v>5000</v>
          </cell>
          <cell r="AM56">
            <v>5300</v>
          </cell>
          <cell r="AN56">
            <v>0</v>
          </cell>
          <cell r="AO56" t="str">
            <v>WSWT1921720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45927</v>
          </cell>
          <cell r="DP56">
            <v>45922</v>
          </cell>
          <cell r="DQ56"/>
          <cell r="DR56">
            <v>45918</v>
          </cell>
          <cell r="DS56">
            <v>45925</v>
          </cell>
          <cell r="DT56">
            <v>45926</v>
          </cell>
          <cell r="DU56">
            <v>45926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MK68-001109</v>
          </cell>
          <cell r="C57">
            <v>45912</v>
          </cell>
          <cell r="E57" t="str">
            <v>บจก.เคอรี่ฟลาวมิลล์</v>
          </cell>
          <cell r="F57" t="str">
            <v>ดอกไม้เขียว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45927</v>
          </cell>
          <cell r="Z57" t="str">
            <v>ห่ออัดเบลแบน500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PDR250303</v>
          </cell>
          <cell r="AJ57">
            <v>0</v>
          </cell>
          <cell r="AL57">
            <v>10000</v>
          </cell>
          <cell r="AM57"/>
          <cell r="AN57">
            <v>10500</v>
          </cell>
          <cell r="AO57" t="str">
            <v>WSWT1921720</v>
          </cell>
          <cell r="AQ57">
            <v>9359.9000000000015</v>
          </cell>
          <cell r="AR57">
            <v>6845</v>
          </cell>
          <cell r="AS57">
            <v>2514.9000000000015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189.43344533333342</v>
          </cell>
          <cell r="DL57" t="str">
            <v>P7</v>
          </cell>
          <cell r="DM57">
            <v>2</v>
          </cell>
          <cell r="DN57">
            <v>45927</v>
          </cell>
          <cell r="DP57">
            <v>45922</v>
          </cell>
          <cell r="DQ57"/>
          <cell r="DR57">
            <v>45918</v>
          </cell>
          <cell r="DS57">
            <v>45925</v>
          </cell>
          <cell r="DT57">
            <v>45926</v>
          </cell>
          <cell r="DU57">
            <v>45926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MK68-001116</v>
          </cell>
          <cell r="C58">
            <v>45916</v>
          </cell>
          <cell r="E58" t="str">
            <v>บจก.เคอรี่ฟลาวมิลล์</v>
          </cell>
          <cell r="F58" t="str">
            <v>กุ้งแดง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45927</v>
          </cell>
          <cell r="Z58" t="str">
            <v>ห่ออัดเบลแบน500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PDR250307</v>
          </cell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WSWT1921720</v>
          </cell>
          <cell r="AQ58">
            <v>9359.9000000000015</v>
          </cell>
          <cell r="AR58">
            <v>0</v>
          </cell>
          <cell r="AS58">
            <v>9359.9000000000015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705.02926755555563</v>
          </cell>
          <cell r="DL58" t="str">
            <v>P7</v>
          </cell>
          <cell r="DM58">
            <v>2</v>
          </cell>
          <cell r="DN58">
            <v>45927</v>
          </cell>
          <cell r="DP58">
            <v>45922</v>
          </cell>
          <cell r="DQ58"/>
          <cell r="DR58">
            <v>45918</v>
          </cell>
          <cell r="DS58">
            <v>45925</v>
          </cell>
          <cell r="DT58">
            <v>45926</v>
          </cell>
          <cell r="DU58">
            <v>45926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MK68-001116</v>
          </cell>
          <cell r="C59">
            <v>45916</v>
          </cell>
          <cell r="E59" t="str">
            <v>บจก.เคอรี่ฟลาวมิลล์</v>
          </cell>
          <cell r="F59" t="str">
            <v>ดอกไม้เขียว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45927</v>
          </cell>
          <cell r="Z59" t="str">
            <v>ห่ออัดเบลแบน500</v>
          </cell>
          <cell r="AA59">
            <v>10000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PDR250307</v>
          </cell>
          <cell r="AJ59">
            <v>0</v>
          </cell>
          <cell r="AL59">
            <v>10000</v>
          </cell>
          <cell r="AM59"/>
          <cell r="AN59">
            <v>10500</v>
          </cell>
          <cell r="AO59" t="str">
            <v>WSWT1921720</v>
          </cell>
          <cell r="AQ59">
            <v>9359.9000000000015</v>
          </cell>
          <cell r="AR59">
            <v>0</v>
          </cell>
          <cell r="AS59">
            <v>9359.9000000000015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705.02926755555563</v>
          </cell>
          <cell r="DL59" t="str">
            <v>P7</v>
          </cell>
          <cell r="DM59">
            <v>2</v>
          </cell>
          <cell r="DN59">
            <v>45927</v>
          </cell>
          <cell r="DP59">
            <v>45922</v>
          </cell>
          <cell r="DQ59"/>
          <cell r="DR59">
            <v>45918</v>
          </cell>
          <cell r="DS59">
            <v>45925</v>
          </cell>
          <cell r="DT59">
            <v>45926</v>
          </cell>
          <cell r="DU59">
            <v>45926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MK68-001116</v>
          </cell>
          <cell r="C60">
            <v>45916</v>
          </cell>
          <cell r="E60" t="str">
            <v>บจก.เคอรี่ฟลาวมิลล์</v>
          </cell>
          <cell r="F60" t="str">
            <v>บลูทีมแดง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45927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PDR250307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0</v>
          </cell>
          <cell r="AS60">
            <v>4679.9500000000007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352.51463377777782</v>
          </cell>
          <cell r="DL60" t="str">
            <v>P7</v>
          </cell>
          <cell r="DM60">
            <v>2</v>
          </cell>
          <cell r="DN60">
            <v>45927</v>
          </cell>
          <cell r="DP60">
            <v>45922</v>
          </cell>
          <cell r="DQ60"/>
          <cell r="DR60">
            <v>45918</v>
          </cell>
          <cell r="DS60">
            <v>45925</v>
          </cell>
          <cell r="DT60">
            <v>45926</v>
          </cell>
          <cell r="DU60">
            <v>45926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MK68-001113</v>
          </cell>
          <cell r="C61">
            <v>45913</v>
          </cell>
          <cell r="E61" t="str">
            <v>บจก.เคอรี่ฟลาวมิลล์</v>
          </cell>
          <cell r="F61" t="str">
            <v>ไม่พิมพ์</v>
          </cell>
          <cell r="G61">
            <v>19</v>
          </cell>
          <cell r="H61">
            <v>36</v>
          </cell>
          <cell r="I61" t="str">
            <v>ขาว</v>
          </cell>
          <cell r="J61"/>
          <cell r="L61">
            <v>75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45930</v>
          </cell>
          <cell r="Z61" t="str">
            <v>ห่ออัดเบลแบน500</v>
          </cell>
          <cell r="AA61">
            <v>10000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PDR250306</v>
          </cell>
          <cell r="AJ61">
            <v>0</v>
          </cell>
          <cell r="AL61">
            <v>10000</v>
          </cell>
          <cell r="AM61"/>
          <cell r="AN61">
            <v>0</v>
          </cell>
          <cell r="AO61" t="str">
            <v>WSWT1921720</v>
          </cell>
          <cell r="AQ61">
            <v>10477.5</v>
          </cell>
          <cell r="AR61">
            <v>0</v>
          </cell>
          <cell r="AS61">
            <v>10477.5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789.21186666666665</v>
          </cell>
          <cell r="DL61" t="str">
            <v>P3</v>
          </cell>
          <cell r="DM61">
            <v>1</v>
          </cell>
          <cell r="DN61">
            <v>45930</v>
          </cell>
          <cell r="DP61">
            <v>45925</v>
          </cell>
          <cell r="DQ61"/>
          <cell r="DR61"/>
          <cell r="DS61"/>
          <cell r="DT61"/>
          <cell r="DU61">
            <v>45929</v>
          </cell>
          <cell r="DW61"/>
          <cell r="DX61"/>
          <cell r="DY61"/>
          <cell r="DZ61"/>
          <cell r="EA61"/>
          <cell r="EB61"/>
          <cell r="EC61" t="str">
            <v>ตัด</v>
          </cell>
          <cell r="ED61" t="str">
            <v xml:space="preserve"> </v>
          </cell>
          <cell r="EG61"/>
          <cell r="EH61"/>
          <cell r="EI61"/>
        </row>
        <row r="62">
          <cell r="B62" t="str">
            <v>MK68-001113</v>
          </cell>
          <cell r="C62">
            <v>45913</v>
          </cell>
          <cell r="E62" t="str">
            <v>บจก.เคอรี่ฟลาวมิลล์</v>
          </cell>
          <cell r="F62" t="str">
            <v>ถุงทองแซนวิช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45930</v>
          </cell>
          <cell r="Z62" t="str">
            <v>ห่ออัดเบลแบน500</v>
          </cell>
          <cell r="AA62">
            <v>10000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PDR250306</v>
          </cell>
          <cell r="AJ62">
            <v>0</v>
          </cell>
          <cell r="AL62">
            <v>10000</v>
          </cell>
          <cell r="AM62"/>
          <cell r="AN62">
            <v>10500</v>
          </cell>
          <cell r="AO62" t="str">
            <v>WSWT1921720</v>
          </cell>
          <cell r="AQ62">
            <v>9359.9000000000015</v>
          </cell>
          <cell r="AR62">
            <v>0</v>
          </cell>
          <cell r="AS62">
            <v>9359.9000000000015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705.02926755555563</v>
          </cell>
          <cell r="DL62" t="str">
            <v>P7</v>
          </cell>
          <cell r="DM62">
            <v>2</v>
          </cell>
          <cell r="DN62">
            <v>45930</v>
          </cell>
          <cell r="DP62">
            <v>45925</v>
          </cell>
          <cell r="DQ62"/>
          <cell r="DR62">
            <v>45921</v>
          </cell>
          <cell r="DS62">
            <v>45928</v>
          </cell>
          <cell r="DT62">
            <v>45929</v>
          </cell>
          <cell r="DU62">
            <v>45929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>รอART</v>
          </cell>
          <cell r="EG62"/>
          <cell r="EH62"/>
          <cell r="EI62"/>
        </row>
        <row r="63">
          <cell r="B63" t="str">
            <v>MK68-001113</v>
          </cell>
          <cell r="C63">
            <v>45913</v>
          </cell>
          <cell r="E63" t="str">
            <v>บจก.เคอรี่ฟลาวมิลล์</v>
          </cell>
          <cell r="F63" t="str">
            <v>ดอกไม้แดง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45930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PDR250306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0</v>
          </cell>
          <cell r="AS63">
            <v>4679.9500000000007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352.51463377777782</v>
          </cell>
          <cell r="DL63" t="str">
            <v>P7</v>
          </cell>
          <cell r="DM63">
            <v>2</v>
          </cell>
          <cell r="DN63">
            <v>45930</v>
          </cell>
          <cell r="DP63">
            <v>45925</v>
          </cell>
          <cell r="DQ63"/>
          <cell r="DR63">
            <v>45921</v>
          </cell>
          <cell r="DS63">
            <v>45928</v>
          </cell>
          <cell r="DT63">
            <v>45929</v>
          </cell>
          <cell r="DU63">
            <v>45929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ประมาณการ</v>
          </cell>
          <cell r="C64" t="str">
            <v>ประมาณการ</v>
          </cell>
          <cell r="E64" t="str">
            <v>บจก.เคอรี่ฟลาวมิลล์</v>
          </cell>
          <cell r="F64" t="str">
            <v>รอแบบ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45961</v>
          </cell>
          <cell r="Z64" t="str">
            <v>ห่ออัดเบลแบน500</v>
          </cell>
          <cell r="AA64">
            <v>400000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400000</v>
          </cell>
          <cell r="AM64"/>
          <cell r="AN64">
            <v>420000</v>
          </cell>
          <cell r="AO64" t="str">
            <v>WSWT1921720</v>
          </cell>
          <cell r="AQ64">
            <v>374396.00000000006</v>
          </cell>
          <cell r="AR64">
            <v>0</v>
          </cell>
          <cell r="AS64">
            <v>374396.00000000006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28201.170702222225</v>
          </cell>
          <cell r="DL64" t="str">
            <v>P7</v>
          </cell>
          <cell r="DM64">
            <v>2</v>
          </cell>
          <cell r="DN64">
            <v>45961</v>
          </cell>
          <cell r="DP64">
            <v>45956</v>
          </cell>
          <cell r="DQ64"/>
          <cell r="DR64">
            <v>45952</v>
          </cell>
          <cell r="DS64">
            <v>45959</v>
          </cell>
          <cell r="DT64">
            <v>45960</v>
          </cell>
          <cell r="DU64">
            <v>45960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>รอART</v>
          </cell>
          <cell r="EG64"/>
          <cell r="EH64"/>
          <cell r="EI64"/>
        </row>
        <row r="65">
          <cell r="B65">
            <v>0</v>
          </cell>
          <cell r="C65"/>
          <cell r="E65"/>
          <cell r="F65"/>
          <cell r="G65">
            <v>19</v>
          </cell>
          <cell r="H65">
            <v>30</v>
          </cell>
          <cell r="I65"/>
          <cell r="J65"/>
          <cell r="L65">
            <v>63</v>
          </cell>
          <cell r="M65" t="str">
            <v>+</v>
          </cell>
          <cell r="N65">
            <v>5</v>
          </cell>
          <cell r="R65"/>
          <cell r="T65"/>
          <cell r="U65"/>
          <cell r="V65"/>
          <cell r="X65"/>
          <cell r="Z65"/>
          <cell r="AA65">
            <v>0</v>
          </cell>
          <cell r="AB65"/>
          <cell r="AC65">
            <v>0</v>
          </cell>
          <cell r="AD65"/>
          <cell r="AG65"/>
          <cell r="AI65" t="str">
            <v>ระบุในSD</v>
          </cell>
          <cell r="AJ65">
            <v>0</v>
          </cell>
          <cell r="AL65">
            <v>0</v>
          </cell>
          <cell r="AM65"/>
          <cell r="AN65">
            <v>0</v>
          </cell>
          <cell r="AO65" t="str">
            <v>WSWT1921720</v>
          </cell>
          <cell r="AQ65">
            <v>473792.55000000005</v>
          </cell>
          <cell r="AR65">
            <v>48964.55</v>
          </cell>
          <cell r="AS65">
            <v>424828.00000000006</v>
          </cell>
          <cell r="AT65">
            <v>0</v>
          </cell>
          <cell r="AU65">
            <v>0</v>
          </cell>
          <cell r="BZ65" t="str">
            <v>WRWT190720/WRWT25800</v>
          </cell>
          <cell r="CA65">
            <v>0</v>
          </cell>
          <cell r="DL65"/>
          <cell r="DM65" t="str">
            <v>Lead time</v>
          </cell>
          <cell r="DN65"/>
          <cell r="DP65"/>
          <cell r="DQ65"/>
          <cell r="DR65"/>
          <cell r="DS65"/>
          <cell r="DT65"/>
          <cell r="DU65"/>
          <cell r="DW65"/>
          <cell r="DX65"/>
          <cell r="DY65"/>
          <cell r="DZ65"/>
          <cell r="EA65"/>
          <cell r="EB65"/>
          <cell r="EC65"/>
          <cell r="ED65"/>
          <cell r="EG65"/>
          <cell r="EH65">
            <v>0</v>
          </cell>
          <cell r="EI65">
            <v>0</v>
          </cell>
        </row>
        <row r="66">
          <cell r="B66">
            <v>0</v>
          </cell>
          <cell r="C66"/>
          <cell r="E66"/>
          <cell r="F66"/>
          <cell r="G66">
            <v>19</v>
          </cell>
          <cell r="H66">
            <v>30</v>
          </cell>
          <cell r="I66"/>
          <cell r="J66"/>
          <cell r="L66">
            <v>56</v>
          </cell>
          <cell r="M66" t="str">
            <v>±</v>
          </cell>
          <cell r="N66">
            <v>5</v>
          </cell>
          <cell r="R66"/>
          <cell r="T66"/>
          <cell r="U66"/>
          <cell r="V66"/>
          <cell r="X66"/>
          <cell r="Z66"/>
          <cell r="AA66">
            <v>0</v>
          </cell>
          <cell r="AB66"/>
          <cell r="AC66">
            <v>0</v>
          </cell>
          <cell r="AD66"/>
          <cell r="AG66"/>
          <cell r="AI66" t="str">
            <v>ระบุในSD</v>
          </cell>
          <cell r="AJ66" t="str">
            <v xml:space="preserve"> </v>
          </cell>
          <cell r="AL66">
            <v>0</v>
          </cell>
          <cell r="AM66"/>
          <cell r="AN66">
            <v>0</v>
          </cell>
          <cell r="AO66" t="str">
            <v>WSWT1925800SM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BZ66" t="str">
            <v>WRWT190800/WRWT25800</v>
          </cell>
          <cell r="CA66">
            <v>0</v>
          </cell>
          <cell r="DL66"/>
          <cell r="DM66" t="str">
            <v>Lead time</v>
          </cell>
          <cell r="DN66"/>
          <cell r="DP66"/>
          <cell r="DQ66"/>
          <cell r="DR66"/>
          <cell r="DS66"/>
          <cell r="DT66"/>
          <cell r="DU66"/>
          <cell r="DW66"/>
          <cell r="DX66"/>
          <cell r="DY66"/>
          <cell r="DZ66"/>
          <cell r="EA66"/>
          <cell r="EB66"/>
          <cell r="EC66"/>
          <cell r="ED66"/>
          <cell r="EG66"/>
          <cell r="EH66">
            <v>0</v>
          </cell>
          <cell r="EI66">
            <v>0</v>
          </cell>
        </row>
        <row r="67">
          <cell r="B67" t="str">
            <v>MK68-001080</v>
          </cell>
          <cell r="C67">
            <v>45905</v>
          </cell>
          <cell r="E67" t="str">
            <v>บจก.อินเทคค์ โกลบอล</v>
          </cell>
          <cell r="F67" t="str">
            <v>เพอเฟคค์103P โกลด์</v>
          </cell>
          <cell r="G67">
            <v>19</v>
          </cell>
          <cell r="H67">
            <v>34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จับจีบ4"</v>
          </cell>
          <cell r="T67" t="str">
            <v>ไม่สวมถุงใน</v>
          </cell>
          <cell r="U67"/>
          <cell r="V67"/>
          <cell r="X67">
            <v>45920</v>
          </cell>
          <cell r="Z67" t="str">
            <v>มัด80 ใช้สายรัด</v>
          </cell>
          <cell r="AA67">
            <v>5040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5040</v>
          </cell>
          <cell r="AL67">
            <v>0</v>
          </cell>
          <cell r="AM67">
            <v>6500</v>
          </cell>
          <cell r="AN67">
            <v>0</v>
          </cell>
          <cell r="AO67" t="str">
            <v>WSWT19251000SM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WRWT251000/WRWT251000</v>
          </cell>
          <cell r="CA67">
            <v>0</v>
          </cell>
          <cell r="DL67" t="str">
            <v>P6</v>
          </cell>
          <cell r="DM67">
            <v>4</v>
          </cell>
          <cell r="DN67">
            <v>45920</v>
          </cell>
          <cell r="DP67">
            <v>45915</v>
          </cell>
          <cell r="DQ67">
            <v>45916</v>
          </cell>
          <cell r="DR67">
            <v>45909</v>
          </cell>
          <cell r="DS67">
            <v>45917</v>
          </cell>
          <cell r="DT67">
            <v>45918</v>
          </cell>
          <cell r="DU67">
            <v>45919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MK68-001080</v>
          </cell>
          <cell r="C68">
            <v>45905</v>
          </cell>
          <cell r="E68" t="str">
            <v>บจก.อินเทคค์ โกลบอล</v>
          </cell>
          <cell r="F68" t="str">
            <v>เพอเฟคค์104 โกลด์</v>
          </cell>
          <cell r="G68">
            <v>19</v>
          </cell>
          <cell r="H68">
            <v>34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จับจีบ4"</v>
          </cell>
          <cell r="T68" t="str">
            <v>ไม่สวมถุงใน</v>
          </cell>
          <cell r="U68"/>
          <cell r="V68"/>
          <cell r="X68">
            <v>45920</v>
          </cell>
          <cell r="Z68" t="str">
            <v>มัด80 ใช้สายรัด</v>
          </cell>
          <cell r="AA68">
            <v>5040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5040</v>
          </cell>
          <cell r="AL68">
            <v>0</v>
          </cell>
          <cell r="AM68">
            <v>6124</v>
          </cell>
          <cell r="AN68">
            <v>0</v>
          </cell>
          <cell r="AO68" t="str">
            <v>WSWT19251000SM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WRWT251000/WRWT251000</v>
          </cell>
          <cell r="CA68">
            <v>0</v>
          </cell>
          <cell r="DL68" t="str">
            <v>P6</v>
          </cell>
          <cell r="DM68">
            <v>4</v>
          </cell>
          <cell r="DN68">
            <v>45920</v>
          </cell>
          <cell r="DP68">
            <v>45915</v>
          </cell>
          <cell r="DQ68">
            <v>45916</v>
          </cell>
          <cell r="DR68">
            <v>45909</v>
          </cell>
          <cell r="DS68">
            <v>45917</v>
          </cell>
          <cell r="DT68">
            <v>45918</v>
          </cell>
          <cell r="DU68">
            <v>45919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MK68-000680</v>
          </cell>
          <cell r="C69">
            <v>45796</v>
          </cell>
          <cell r="E69" t="str">
            <v>บจก.อินเทคค์ โกลบอล</v>
          </cell>
          <cell r="F69" t="str">
            <v>เพอเฟคค์103P โกลด์</v>
          </cell>
          <cell r="G69">
            <v>19</v>
          </cell>
          <cell r="H69">
            <v>34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±</v>
          </cell>
          <cell r="N69">
            <v>5</v>
          </cell>
          <cell r="R69" t="str">
            <v>จับจีบ4"</v>
          </cell>
          <cell r="T69" t="str">
            <v>ไม่สวมถุงใน</v>
          </cell>
          <cell r="U69"/>
          <cell r="V69"/>
          <cell r="X69" t="str">
            <v>รอแจ้ง</v>
          </cell>
          <cell r="Z69" t="str">
            <v>มัด80 ใช้สายรัด</v>
          </cell>
          <cell r="AA69">
            <v>503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503</v>
          </cell>
          <cell r="AM69">
            <v>5250</v>
          </cell>
          <cell r="AN69">
            <v>0</v>
          </cell>
          <cell r="AO69" t="str">
            <v>WSWT19251000SM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WRWT251000/WRWT251000</v>
          </cell>
          <cell r="CA69">
            <v>0</v>
          </cell>
          <cell r="DL69" t="str">
            <v>P6</v>
          </cell>
          <cell r="DM69">
            <v>4</v>
          </cell>
          <cell r="DN69" t="str">
            <v>รอแจ้ง</v>
          </cell>
          <cell r="DP69" t="e">
            <v>#VALUE!</v>
          </cell>
          <cell r="DQ69" t="e">
            <v>#VALUE!</v>
          </cell>
          <cell r="DR69" t="e">
            <v>#VALUE!</v>
          </cell>
          <cell r="DS69" t="e">
            <v>#VALUE!</v>
          </cell>
          <cell r="DT69" t="e">
            <v>#VALUE!</v>
          </cell>
          <cell r="DU69" t="e">
            <v>#VALUE!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>
            <v>0</v>
          </cell>
          <cell r="C70"/>
          <cell r="E70"/>
          <cell r="F70"/>
          <cell r="G70">
            <v>19</v>
          </cell>
          <cell r="H70">
            <v>34</v>
          </cell>
          <cell r="I70" t="str">
            <v>ขาว</v>
          </cell>
          <cell r="J70"/>
          <cell r="L70">
            <v>80</v>
          </cell>
          <cell r="M70" t="str">
            <v>±</v>
          </cell>
          <cell r="N70">
            <v>5</v>
          </cell>
          <cell r="R70"/>
          <cell r="T70"/>
          <cell r="U70"/>
          <cell r="V70"/>
          <cell r="X70"/>
          <cell r="Z70"/>
          <cell r="AA70"/>
          <cell r="AB70">
            <v>0</v>
          </cell>
          <cell r="AC70">
            <v>0</v>
          </cell>
          <cell r="AD70"/>
          <cell r="AG70"/>
          <cell r="AI70" t="str">
            <v>ระบุในSD</v>
          </cell>
          <cell r="AJ70"/>
          <cell r="AL70">
            <v>0</v>
          </cell>
          <cell r="AM70"/>
          <cell r="AN70">
            <v>0</v>
          </cell>
          <cell r="AO70" t="str">
            <v>WSWT19251000SM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WRWT251000/WRYL251000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/>
          <cell r="EI70">
            <v>0</v>
          </cell>
        </row>
        <row r="71">
          <cell r="B71">
            <v>0</v>
          </cell>
          <cell r="C71"/>
          <cell r="E71"/>
          <cell r="F71"/>
          <cell r="G71">
            <v>20</v>
          </cell>
          <cell r="H71">
            <v>37</v>
          </cell>
          <cell r="I71" t="str">
            <v>ขาว</v>
          </cell>
          <cell r="J71"/>
          <cell r="L71">
            <v>65</v>
          </cell>
          <cell r="M71" t="str">
            <v>±</v>
          </cell>
          <cell r="N71">
            <v>5</v>
          </cell>
          <cell r="R71"/>
          <cell r="T71"/>
          <cell r="U71"/>
          <cell r="V71"/>
          <cell r="X71"/>
          <cell r="Z71"/>
          <cell r="AA71"/>
          <cell r="AB71">
            <v>0</v>
          </cell>
          <cell r="AC71">
            <v>0</v>
          </cell>
          <cell r="AD71"/>
          <cell r="AG71"/>
          <cell r="AI71" t="str">
            <v>ระบุในSD</v>
          </cell>
          <cell r="AJ71"/>
          <cell r="AL71">
            <v>0</v>
          </cell>
          <cell r="AM71"/>
          <cell r="AN71">
            <v>0</v>
          </cell>
          <cell r="AO71" t="str">
            <v>WSWT2025650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BZ71" t="str">
            <v>WRWT25650/WRWT25650</v>
          </cell>
          <cell r="CA71">
            <v>0</v>
          </cell>
          <cell r="DL71"/>
          <cell r="DM71" t="str">
            <v>Lead time</v>
          </cell>
          <cell r="DN71"/>
          <cell r="DP71"/>
          <cell r="DQ71"/>
          <cell r="DR71"/>
          <cell r="DS71"/>
          <cell r="DT71"/>
          <cell r="DU71"/>
          <cell r="DW71"/>
          <cell r="DX71"/>
          <cell r="DY71"/>
          <cell r="DZ71"/>
          <cell r="EA71"/>
          <cell r="EB71"/>
          <cell r="EC71"/>
          <cell r="ED71"/>
          <cell r="EG71"/>
          <cell r="EH71"/>
          <cell r="EI71">
            <v>0</v>
          </cell>
        </row>
        <row r="72">
          <cell r="B72">
            <v>0</v>
          </cell>
          <cell r="C72"/>
          <cell r="E72"/>
          <cell r="F72"/>
          <cell r="G72">
            <v>20</v>
          </cell>
          <cell r="H72">
            <v>37</v>
          </cell>
          <cell r="I72" t="str">
            <v>ขาว</v>
          </cell>
          <cell r="J72"/>
          <cell r="L72">
            <v>70</v>
          </cell>
          <cell r="M72" t="str">
            <v>±</v>
          </cell>
          <cell r="N72">
            <v>5</v>
          </cell>
          <cell r="R72"/>
          <cell r="T72"/>
          <cell r="U72"/>
          <cell r="V72"/>
          <cell r="X72"/>
          <cell r="Z72"/>
          <cell r="AA72"/>
          <cell r="AB72">
            <v>0</v>
          </cell>
          <cell r="AC72">
            <v>0</v>
          </cell>
          <cell r="AD72"/>
          <cell r="AG72"/>
          <cell r="AI72" t="str">
            <v>ระบุในSD</v>
          </cell>
          <cell r="AJ72"/>
          <cell r="AL72">
            <v>0</v>
          </cell>
          <cell r="AM72"/>
          <cell r="AN72">
            <v>0</v>
          </cell>
          <cell r="AO72" t="str">
            <v>WSWT2025700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BZ72" t="str">
            <v>WRWT25800/WRWT25650</v>
          </cell>
          <cell r="CA72">
            <v>0</v>
          </cell>
          <cell r="DL72"/>
          <cell r="DM72" t="str">
            <v>Lead time</v>
          </cell>
          <cell r="DN72"/>
          <cell r="DP72"/>
          <cell r="DQ72"/>
          <cell r="DR72"/>
          <cell r="DS72"/>
          <cell r="DT72"/>
          <cell r="DU72"/>
          <cell r="DW72"/>
          <cell r="DX72"/>
          <cell r="DY72"/>
          <cell r="DZ72"/>
          <cell r="EA72"/>
          <cell r="EB72"/>
          <cell r="EC72"/>
          <cell r="ED72"/>
          <cell r="EG72"/>
          <cell r="EH72"/>
          <cell r="EI72">
            <v>0</v>
          </cell>
        </row>
        <row r="73">
          <cell r="B73" t="str">
            <v>MK68-001069</v>
          </cell>
          <cell r="C73">
            <v>45902</v>
          </cell>
          <cell r="E73" t="str">
            <v>บจก.วีซีเอฟ</v>
          </cell>
          <cell r="F73" t="str">
            <v>VC120</v>
          </cell>
          <cell r="G73">
            <v>20</v>
          </cell>
          <cell r="H73">
            <v>37</v>
          </cell>
          <cell r="I73" t="str">
            <v>ขาว</v>
          </cell>
          <cell r="J73" t="str">
            <v>ใส</v>
          </cell>
          <cell r="L73">
            <v>100</v>
          </cell>
          <cell r="M73" t="str">
            <v>±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45920</v>
          </cell>
          <cell r="Z73" t="str">
            <v>500กระสอบแบน</v>
          </cell>
          <cell r="AA73">
            <v>8000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ลบสี  4000</v>
          </cell>
          <cell r="AJ73">
            <v>8000</v>
          </cell>
          <cell r="AL73">
            <v>0</v>
          </cell>
          <cell r="AM73">
            <v>20753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45920</v>
          </cell>
          <cell r="DP73">
            <v>45915</v>
          </cell>
          <cell r="DQ73">
            <v>45916</v>
          </cell>
          <cell r="DR73">
            <v>45909</v>
          </cell>
          <cell r="DS73">
            <v>45917</v>
          </cell>
          <cell r="DT73">
            <v>45918</v>
          </cell>
          <cell r="DU73">
            <v>45919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MK68-001070</v>
          </cell>
          <cell r="C74">
            <v>45902</v>
          </cell>
          <cell r="E74" t="str">
            <v>บจก.วีซีเอฟ</v>
          </cell>
          <cell r="F74" t="str">
            <v>JET555</v>
          </cell>
          <cell r="G74">
            <v>20</v>
          </cell>
          <cell r="H74">
            <v>37</v>
          </cell>
          <cell r="I74" t="str">
            <v>ขาว</v>
          </cell>
          <cell r="J74" t="str">
            <v>ใส</v>
          </cell>
          <cell r="L74">
            <v>100</v>
          </cell>
          <cell r="M74" t="str">
            <v>±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45920</v>
          </cell>
          <cell r="Z74" t="str">
            <v>500กระสอบแบน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4876</v>
          </cell>
          <cell r="AL74">
            <v>124</v>
          </cell>
          <cell r="AM74">
            <v>10200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45920</v>
          </cell>
          <cell r="DP74">
            <v>45915</v>
          </cell>
          <cell r="DQ74">
            <v>45916</v>
          </cell>
          <cell r="DR74">
            <v>45909</v>
          </cell>
          <cell r="DS74">
            <v>45917</v>
          </cell>
          <cell r="DT74">
            <v>45918</v>
          </cell>
          <cell r="DU74">
            <v>45919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MK68-001078</v>
          </cell>
          <cell r="C75">
            <v>45905</v>
          </cell>
          <cell r="E75" t="str">
            <v>บจก.อินเทคค์ โกลบอล</v>
          </cell>
          <cell r="F75" t="str">
            <v>เฟิร์สช้อย 914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45919</v>
          </cell>
          <cell r="Z75" t="str">
            <v>มัด80 ใช้สายรัด</v>
          </cell>
          <cell r="AA75">
            <v>5040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5040</v>
          </cell>
          <cell r="AL75">
            <v>0</v>
          </cell>
          <cell r="AM75">
            <v>6100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45919</v>
          </cell>
          <cell r="DP75">
            <v>45914</v>
          </cell>
          <cell r="DQ75">
            <v>45915</v>
          </cell>
          <cell r="DR75">
            <v>45908</v>
          </cell>
          <cell r="DS75">
            <v>45916</v>
          </cell>
          <cell r="DT75">
            <v>45917</v>
          </cell>
          <cell r="DU75">
            <v>45918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MK68-001078</v>
          </cell>
          <cell r="C76">
            <v>45905</v>
          </cell>
          <cell r="E76" t="str">
            <v>บจก.อินเทคค์ โกลบอล</v>
          </cell>
          <cell r="F76" t="str">
            <v>เพอเฟคค์ 912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>
            <v>45919</v>
          </cell>
          <cell r="Z76" t="str">
            <v>มัด80 ใช้สายรัด</v>
          </cell>
          <cell r="AA76">
            <v>10000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10000</v>
          </cell>
          <cell r="AL76">
            <v>0</v>
          </cell>
          <cell r="AM76">
            <v>11200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45919</v>
          </cell>
          <cell r="DP76">
            <v>45914</v>
          </cell>
          <cell r="DQ76">
            <v>45915</v>
          </cell>
          <cell r="DR76">
            <v>45908</v>
          </cell>
          <cell r="DS76">
            <v>45916</v>
          </cell>
          <cell r="DT76">
            <v>45917</v>
          </cell>
          <cell r="DU76">
            <v>45918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MK68-001079</v>
          </cell>
          <cell r="C77">
            <v>45905</v>
          </cell>
          <cell r="E77" t="str">
            <v>บจก.อินเทคค์ โกลบอล</v>
          </cell>
          <cell r="F77" t="str">
            <v>เฟิร์สช้อย 902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</v>
          </cell>
          <cell r="T77" t="str">
            <v>ไม่สวมถุงใน</v>
          </cell>
          <cell r="U77"/>
          <cell r="V77"/>
          <cell r="X77">
            <v>45920</v>
          </cell>
          <cell r="Z77" t="str">
            <v>มัด80 ใช้สายรัด</v>
          </cell>
          <cell r="AA77">
            <v>5040</v>
          </cell>
          <cell r="AB77">
            <v>0</v>
          </cell>
          <cell r="AC77">
            <v>0</v>
          </cell>
          <cell r="AD77">
            <v>0</v>
          </cell>
          <cell r="AG77" t="str">
            <v>ลบสี</v>
          </cell>
          <cell r="AI77"/>
          <cell r="AJ77">
            <v>5040</v>
          </cell>
          <cell r="AL77">
            <v>0</v>
          </cell>
          <cell r="AM77">
            <v>5950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45920</v>
          </cell>
          <cell r="DP77">
            <v>45915</v>
          </cell>
          <cell r="DQ77">
            <v>45916</v>
          </cell>
          <cell r="DR77">
            <v>45909</v>
          </cell>
          <cell r="DS77">
            <v>45917</v>
          </cell>
          <cell r="DT77">
            <v>45918</v>
          </cell>
          <cell r="DU77">
            <v>45919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MK68-000671</v>
          </cell>
          <cell r="C78">
            <v>45796</v>
          </cell>
          <cell r="E78" t="str">
            <v>บจก.อินเทคค์ โกลบอล</v>
          </cell>
          <cell r="F78" t="str">
            <v>เฟิร์สช้อย 902</v>
          </cell>
          <cell r="G78">
            <v>20</v>
          </cell>
          <cell r="H78">
            <v>36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>
            <v>45920</v>
          </cell>
          <cell r="Z78" t="str">
            <v>มัด80 ใช้สายรัด</v>
          </cell>
          <cell r="AA78">
            <v>366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366</v>
          </cell>
          <cell r="AL78">
            <v>0</v>
          </cell>
          <cell r="AM78">
            <v>400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45920</v>
          </cell>
          <cell r="DP78">
            <v>45915</v>
          </cell>
          <cell r="DQ78">
            <v>45916</v>
          </cell>
          <cell r="DR78">
            <v>45909</v>
          </cell>
          <cell r="DS78">
            <v>45917</v>
          </cell>
          <cell r="DT78">
            <v>45918</v>
          </cell>
          <cell r="DU78">
            <v>45919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MK68-001079</v>
          </cell>
          <cell r="C79">
            <v>45905</v>
          </cell>
          <cell r="E79" t="str">
            <v>บจก.อินเทคค์ โกลบอล</v>
          </cell>
          <cell r="F79" t="str">
            <v>เฟิร์สช้อย 912</v>
          </cell>
          <cell r="G79">
            <v>20</v>
          </cell>
          <cell r="H79">
            <v>36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</v>
          </cell>
          <cell r="T79" t="str">
            <v>ไม่สวมถุงใน</v>
          </cell>
          <cell r="U79"/>
          <cell r="V79"/>
          <cell r="X79">
            <v>45920</v>
          </cell>
          <cell r="Z79" t="str">
            <v>มัด80 ใช้สายรัด</v>
          </cell>
          <cell r="AA79">
            <v>5040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5040</v>
          </cell>
          <cell r="AL79">
            <v>0</v>
          </cell>
          <cell r="AM79">
            <v>6100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45920</v>
          </cell>
          <cell r="DP79">
            <v>45915</v>
          </cell>
          <cell r="DQ79">
            <v>45916</v>
          </cell>
          <cell r="DR79">
            <v>45909</v>
          </cell>
          <cell r="DS79">
            <v>45917</v>
          </cell>
          <cell r="DT79">
            <v>45918</v>
          </cell>
          <cell r="DU79">
            <v>45919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MK68-001071</v>
          </cell>
          <cell r="C80">
            <v>45902</v>
          </cell>
          <cell r="E80" t="str">
            <v>บจก.วีซีเอฟ</v>
          </cell>
          <cell r="F80" t="str">
            <v>VC181</v>
          </cell>
          <cell r="G80">
            <v>20</v>
          </cell>
          <cell r="H80">
            <v>37</v>
          </cell>
          <cell r="I80" t="str">
            <v>ขาว</v>
          </cell>
          <cell r="J80" t="str">
            <v>ใส</v>
          </cell>
          <cell r="L80">
            <v>100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45920</v>
          </cell>
          <cell r="Z80" t="str">
            <v>500กระสอบแบน</v>
          </cell>
          <cell r="AA80">
            <v>20000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18716</v>
          </cell>
          <cell r="AL80">
            <v>1284</v>
          </cell>
          <cell r="AM80">
            <v>20630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45920</v>
          </cell>
          <cell r="DP80">
            <v>45915</v>
          </cell>
          <cell r="DQ80">
            <v>45916</v>
          </cell>
          <cell r="DR80">
            <v>45909</v>
          </cell>
          <cell r="DS80">
            <v>45917</v>
          </cell>
          <cell r="DT80">
            <v>45918</v>
          </cell>
          <cell r="DU80">
            <v>45919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MK68-001086</v>
          </cell>
          <cell r="C81">
            <v>45908</v>
          </cell>
          <cell r="E81" t="str">
            <v>บจก.เอ.เจ.ฟาร์ม่าแล็บ</v>
          </cell>
          <cell r="F81" t="str">
            <v>เบส-มิน</v>
          </cell>
          <cell r="G81">
            <v>20</v>
          </cell>
          <cell r="H81">
            <v>34</v>
          </cell>
          <cell r="I81" t="str">
            <v>ขาว</v>
          </cell>
          <cell r="J81" t="str">
            <v>ใส</v>
          </cell>
          <cell r="L81">
            <v>95</v>
          </cell>
          <cell r="M81" t="str">
            <v>±</v>
          </cell>
          <cell r="N81">
            <v>5</v>
          </cell>
          <cell r="R81" t="str">
            <v>จับจีบ</v>
          </cell>
          <cell r="T81" t="str">
            <v>ไม่สวมถุงใน</v>
          </cell>
          <cell r="U81"/>
          <cell r="V81"/>
          <cell r="X81">
            <v>45922</v>
          </cell>
          <cell r="Z81" t="str">
            <v>500กระสอบ</v>
          </cell>
          <cell r="AA81">
            <v>8000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8000</v>
          </cell>
          <cell r="AM81">
            <v>8120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45922</v>
          </cell>
          <cell r="DP81">
            <v>45917</v>
          </cell>
          <cell r="DQ81">
            <v>45918</v>
          </cell>
          <cell r="DR81">
            <v>45911</v>
          </cell>
          <cell r="DS81">
            <v>45919</v>
          </cell>
          <cell r="DT81">
            <v>45920</v>
          </cell>
          <cell r="DU81">
            <v>45921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/>
          <cell r="EG81"/>
          <cell r="EH81"/>
          <cell r="EI81"/>
        </row>
        <row r="82">
          <cell r="B82" t="str">
            <v>MK68-001086</v>
          </cell>
          <cell r="C82">
            <v>45908</v>
          </cell>
          <cell r="E82" t="str">
            <v>บจก.เอ.เจ.ฟาร์ม่าแล็บ</v>
          </cell>
          <cell r="F82" t="str">
            <v>เวท-มิน</v>
          </cell>
          <cell r="G82">
            <v>20</v>
          </cell>
          <cell r="H82">
            <v>34</v>
          </cell>
          <cell r="I82" t="str">
            <v>ขาว</v>
          </cell>
          <cell r="J82" t="str">
            <v>ใส</v>
          </cell>
          <cell r="L82">
            <v>95</v>
          </cell>
          <cell r="M82" t="str">
            <v>±</v>
          </cell>
          <cell r="N82">
            <v>5</v>
          </cell>
          <cell r="R82" t="str">
            <v>จับจีบ</v>
          </cell>
          <cell r="T82" t="str">
            <v>ไม่สวมถุงใน</v>
          </cell>
          <cell r="U82"/>
          <cell r="V82"/>
          <cell r="X82">
            <v>45922</v>
          </cell>
          <cell r="Z82" t="str">
            <v>500กระสอบ</v>
          </cell>
          <cell r="AA82">
            <v>8000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8000</v>
          </cell>
          <cell r="AM82"/>
          <cell r="AN82">
            <v>8400</v>
          </cell>
          <cell r="AO82" t="str">
            <v>WSWT2025800SM</v>
          </cell>
          <cell r="AQ82">
            <v>7934.96</v>
          </cell>
          <cell r="AR82">
            <v>7934.96</v>
          </cell>
          <cell r="AS82">
            <v>0</v>
          </cell>
          <cell r="AT82">
            <v>7934.96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45922</v>
          </cell>
          <cell r="DP82">
            <v>45917</v>
          </cell>
          <cell r="DQ82">
            <v>45918</v>
          </cell>
          <cell r="DR82">
            <v>45911</v>
          </cell>
          <cell r="DS82">
            <v>45919</v>
          </cell>
          <cell r="DT82">
            <v>45920</v>
          </cell>
          <cell r="DU82">
            <v>45921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/>
          <cell r="EG82"/>
          <cell r="EH82"/>
          <cell r="EI82"/>
        </row>
        <row r="83">
          <cell r="B83" t="str">
            <v>MK68-000694</v>
          </cell>
          <cell r="C83">
            <v>45799</v>
          </cell>
          <cell r="E83" t="str">
            <v>บจก.เอ.เจ.ฟาร์ม่าแล็บ</v>
          </cell>
          <cell r="F83" t="str">
            <v>เบส-มิน</v>
          </cell>
          <cell r="G83">
            <v>20</v>
          </cell>
          <cell r="H83">
            <v>34</v>
          </cell>
          <cell r="I83" t="str">
            <v>ขาว</v>
          </cell>
          <cell r="J83" t="str">
            <v>ใส</v>
          </cell>
          <cell r="L83">
            <v>95</v>
          </cell>
          <cell r="M83" t="str">
            <v>±</v>
          </cell>
          <cell r="N83">
            <v>5</v>
          </cell>
          <cell r="R83" t="str">
            <v>จับจีบ</v>
          </cell>
          <cell r="T83" t="str">
            <v>ไม่สวมถุงใน</v>
          </cell>
          <cell r="U83"/>
          <cell r="V83"/>
          <cell r="X83">
            <v>45922</v>
          </cell>
          <cell r="Z83" t="str">
            <v>500กระสอบ</v>
          </cell>
          <cell r="AA83">
            <v>4000</v>
          </cell>
          <cell r="AB83">
            <v>0</v>
          </cell>
          <cell r="AC83">
            <v>0</v>
          </cell>
          <cell r="AD83">
            <v>0</v>
          </cell>
          <cell r="AG83"/>
          <cell r="AI83" t="str">
            <v>ห้ามขาด-ห้ามเกิน</v>
          </cell>
          <cell r="AJ83">
            <v>2840</v>
          </cell>
          <cell r="AL83">
            <v>1160</v>
          </cell>
          <cell r="AM83">
            <v>4140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45922</v>
          </cell>
          <cell r="DP83">
            <v>45917</v>
          </cell>
          <cell r="DQ83">
            <v>45918</v>
          </cell>
          <cell r="DR83">
            <v>45911</v>
          </cell>
          <cell r="DS83">
            <v>45919</v>
          </cell>
          <cell r="DT83">
            <v>45920</v>
          </cell>
          <cell r="DU83">
            <v>45921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MK68-000694</v>
          </cell>
          <cell r="C84">
            <v>45799</v>
          </cell>
          <cell r="E84" t="str">
            <v>บจก.เอ.เจ.ฟาร์ม่าแล็บ</v>
          </cell>
          <cell r="F84" t="str">
            <v>เวท-มิน</v>
          </cell>
          <cell r="G84">
            <v>20</v>
          </cell>
          <cell r="H84">
            <v>34</v>
          </cell>
          <cell r="I84" t="str">
            <v>ขาว</v>
          </cell>
          <cell r="J84" t="str">
            <v>ใส</v>
          </cell>
          <cell r="L84">
            <v>95</v>
          </cell>
          <cell r="M84" t="str">
            <v>±</v>
          </cell>
          <cell r="N84">
            <v>5</v>
          </cell>
          <cell r="R84" t="str">
            <v>จับจีบ</v>
          </cell>
          <cell r="T84" t="str">
            <v>ไม่สวมถุงใน</v>
          </cell>
          <cell r="U84"/>
          <cell r="V84"/>
          <cell r="X84">
            <v>45922</v>
          </cell>
          <cell r="Z84" t="str">
            <v>500กระสอบ</v>
          </cell>
          <cell r="AA84">
            <v>4000</v>
          </cell>
          <cell r="AB84">
            <v>0</v>
          </cell>
          <cell r="AC84">
            <v>0</v>
          </cell>
          <cell r="AD84">
            <v>0</v>
          </cell>
          <cell r="AG84"/>
          <cell r="AI84" t="str">
            <v>ห้ามขาด-ห้ามเกิน</v>
          </cell>
          <cell r="AJ84">
            <v>2654</v>
          </cell>
          <cell r="AL84">
            <v>1346</v>
          </cell>
          <cell r="AM84">
            <v>0</v>
          </cell>
          <cell r="AN84">
            <v>1413.3</v>
          </cell>
          <cell r="AO84" t="str">
            <v>WSWT2025800SM</v>
          </cell>
          <cell r="AQ84">
            <v>1335.05702</v>
          </cell>
          <cell r="AR84">
            <v>1335.05702</v>
          </cell>
          <cell r="AS84">
            <v>0</v>
          </cell>
          <cell r="AT84">
            <v>1335.05702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45922</v>
          </cell>
          <cell r="DP84">
            <v>45917</v>
          </cell>
          <cell r="DQ84">
            <v>45918</v>
          </cell>
          <cell r="DR84">
            <v>45911</v>
          </cell>
          <cell r="DS84">
            <v>45919</v>
          </cell>
          <cell r="DT84">
            <v>45920</v>
          </cell>
          <cell r="DU84">
            <v>45921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MK68-001069</v>
          </cell>
          <cell r="C85">
            <v>45902</v>
          </cell>
          <cell r="E85" t="str">
            <v>บจก.วีซีเอฟ</v>
          </cell>
          <cell r="F85" t="str">
            <v>VC193</v>
          </cell>
          <cell r="G85">
            <v>20</v>
          </cell>
          <cell r="H85">
            <v>37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45923</v>
          </cell>
          <cell r="Z85" t="str">
            <v>500กระสอบแบน</v>
          </cell>
          <cell r="AA85">
            <v>10000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9620</v>
          </cell>
          <cell r="AL85">
            <v>380</v>
          </cell>
          <cell r="AM85">
            <v>10294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45923</v>
          </cell>
          <cell r="DP85">
            <v>45918</v>
          </cell>
          <cell r="DQ85">
            <v>45919</v>
          </cell>
          <cell r="DR85">
            <v>45912</v>
          </cell>
          <cell r="DS85">
            <v>45920</v>
          </cell>
          <cell r="DT85">
            <v>45921</v>
          </cell>
          <cell r="DU85">
            <v>45922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MK68-001040</v>
          </cell>
          <cell r="C86">
            <v>45896</v>
          </cell>
          <cell r="E86" t="str">
            <v>บจก.เอสพีเอ็ม อาหารสัตว์</v>
          </cell>
          <cell r="F86" t="str">
            <v>ฟิล กู๊ด พี4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45926</v>
          </cell>
          <cell r="Z86" t="str">
            <v>500กระสอบแบน</v>
          </cell>
          <cell r="AA86">
            <v>8000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8000</v>
          </cell>
          <cell r="AL86">
            <v>0</v>
          </cell>
          <cell r="AM86">
            <v>8100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5</v>
          </cell>
          <cell r="DN86">
            <v>45926</v>
          </cell>
          <cell r="DP86">
            <v>45921</v>
          </cell>
          <cell r="DQ86">
            <v>45921</v>
          </cell>
          <cell r="DR86">
            <v>45914</v>
          </cell>
          <cell r="DS86">
            <v>45922</v>
          </cell>
          <cell r="DT86">
            <v>45923</v>
          </cell>
          <cell r="DU86">
            <v>45924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MK68-001029</v>
          </cell>
          <cell r="C87">
            <v>45892</v>
          </cell>
          <cell r="E87" t="str">
            <v>บจก.เอสพีเอ็ม อาหารสัตว์</v>
          </cell>
          <cell r="F87" t="str">
            <v>SPM 312</v>
          </cell>
          <cell r="G87">
            <v>20</v>
          </cell>
          <cell r="H87">
            <v>37</v>
          </cell>
          <cell r="I87" t="str">
            <v>ขาว</v>
          </cell>
          <cell r="J87" t="str">
            <v>ด้าน</v>
          </cell>
          <cell r="L87">
            <v>97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45930</v>
          </cell>
          <cell r="Z87" t="str">
            <v>500กระสอบแบน</v>
          </cell>
          <cell r="AA87">
            <v>3000</v>
          </cell>
          <cell r="AB87">
            <v>0</v>
          </cell>
          <cell r="AC87">
            <v>0</v>
          </cell>
          <cell r="AD87">
            <v>0</v>
          </cell>
          <cell r="AG87" t="str">
            <v>ลบสี 675</v>
          </cell>
          <cell r="AI87"/>
          <cell r="AJ87">
            <v>3000</v>
          </cell>
          <cell r="AL87">
            <v>0</v>
          </cell>
          <cell r="AM87">
            <v>3100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45930</v>
          </cell>
          <cell r="DP87">
            <v>45925</v>
          </cell>
          <cell r="DQ87">
            <v>45926</v>
          </cell>
          <cell r="DR87">
            <v>45919</v>
          </cell>
          <cell r="DS87">
            <v>45927</v>
          </cell>
          <cell r="DT87">
            <v>45928</v>
          </cell>
          <cell r="DU87">
            <v>45929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MK68-001033</v>
          </cell>
          <cell r="C88">
            <v>45891</v>
          </cell>
          <cell r="E88" t="str">
            <v>บจก.เอสพีเอ็ม อาหารสัตว์</v>
          </cell>
          <cell r="F88" t="str">
            <v>นาโน 03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45930</v>
          </cell>
          <cell r="Z88" t="str">
            <v>500กระสอบแบน</v>
          </cell>
          <cell r="AA88">
            <v>9000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8447</v>
          </cell>
          <cell r="AL88">
            <v>553</v>
          </cell>
          <cell r="AM88">
            <v>9150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5</v>
          </cell>
          <cell r="DN88">
            <v>45930</v>
          </cell>
          <cell r="DP88">
            <v>45925</v>
          </cell>
          <cell r="DQ88">
            <v>45925</v>
          </cell>
          <cell r="DR88">
            <v>45918</v>
          </cell>
          <cell r="DS88">
            <v>45926</v>
          </cell>
          <cell r="DT88">
            <v>45927</v>
          </cell>
          <cell r="DU88">
            <v>45928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MK68-001034</v>
          </cell>
          <cell r="C89">
            <v>45891</v>
          </cell>
          <cell r="E89" t="str">
            <v>บจก.เอสพีเอ็ม อาหารสัตว์</v>
          </cell>
          <cell r="F89" t="str">
            <v>นาโน 01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45930</v>
          </cell>
          <cell r="Z89" t="str">
            <v>500กระสอบแบน</v>
          </cell>
          <cell r="AA89">
            <v>4000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3780</v>
          </cell>
          <cell r="AL89">
            <v>220</v>
          </cell>
          <cell r="AM89">
            <v>4100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5</v>
          </cell>
          <cell r="DN89">
            <v>45930</v>
          </cell>
          <cell r="DP89">
            <v>45925</v>
          </cell>
          <cell r="DQ89">
            <v>45925</v>
          </cell>
          <cell r="DR89">
            <v>45918</v>
          </cell>
          <cell r="DS89">
            <v>45926</v>
          </cell>
          <cell r="DT89">
            <v>45927</v>
          </cell>
          <cell r="DU89">
            <v>45928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MK68-001035</v>
          </cell>
          <cell r="C90">
            <v>45891</v>
          </cell>
          <cell r="E90" t="str">
            <v>บจก.เอสพีเอ็ม อาหารสัตว์</v>
          </cell>
          <cell r="F90" t="str">
            <v>นาโน 02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45930</v>
          </cell>
          <cell r="Z90" t="str">
            <v>500กระสอบแบน</v>
          </cell>
          <cell r="AA90">
            <v>9000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8500</v>
          </cell>
          <cell r="AL90">
            <v>500</v>
          </cell>
          <cell r="AM90">
            <v>9455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5</v>
          </cell>
          <cell r="DN90">
            <v>45930</v>
          </cell>
          <cell r="DP90">
            <v>45925</v>
          </cell>
          <cell r="DQ90">
            <v>45925</v>
          </cell>
          <cell r="DR90">
            <v>45918</v>
          </cell>
          <cell r="DS90">
            <v>45926</v>
          </cell>
          <cell r="DT90">
            <v>45927</v>
          </cell>
          <cell r="DU90">
            <v>45928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ประมาณการ</v>
          </cell>
          <cell r="C91" t="str">
            <v>ประมาณการ</v>
          </cell>
          <cell r="E91" t="str">
            <v>บจก.อินเทคค์ โกลบอล</v>
          </cell>
          <cell r="F91" t="str">
            <v>รอแบบ</v>
          </cell>
          <cell r="G91">
            <v>20</v>
          </cell>
          <cell r="H91">
            <v>36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จับจีบ</v>
          </cell>
          <cell r="T91" t="str">
            <v>ไม่สวมถุงใน</v>
          </cell>
          <cell r="U91"/>
          <cell r="V91"/>
          <cell r="X91">
            <v>45930</v>
          </cell>
          <cell r="Z91" t="str">
            <v>มัด80 ใช้สายรัด</v>
          </cell>
          <cell r="AA91">
            <v>100000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100000</v>
          </cell>
          <cell r="AM91"/>
          <cell r="AN91">
            <v>105000</v>
          </cell>
          <cell r="AO91" t="str">
            <v>WSWT2025800SM</v>
          </cell>
          <cell r="AQ91">
            <v>104775.00000000001</v>
          </cell>
          <cell r="AR91">
            <v>31292</v>
          </cell>
          <cell r="AS91">
            <v>73483.000000000015</v>
          </cell>
          <cell r="AT91">
            <v>10000</v>
          </cell>
          <cell r="AU91">
            <v>94775.000000000015</v>
          </cell>
          <cell r="BZ91" t="str">
            <v>WRWT25850/WRWT25850</v>
          </cell>
          <cell r="CA91">
            <v>5552.0488888888885</v>
          </cell>
          <cell r="DL91" t="str">
            <v>P6</v>
          </cell>
          <cell r="DM91">
            <v>4</v>
          </cell>
          <cell r="DN91">
            <v>45930</v>
          </cell>
          <cell r="DP91">
            <v>45925</v>
          </cell>
          <cell r="DQ91">
            <v>45926</v>
          </cell>
          <cell r="DR91">
            <v>45919</v>
          </cell>
          <cell r="DS91">
            <v>45927</v>
          </cell>
          <cell r="DT91">
            <v>45928</v>
          </cell>
          <cell r="DU91">
            <v>45929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>รอART</v>
          </cell>
          <cell r="EG91"/>
          <cell r="EH91"/>
          <cell r="EI91"/>
        </row>
        <row r="92">
          <cell r="B92" t="str">
            <v>ประมาณการ</v>
          </cell>
          <cell r="C92" t="str">
            <v>ประมาณการ</v>
          </cell>
          <cell r="E92" t="str">
            <v>บจก.เอสพีเอ็ม อาหารสัตว์</v>
          </cell>
          <cell r="F92" t="str">
            <v>รอแบบ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ใส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45930</v>
          </cell>
          <cell r="Z92" t="str">
            <v>500กระสอบแบน</v>
          </cell>
          <cell r="AA92">
            <v>20000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20000</v>
          </cell>
          <cell r="AM92"/>
          <cell r="AN92">
            <v>21000</v>
          </cell>
          <cell r="AO92" t="str">
            <v>WSWT2025800SM</v>
          </cell>
          <cell r="AQ92">
            <v>22072.6</v>
          </cell>
          <cell r="AR92">
            <v>0</v>
          </cell>
          <cell r="AS92">
            <v>22072.6</v>
          </cell>
          <cell r="AT92">
            <v>0</v>
          </cell>
          <cell r="AU92">
            <v>22072.6</v>
          </cell>
          <cell r="BZ92" t="str">
            <v>WRWT25850/WRWT25850</v>
          </cell>
          <cell r="CA92">
            <v>1667.7075555555555</v>
          </cell>
          <cell r="DL92" t="str">
            <v>P6</v>
          </cell>
          <cell r="DM92">
            <v>4</v>
          </cell>
          <cell r="DN92">
            <v>45930</v>
          </cell>
          <cell r="DP92">
            <v>45925</v>
          </cell>
          <cell r="DQ92">
            <v>45926</v>
          </cell>
          <cell r="DR92">
            <v>45919</v>
          </cell>
          <cell r="DS92">
            <v>45927</v>
          </cell>
          <cell r="DT92">
            <v>45928</v>
          </cell>
          <cell r="DU92">
            <v>45929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ประมาณการ</v>
          </cell>
          <cell r="C93" t="str">
            <v>ประมาณการ</v>
          </cell>
          <cell r="E93" t="str">
            <v>บจก.ไทยธรรมดี</v>
          </cell>
          <cell r="F93" t="str">
            <v>รอแบบ</v>
          </cell>
          <cell r="G93">
            <v>20</v>
          </cell>
          <cell r="H93">
            <v>37</v>
          </cell>
          <cell r="I93" t="str">
            <v>ขาว</v>
          </cell>
          <cell r="J93" t="str">
            <v>ด้าน</v>
          </cell>
          <cell r="L93">
            <v>97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45930</v>
          </cell>
          <cell r="Z93" t="str">
            <v>500กระสอบ</v>
          </cell>
          <cell r="AA93">
            <v>20000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20000</v>
          </cell>
          <cell r="AM93"/>
          <cell r="AN93">
            <v>21000</v>
          </cell>
          <cell r="AO93" t="str">
            <v>WSWT2025800SM</v>
          </cell>
          <cell r="AQ93">
            <v>21513.800000000003</v>
          </cell>
          <cell r="AR93">
            <v>0</v>
          </cell>
          <cell r="AS93">
            <v>21513.800000000003</v>
          </cell>
          <cell r="AT93">
            <v>0</v>
          </cell>
          <cell r="AU93">
            <v>21513.800000000003</v>
          </cell>
          <cell r="BZ93" t="str">
            <v>WRWT25850/WRWT25850</v>
          </cell>
          <cell r="CA93">
            <v>1625.4871111111113</v>
          </cell>
          <cell r="DL93" t="str">
            <v>P6</v>
          </cell>
          <cell r="DM93">
            <v>4</v>
          </cell>
          <cell r="DN93">
            <v>45930</v>
          </cell>
          <cell r="DP93">
            <v>45925</v>
          </cell>
          <cell r="DQ93">
            <v>45926</v>
          </cell>
          <cell r="DR93">
            <v>45919</v>
          </cell>
          <cell r="DS93">
            <v>45927</v>
          </cell>
          <cell r="DT93">
            <v>45928</v>
          </cell>
          <cell r="DU93">
            <v>45929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>รอART</v>
          </cell>
          <cell r="EG93"/>
          <cell r="EH93"/>
          <cell r="EI93"/>
        </row>
        <row r="94">
          <cell r="B94" t="str">
            <v>ใบรับคำสั่งซื้อ</v>
          </cell>
          <cell r="C94"/>
          <cell r="E94" t="str">
            <v>บจก.ซันฟีด</v>
          </cell>
          <cell r="F94" t="str">
            <v>ขุนศึกเบอร์ 1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+</v>
          </cell>
          <cell r="N94"/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45926</v>
          </cell>
          <cell r="Z94" t="str">
            <v xml:space="preserve">300กระสอบแบนเต็มใบ </v>
          </cell>
          <cell r="AA94">
            <v>10000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10000</v>
          </cell>
          <cell r="AM94"/>
          <cell r="AN94">
            <v>10500</v>
          </cell>
          <cell r="AO94" t="str">
            <v>WSWT2025800SM</v>
          </cell>
          <cell r="AQ94">
            <v>11036.3</v>
          </cell>
          <cell r="AR94">
            <v>11036.3</v>
          </cell>
          <cell r="AS94">
            <v>0</v>
          </cell>
          <cell r="AT94">
            <v>0</v>
          </cell>
          <cell r="AU94">
            <v>11036.3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45926</v>
          </cell>
          <cell r="DP94">
            <v>45921</v>
          </cell>
          <cell r="DQ94">
            <v>45922</v>
          </cell>
          <cell r="DR94">
            <v>45915</v>
          </cell>
          <cell r="DS94">
            <v>45923</v>
          </cell>
          <cell r="DT94">
            <v>45924</v>
          </cell>
          <cell r="DU94">
            <v>45925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>รอART</v>
          </cell>
          <cell r="EG94"/>
          <cell r="EH94"/>
          <cell r="EI94"/>
        </row>
        <row r="95">
          <cell r="B95" t="str">
            <v>ใบรับคำสั่งซื้อ</v>
          </cell>
          <cell r="C95"/>
          <cell r="E95" t="str">
            <v>บจก.ซันฟีด</v>
          </cell>
          <cell r="F95" t="str">
            <v>ขุนศึกเบอร์ 2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+</v>
          </cell>
          <cell r="N95"/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45926</v>
          </cell>
          <cell r="Z95" t="str">
            <v xml:space="preserve">300กระสอบแบนเต็มใบ </v>
          </cell>
          <cell r="AA95">
            <v>5000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5000</v>
          </cell>
          <cell r="AM95"/>
          <cell r="AN95">
            <v>5250</v>
          </cell>
          <cell r="AO95" t="str">
            <v>WSWT2025800SM</v>
          </cell>
          <cell r="AQ95">
            <v>5518.15</v>
          </cell>
          <cell r="AR95">
            <v>5518.15</v>
          </cell>
          <cell r="AS95">
            <v>0</v>
          </cell>
          <cell r="AT95">
            <v>0</v>
          </cell>
          <cell r="AU95">
            <v>5518.15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45926</v>
          </cell>
          <cell r="DP95">
            <v>45921</v>
          </cell>
          <cell r="DQ95">
            <v>45922</v>
          </cell>
          <cell r="DR95">
            <v>45915</v>
          </cell>
          <cell r="DS95">
            <v>45923</v>
          </cell>
          <cell r="DT95">
            <v>45924</v>
          </cell>
          <cell r="DU95">
            <v>45925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ใบรับคำสั่งซื้อ</v>
          </cell>
          <cell r="C96"/>
          <cell r="E96" t="str">
            <v>บจก.ซันฟีด</v>
          </cell>
          <cell r="F96" t="str">
            <v>ขุนศึกเบอร์ 1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+</v>
          </cell>
          <cell r="N96"/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45933</v>
          </cell>
          <cell r="Z96" t="str">
            <v xml:space="preserve">300กระสอบแบนเต็มใบ </v>
          </cell>
          <cell r="AA96">
            <v>5000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5000</v>
          </cell>
          <cell r="AM96"/>
          <cell r="AN96">
            <v>5250</v>
          </cell>
          <cell r="AO96" t="str">
            <v>WSWT2025800SM</v>
          </cell>
          <cell r="AQ96">
            <v>5518.15</v>
          </cell>
          <cell r="AR96">
            <v>5518.15</v>
          </cell>
          <cell r="AS96">
            <v>0</v>
          </cell>
          <cell r="AT96">
            <v>0</v>
          </cell>
          <cell r="AU96">
            <v>5518.15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45933</v>
          </cell>
          <cell r="DP96">
            <v>45928</v>
          </cell>
          <cell r="DQ96">
            <v>45929</v>
          </cell>
          <cell r="DR96">
            <v>45922</v>
          </cell>
          <cell r="DS96">
            <v>45930</v>
          </cell>
          <cell r="DT96">
            <v>45931</v>
          </cell>
          <cell r="DU96">
            <v>45932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ใบรับคำสั่งซื้อ</v>
          </cell>
          <cell r="C97"/>
          <cell r="E97" t="str">
            <v>บจก.ซันฟีด</v>
          </cell>
          <cell r="F97" t="str">
            <v>ขุนศึกเบอร์ 2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45933</v>
          </cell>
          <cell r="Z97" t="str">
            <v xml:space="preserve">300กระสอบแบนเต็มใบ </v>
          </cell>
          <cell r="AA97">
            <v>5000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5000</v>
          </cell>
          <cell r="AM97"/>
          <cell r="AN97">
            <v>5250</v>
          </cell>
          <cell r="AO97" t="str">
            <v>WSWT2025800SM</v>
          </cell>
          <cell r="AQ97">
            <v>5518.15</v>
          </cell>
          <cell r="AR97">
            <v>5518.15</v>
          </cell>
          <cell r="AS97">
            <v>0</v>
          </cell>
          <cell r="AT97">
            <v>0</v>
          </cell>
          <cell r="AU97">
            <v>5518.15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45933</v>
          </cell>
          <cell r="DP97">
            <v>45928</v>
          </cell>
          <cell r="DQ97">
            <v>45929</v>
          </cell>
          <cell r="DR97">
            <v>45922</v>
          </cell>
          <cell r="DS97">
            <v>45930</v>
          </cell>
          <cell r="DT97">
            <v>45931</v>
          </cell>
          <cell r="DU97">
            <v>45932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>รอART</v>
          </cell>
          <cell r="EG97"/>
          <cell r="EH97"/>
          <cell r="EI97"/>
        </row>
        <row r="98">
          <cell r="B98" t="str">
            <v>ใบรับคำสั่งซื้อ</v>
          </cell>
          <cell r="C98"/>
          <cell r="E98" t="str">
            <v>บจก.ซันฟีด</v>
          </cell>
          <cell r="F98">
            <v>952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+</v>
          </cell>
          <cell r="N98"/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45926</v>
          </cell>
          <cell r="Z98" t="str">
            <v xml:space="preserve">300กระสอบแบนเต็มใบ </v>
          </cell>
          <cell r="AA98">
            <v>5000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5000</v>
          </cell>
          <cell r="AM98"/>
          <cell r="AN98">
            <v>5250</v>
          </cell>
          <cell r="AO98" t="str">
            <v>WSWT2025800SM</v>
          </cell>
          <cell r="AQ98">
            <v>5518.15</v>
          </cell>
          <cell r="AR98">
            <v>5518.15</v>
          </cell>
          <cell r="AS98">
            <v>0</v>
          </cell>
          <cell r="AT98">
            <v>0</v>
          </cell>
          <cell r="AU98">
            <v>5518.15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45926</v>
          </cell>
          <cell r="DP98">
            <v>45921</v>
          </cell>
          <cell r="DQ98">
            <v>45922</v>
          </cell>
          <cell r="DR98">
            <v>45915</v>
          </cell>
          <cell r="DS98">
            <v>45923</v>
          </cell>
          <cell r="DT98">
            <v>45924</v>
          </cell>
          <cell r="DU98">
            <v>45925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>รอART</v>
          </cell>
          <cell r="EG98"/>
          <cell r="EH98"/>
          <cell r="EI98"/>
        </row>
        <row r="99">
          <cell r="B99" t="str">
            <v>ใบรับคำสั่งซื้อ</v>
          </cell>
          <cell r="C99"/>
          <cell r="E99" t="str">
            <v>บจก.ซันฟีด</v>
          </cell>
          <cell r="F99">
            <v>952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+</v>
          </cell>
          <cell r="N99"/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45933</v>
          </cell>
          <cell r="Z99" t="str">
            <v xml:space="preserve">300กระสอบแบนเต็มใบ 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5000</v>
          </cell>
          <cell r="AM99"/>
          <cell r="AN99">
            <v>5250</v>
          </cell>
          <cell r="AO99" t="str">
            <v>WSWT2025800SM</v>
          </cell>
          <cell r="AQ99">
            <v>5518.15</v>
          </cell>
          <cell r="AR99">
            <v>5518.15</v>
          </cell>
          <cell r="AS99">
            <v>0</v>
          </cell>
          <cell r="AT99">
            <v>0</v>
          </cell>
          <cell r="AU99">
            <v>5518.15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45933</v>
          </cell>
          <cell r="DP99">
            <v>45928</v>
          </cell>
          <cell r="DQ99">
            <v>45929</v>
          </cell>
          <cell r="DR99">
            <v>45922</v>
          </cell>
          <cell r="DS99">
            <v>45930</v>
          </cell>
          <cell r="DT99">
            <v>45931</v>
          </cell>
          <cell r="DU99">
            <v>45932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>รอART</v>
          </cell>
          <cell r="EG99"/>
          <cell r="EH99"/>
          <cell r="EI99"/>
        </row>
        <row r="100">
          <cell r="B100" t="str">
            <v>ประมาณการ</v>
          </cell>
          <cell r="C100" t="str">
            <v>ประมาณการ</v>
          </cell>
          <cell r="E100" t="str">
            <v>บจก.ซันฟีด</v>
          </cell>
          <cell r="F100" t="str">
            <v>รอแบบ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+</v>
          </cell>
          <cell r="N100"/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45960</v>
          </cell>
          <cell r="Z100" t="str">
            <v xml:space="preserve">300กระสอบแบนเต็มใบ </v>
          </cell>
          <cell r="AA100">
            <v>450000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450000</v>
          </cell>
          <cell r="AM100"/>
          <cell r="AN100">
            <v>472500</v>
          </cell>
          <cell r="AO100" t="str">
            <v>WSWT2025800SM</v>
          </cell>
          <cell r="AQ100">
            <v>496633.5</v>
          </cell>
          <cell r="AR100">
            <v>179612</v>
          </cell>
          <cell r="AS100">
            <v>317021.5</v>
          </cell>
          <cell r="AT100">
            <v>0</v>
          </cell>
          <cell r="AU100">
            <v>496633.5</v>
          </cell>
          <cell r="BZ100" t="str">
            <v>WRWT25850/WRWT25850</v>
          </cell>
          <cell r="CA100">
            <v>23952.735555555555</v>
          </cell>
          <cell r="DL100" t="str">
            <v>P6</v>
          </cell>
          <cell r="DM100">
            <v>4</v>
          </cell>
          <cell r="DN100">
            <v>45960</v>
          </cell>
          <cell r="DP100">
            <v>45955</v>
          </cell>
          <cell r="DQ100">
            <v>45956</v>
          </cell>
          <cell r="DR100">
            <v>45949</v>
          </cell>
          <cell r="DS100">
            <v>45957</v>
          </cell>
          <cell r="DT100">
            <v>45958</v>
          </cell>
          <cell r="DU100">
            <v>45959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>รอART</v>
          </cell>
          <cell r="EG100"/>
          <cell r="EH100"/>
          <cell r="EI100"/>
        </row>
        <row r="101">
          <cell r="B101" t="str">
            <v>MK68-001095</v>
          </cell>
          <cell r="C101">
            <v>45909</v>
          </cell>
          <cell r="E101" t="str">
            <v>บจก.เอสพีเอ็ม อาหารสัตว์</v>
          </cell>
          <cell r="F101" t="str">
            <v>เอส ฟาร์ม105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45920</v>
          </cell>
          <cell r="Z101" t="str">
            <v>500กระสอบแบน</v>
          </cell>
          <cell r="AA101">
            <v>3000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3000</v>
          </cell>
          <cell r="AM101"/>
          <cell r="AN101">
            <v>3150</v>
          </cell>
          <cell r="AO101" t="str">
            <v>WSWT2025800SM</v>
          </cell>
          <cell r="AQ101">
            <v>3310.89</v>
          </cell>
          <cell r="AR101">
            <v>3310.89</v>
          </cell>
          <cell r="AS101">
            <v>0</v>
          </cell>
          <cell r="AT101">
            <v>0</v>
          </cell>
          <cell r="AU101">
            <v>3310.89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45920</v>
          </cell>
          <cell r="DP101">
            <v>45915</v>
          </cell>
          <cell r="DQ101">
            <v>45916</v>
          </cell>
          <cell r="DR101">
            <v>45909</v>
          </cell>
          <cell r="DS101">
            <v>45917</v>
          </cell>
          <cell r="DT101">
            <v>45918</v>
          </cell>
          <cell r="DU101">
            <v>45919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 </v>
          </cell>
          <cell r="EG101"/>
          <cell r="EH101"/>
          <cell r="EI101"/>
        </row>
        <row r="102">
          <cell r="B102" t="str">
            <v>MK68-001094</v>
          </cell>
          <cell r="C102">
            <v>45909</v>
          </cell>
          <cell r="E102" t="str">
            <v>บจก.เอสพีเอ็ม อาหารสัตว์</v>
          </cell>
          <cell r="F102" t="str">
            <v>เอส ฟาร์ม190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45944</v>
          </cell>
          <cell r="Z102" t="str">
            <v>500กระสอบแบน</v>
          </cell>
          <cell r="AA102">
            <v>3000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3000</v>
          </cell>
          <cell r="AM102"/>
          <cell r="AN102">
            <v>3150</v>
          </cell>
          <cell r="AO102" t="str">
            <v>WSWT2025800SM</v>
          </cell>
          <cell r="AQ102">
            <v>3310.89</v>
          </cell>
          <cell r="AR102">
            <v>3310.89</v>
          </cell>
          <cell r="AS102">
            <v>0</v>
          </cell>
          <cell r="AT102">
            <v>0</v>
          </cell>
          <cell r="AU102">
            <v>3310.89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45944</v>
          </cell>
          <cell r="DP102">
            <v>45939</v>
          </cell>
          <cell r="DQ102">
            <v>45940</v>
          </cell>
          <cell r="DR102">
            <v>45933</v>
          </cell>
          <cell r="DS102">
            <v>45941</v>
          </cell>
          <cell r="DT102">
            <v>45942</v>
          </cell>
          <cell r="DU102">
            <v>45943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 </v>
          </cell>
          <cell r="EG102"/>
          <cell r="EH102"/>
          <cell r="EI102"/>
        </row>
        <row r="103">
          <cell r="B103" t="str">
            <v>MK68-001093</v>
          </cell>
          <cell r="C103">
            <v>45909</v>
          </cell>
          <cell r="E103" t="str">
            <v>บจก.เอสพีเอ็ม อาหารสัตว์</v>
          </cell>
          <cell r="F103" t="str">
            <v>เอส ฟาร์ม115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45958</v>
          </cell>
          <cell r="Z103" t="str">
            <v>500กระสอบแบน</v>
          </cell>
          <cell r="AA103">
            <v>6000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6000</v>
          </cell>
          <cell r="AM103"/>
          <cell r="AN103">
            <v>6300</v>
          </cell>
          <cell r="AO103" t="str">
            <v>WSWT2025800SM</v>
          </cell>
          <cell r="AQ103">
            <v>6621.78</v>
          </cell>
          <cell r="AR103">
            <v>6621.78</v>
          </cell>
          <cell r="AS103">
            <v>0</v>
          </cell>
          <cell r="AT103">
            <v>0</v>
          </cell>
          <cell r="AU103">
            <v>6621.78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45958</v>
          </cell>
          <cell r="DP103">
            <v>45953</v>
          </cell>
          <cell r="DQ103">
            <v>45954</v>
          </cell>
          <cell r="DR103">
            <v>45947</v>
          </cell>
          <cell r="DS103">
            <v>45955</v>
          </cell>
          <cell r="DT103">
            <v>45956</v>
          </cell>
          <cell r="DU103">
            <v>45957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 </v>
          </cell>
          <cell r="EG103"/>
          <cell r="EH103"/>
          <cell r="EI103"/>
        </row>
        <row r="104">
          <cell r="B104" t="str">
            <v>MK68-000609</v>
          </cell>
          <cell r="C104">
            <v>45782</v>
          </cell>
          <cell r="E104" t="str">
            <v>บจก.เอสพีเอ็ม อาหารสัตว์</v>
          </cell>
          <cell r="F104" t="str">
            <v xml:space="preserve">SW 441 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45930</v>
          </cell>
          <cell r="Z104" t="str">
            <v>500กระสอบแบน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5000</v>
          </cell>
          <cell r="AM104">
            <v>0</v>
          </cell>
          <cell r="AN104">
            <v>5250</v>
          </cell>
          <cell r="AO104" t="str">
            <v>WSWT2025800SM</v>
          </cell>
          <cell r="AQ104">
            <v>5518.15</v>
          </cell>
          <cell r="AR104">
            <v>0</v>
          </cell>
          <cell r="AS104">
            <v>5518.15</v>
          </cell>
          <cell r="AT104">
            <v>0</v>
          </cell>
          <cell r="AU104">
            <v>5518.15</v>
          </cell>
          <cell r="BZ104" t="str">
            <v>WRWT25850/WRWT25850</v>
          </cell>
          <cell r="CA104">
            <v>416.92688888888887</v>
          </cell>
          <cell r="DL104" t="str">
            <v>P6</v>
          </cell>
          <cell r="DM104">
            <v>4</v>
          </cell>
          <cell r="DN104">
            <v>45930</v>
          </cell>
          <cell r="DP104">
            <v>45925</v>
          </cell>
          <cell r="DQ104">
            <v>45926</v>
          </cell>
          <cell r="DR104">
            <v>45919</v>
          </cell>
          <cell r="DS104">
            <v>45927</v>
          </cell>
          <cell r="DT104">
            <v>45928</v>
          </cell>
          <cell r="DU104">
            <v>45929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 </v>
          </cell>
          <cell r="EG104"/>
          <cell r="EH104"/>
          <cell r="EI104"/>
        </row>
        <row r="105">
          <cell r="B105" t="str">
            <v>MK68-000990</v>
          </cell>
          <cell r="C105">
            <v>45877</v>
          </cell>
          <cell r="E105" t="str">
            <v>บจก.เอสพีเอ็ม อาหารสัตว์</v>
          </cell>
          <cell r="F105" t="str">
            <v>SW 441 PLUS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45944</v>
          </cell>
          <cell r="Z105" t="str">
            <v>500กระสอบแบน</v>
          </cell>
          <cell r="AA105">
            <v>7000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7000</v>
          </cell>
          <cell r="AM105"/>
          <cell r="AN105">
            <v>7350</v>
          </cell>
          <cell r="AO105" t="str">
            <v>WSWT2025800SM</v>
          </cell>
          <cell r="AQ105">
            <v>7725.41</v>
          </cell>
          <cell r="AR105">
            <v>7725.41</v>
          </cell>
          <cell r="AS105">
            <v>0</v>
          </cell>
          <cell r="AT105">
            <v>0</v>
          </cell>
          <cell r="AU105">
            <v>7725.41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45944</v>
          </cell>
          <cell r="DP105">
            <v>45939</v>
          </cell>
          <cell r="DQ105">
            <v>45940</v>
          </cell>
          <cell r="DR105">
            <v>45933</v>
          </cell>
          <cell r="DS105">
            <v>45941</v>
          </cell>
          <cell r="DT105">
            <v>45942</v>
          </cell>
          <cell r="DU105">
            <v>45943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MK68-001105</v>
          </cell>
          <cell r="C106">
            <v>45911</v>
          </cell>
          <cell r="E106" t="str">
            <v>บจก.เอพีเอ็ม อะโกร</v>
          </cell>
          <cell r="F106" t="str">
            <v>ฟีล-กู๊ด พี6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45947</v>
          </cell>
          <cell r="Z106" t="str">
            <v>500กระสอบแบน</v>
          </cell>
          <cell r="AA106">
            <v>8000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8000</v>
          </cell>
          <cell r="AM106"/>
          <cell r="AN106">
            <v>8400</v>
          </cell>
          <cell r="AO106" t="str">
            <v>WSWT2025800SM</v>
          </cell>
          <cell r="AQ106">
            <v>8829.0399999999991</v>
          </cell>
          <cell r="AR106">
            <v>0</v>
          </cell>
          <cell r="AS106">
            <v>8829.0399999999991</v>
          </cell>
          <cell r="AT106">
            <v>0</v>
          </cell>
          <cell r="AU106">
            <v>8829.0399999999991</v>
          </cell>
          <cell r="BZ106" t="str">
            <v>WRWT25850/WRWT25850</v>
          </cell>
          <cell r="CA106">
            <v>667.08302222222221</v>
          </cell>
          <cell r="DL106" t="str">
            <v>P6</v>
          </cell>
          <cell r="DM106">
            <v>4</v>
          </cell>
          <cell r="DN106">
            <v>45947</v>
          </cell>
          <cell r="DP106">
            <v>45942</v>
          </cell>
          <cell r="DQ106">
            <v>45943</v>
          </cell>
          <cell r="DR106">
            <v>45936</v>
          </cell>
          <cell r="DS106">
            <v>45944</v>
          </cell>
          <cell r="DT106">
            <v>45945</v>
          </cell>
          <cell r="DU106">
            <v>45946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MK68-001027</v>
          </cell>
          <cell r="C107">
            <v>45892</v>
          </cell>
          <cell r="E107" t="str">
            <v>บจก.เอสพีเอ็ม อาหารสัตว์</v>
          </cell>
          <cell r="F107" t="str">
            <v>นีโอ 05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ไม่</v>
          </cell>
          <cell r="T107" t="str">
            <v>ไม่สวมถุงใน</v>
          </cell>
          <cell r="U107"/>
          <cell r="V107"/>
          <cell r="X107">
            <v>45951</v>
          </cell>
          <cell r="Z107" t="str">
            <v>500กระสอบแบน</v>
          </cell>
          <cell r="AA107">
            <v>6000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6000</v>
          </cell>
          <cell r="AM107"/>
          <cell r="AN107">
            <v>6300</v>
          </cell>
          <cell r="AO107" t="str">
            <v>WSWT2025800SM</v>
          </cell>
          <cell r="AQ107">
            <v>6621.78</v>
          </cell>
          <cell r="AR107">
            <v>6621.78</v>
          </cell>
          <cell r="AS107">
            <v>0</v>
          </cell>
          <cell r="AT107">
            <v>0</v>
          </cell>
          <cell r="AU107">
            <v>6621.78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45951</v>
          </cell>
          <cell r="DP107">
            <v>45946</v>
          </cell>
          <cell r="DQ107">
            <v>45947</v>
          </cell>
          <cell r="DR107">
            <v>45940</v>
          </cell>
          <cell r="DS107">
            <v>45948</v>
          </cell>
          <cell r="DT107">
            <v>45949</v>
          </cell>
          <cell r="DU107">
            <v>45950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MK68-001106</v>
          </cell>
          <cell r="C108">
            <v>45911</v>
          </cell>
          <cell r="E108" t="str">
            <v>บจก.เอพีเอ็ม อะโกร</v>
          </cell>
          <cell r="F108" t="str">
            <v>วี-ฟีด วี 06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45961</v>
          </cell>
          <cell r="Z108" t="str">
            <v>500กระสอบแบน</v>
          </cell>
          <cell r="AA108">
            <v>3000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3000</v>
          </cell>
          <cell r="AM108"/>
          <cell r="AN108">
            <v>3150</v>
          </cell>
          <cell r="AO108" t="str">
            <v>WSWT2025800SM</v>
          </cell>
          <cell r="AQ108">
            <v>3310.89</v>
          </cell>
          <cell r="AR108">
            <v>0</v>
          </cell>
          <cell r="AS108">
            <v>3310.89</v>
          </cell>
          <cell r="AT108">
            <v>0</v>
          </cell>
          <cell r="AU108">
            <v>3310.89</v>
          </cell>
          <cell r="BZ108" t="str">
            <v>WRWT25850/WRWT25850</v>
          </cell>
          <cell r="CA108">
            <v>250.15613333333337</v>
          </cell>
          <cell r="DL108" t="str">
            <v>P6</v>
          </cell>
          <cell r="DM108">
            <v>4</v>
          </cell>
          <cell r="DN108">
            <v>45961</v>
          </cell>
          <cell r="DP108">
            <v>45956</v>
          </cell>
          <cell r="DQ108">
            <v>45957</v>
          </cell>
          <cell r="DR108">
            <v>45950</v>
          </cell>
          <cell r="DS108">
            <v>45958</v>
          </cell>
          <cell r="DT108">
            <v>45959</v>
          </cell>
          <cell r="DU108">
            <v>45960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MK68-001104</v>
          </cell>
          <cell r="C109">
            <v>45911</v>
          </cell>
          <cell r="E109" t="str">
            <v>บจก.เอพีเอ็ม อะโกร</v>
          </cell>
          <cell r="F109" t="str">
            <v>U-FEED U4(เอส)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ใส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45961</v>
          </cell>
          <cell r="Z109" t="str">
            <v>500กระสอบแบน</v>
          </cell>
          <cell r="AA109">
            <v>4000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4000</v>
          </cell>
          <cell r="AM109"/>
          <cell r="AN109">
            <v>4200</v>
          </cell>
          <cell r="AO109" t="str">
            <v>WSWT2025800SM</v>
          </cell>
          <cell r="AQ109">
            <v>4414.5199999999995</v>
          </cell>
          <cell r="AR109">
            <v>0</v>
          </cell>
          <cell r="AS109">
            <v>4414.5199999999995</v>
          </cell>
          <cell r="AT109">
            <v>0</v>
          </cell>
          <cell r="AU109">
            <v>4414.5199999999995</v>
          </cell>
          <cell r="BZ109" t="str">
            <v>WRWT25850/WRWT25850</v>
          </cell>
          <cell r="CA109">
            <v>333.54151111111111</v>
          </cell>
          <cell r="DL109" t="str">
            <v>P6</v>
          </cell>
          <cell r="DM109">
            <v>4</v>
          </cell>
          <cell r="DN109">
            <v>45961</v>
          </cell>
          <cell r="DP109">
            <v>45956</v>
          </cell>
          <cell r="DQ109">
            <v>45957</v>
          </cell>
          <cell r="DR109">
            <v>45950</v>
          </cell>
          <cell r="DS109">
            <v>45958</v>
          </cell>
          <cell r="DT109">
            <v>45959</v>
          </cell>
          <cell r="DU109">
            <v>45960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MK68-001092</v>
          </cell>
          <cell r="C110">
            <v>45909</v>
          </cell>
          <cell r="E110" t="str">
            <v>บจก.เอพีเอ็ม อะโกร</v>
          </cell>
          <cell r="F110" t="str">
            <v>APM915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ใส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45961</v>
          </cell>
          <cell r="Z110" t="str">
            <v>500กระสอบแบน</v>
          </cell>
          <cell r="AA110">
            <v>3000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3000</v>
          </cell>
          <cell r="AM110"/>
          <cell r="AN110">
            <v>3150</v>
          </cell>
          <cell r="AO110" t="str">
            <v>WSWT2025800SM</v>
          </cell>
          <cell r="AQ110">
            <v>3310.89</v>
          </cell>
          <cell r="AR110">
            <v>3310.89</v>
          </cell>
          <cell r="AS110">
            <v>0</v>
          </cell>
          <cell r="AT110">
            <v>0</v>
          </cell>
          <cell r="AU110">
            <v>3310.89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45961</v>
          </cell>
          <cell r="DP110">
            <v>45956</v>
          </cell>
          <cell r="DQ110">
            <v>45957</v>
          </cell>
          <cell r="DR110">
            <v>45950</v>
          </cell>
          <cell r="DS110">
            <v>45958</v>
          </cell>
          <cell r="DT110">
            <v>45959</v>
          </cell>
          <cell r="DU110">
            <v>45960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 </v>
          </cell>
          <cell r="EG110"/>
          <cell r="EH110"/>
          <cell r="EI110"/>
        </row>
        <row r="111">
          <cell r="B111" t="str">
            <v>MK68-001091</v>
          </cell>
          <cell r="C111">
            <v>45909</v>
          </cell>
          <cell r="E111" t="str">
            <v>บจก.เอพีเอ็ม อะโกร</v>
          </cell>
          <cell r="F111" t="str">
            <v>ยู-ฟีด บี1</v>
          </cell>
          <cell r="G111">
            <v>20</v>
          </cell>
          <cell r="H111">
            <v>40</v>
          </cell>
          <cell r="I111" t="str">
            <v>ขาว</v>
          </cell>
          <cell r="J111" t="str">
            <v>ใส</v>
          </cell>
          <cell r="L111">
            <v>108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45961</v>
          </cell>
          <cell r="Z111" t="str">
            <v>500กระสอบแบน</v>
          </cell>
          <cell r="AA111">
            <v>3000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3000</v>
          </cell>
          <cell r="AM111"/>
          <cell r="AN111">
            <v>3150</v>
          </cell>
          <cell r="AO111" t="str">
            <v>WSWT2025800SM</v>
          </cell>
          <cell r="AQ111">
            <v>3478.5300000000007</v>
          </cell>
          <cell r="AR111">
            <v>3478.5300000000007</v>
          </cell>
          <cell r="AS111">
            <v>0</v>
          </cell>
          <cell r="AT111">
            <v>0</v>
          </cell>
          <cell r="AU111">
            <v>3478.5300000000007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45961</v>
          </cell>
          <cell r="DP111">
            <v>45956</v>
          </cell>
          <cell r="DQ111">
            <v>45957</v>
          </cell>
          <cell r="DR111">
            <v>45950</v>
          </cell>
          <cell r="DS111">
            <v>45958</v>
          </cell>
          <cell r="DT111">
            <v>45959</v>
          </cell>
          <cell r="DU111">
            <v>45960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 </v>
          </cell>
          <cell r="EG111"/>
          <cell r="EH111"/>
          <cell r="EI111"/>
        </row>
        <row r="112">
          <cell r="B112" t="str">
            <v>MK68-001024</v>
          </cell>
          <cell r="C112">
            <v>45892</v>
          </cell>
          <cell r="E112" t="str">
            <v>บจก.อินเทคค์ โกลบอล</v>
          </cell>
          <cell r="F112" t="str">
            <v>เฟิร์สช้อย 913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640</v>
          </cell>
          <cell r="AB112">
            <v>0</v>
          </cell>
          <cell r="AC112">
            <v>0</v>
          </cell>
          <cell r="AD112">
            <v>0</v>
          </cell>
          <cell r="AG112" t="str">
            <v>สีผิดเบอร์280</v>
          </cell>
          <cell r="AI112"/>
          <cell r="AJ112">
            <v>0</v>
          </cell>
          <cell r="AL112">
            <v>640</v>
          </cell>
          <cell r="AM112">
            <v>6000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MK68-001026</v>
          </cell>
          <cell r="C113">
            <v>45892</v>
          </cell>
          <cell r="E113" t="str">
            <v>บจก.อินเทคค์ โกลบอล</v>
          </cell>
          <cell r="F113" t="str">
            <v>เพอเฟคค์ 913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1840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80</v>
          </cell>
          <cell r="AL113">
            <v>1760</v>
          </cell>
          <cell r="AM113">
            <v>10650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MK68-001007</v>
          </cell>
          <cell r="C114">
            <v>45887</v>
          </cell>
          <cell r="E114" t="str">
            <v>บจก.อินเทคค์ โกลบอล</v>
          </cell>
          <cell r="F114" t="str">
            <v>เพอเฟคค์ 916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มัด80 ใช้สายรัด</v>
          </cell>
          <cell r="AA114">
            <v>104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104</v>
          </cell>
          <cell r="AM114">
            <v>11230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 </v>
          </cell>
          <cell r="EG114"/>
          <cell r="EH114"/>
          <cell r="EI114"/>
        </row>
        <row r="115">
          <cell r="B115" t="str">
            <v>MK68-001039</v>
          </cell>
          <cell r="C115">
            <v>45896</v>
          </cell>
          <cell r="E115" t="str">
            <v>บจก.เอสพีเอ็ม อาหารสัตว์</v>
          </cell>
          <cell r="F115" t="str">
            <v>U-GOAT14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ใส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3000</v>
          </cell>
          <cell r="AM115"/>
          <cell r="AN115">
            <v>3150</v>
          </cell>
          <cell r="AO115" t="str">
            <v>WSWT2025800SM</v>
          </cell>
          <cell r="AQ115">
            <v>3310.89</v>
          </cell>
          <cell r="AR115">
            <v>3310.89</v>
          </cell>
          <cell r="AS115">
            <v>0</v>
          </cell>
          <cell r="AT115">
            <v>0</v>
          </cell>
          <cell r="AU115">
            <v>3310.89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5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 </v>
          </cell>
          <cell r="EG115"/>
          <cell r="EH115"/>
          <cell r="EI115"/>
        </row>
        <row r="116">
          <cell r="B116" t="str">
            <v>MK68-000675</v>
          </cell>
          <cell r="C116">
            <v>45796</v>
          </cell>
          <cell r="E116" t="str">
            <v>บจก.อินเทคค์ โกลบอล</v>
          </cell>
          <cell r="F116" t="str">
            <v>เพอเฟคค์ 914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มัด80 ใช้สายรัด</v>
          </cell>
          <cell r="AA116">
            <v>240</v>
          </cell>
          <cell r="AB116">
            <v>0</v>
          </cell>
          <cell r="AC116">
            <v>0</v>
          </cell>
          <cell r="AD116">
            <v>0</v>
          </cell>
          <cell r="AG116" t="str">
            <v>2/6---6/6</v>
          </cell>
          <cell r="AI116"/>
          <cell r="AJ116">
            <v>0</v>
          </cell>
          <cell r="AL116">
            <v>240</v>
          </cell>
          <cell r="AM116">
            <v>0</v>
          </cell>
          <cell r="AN116">
            <v>252</v>
          </cell>
          <cell r="AO116" t="str">
            <v>WSWT2025800SM</v>
          </cell>
          <cell r="AQ116">
            <v>251.46</v>
          </cell>
          <cell r="AR116">
            <v>251.46</v>
          </cell>
          <cell r="AS116">
            <v>0</v>
          </cell>
          <cell r="AT116">
            <v>0</v>
          </cell>
          <cell r="AU116">
            <v>251.46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MK68-000983</v>
          </cell>
          <cell r="C117">
            <v>45876</v>
          </cell>
          <cell r="E117" t="str">
            <v>บจก.เอพีเอ็ม อะโกร</v>
          </cell>
          <cell r="F117" t="str">
            <v>ยูฟีด บี2</v>
          </cell>
          <cell r="G117">
            <v>20</v>
          </cell>
          <cell r="H117">
            <v>40</v>
          </cell>
          <cell r="I117" t="str">
            <v>ขาว</v>
          </cell>
          <cell r="J117" t="str">
            <v>ใส</v>
          </cell>
          <cell r="L117">
            <v>108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500กระสอบแบน</v>
          </cell>
          <cell r="AA117">
            <v>3000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3075</v>
          </cell>
          <cell r="AL117">
            <v>0</v>
          </cell>
          <cell r="AM117"/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MK68-000801</v>
          </cell>
          <cell r="C118">
            <v>45825</v>
          </cell>
          <cell r="E118" t="str">
            <v>บจก.อินเทคค์ โกลบอล</v>
          </cell>
          <cell r="F118" t="str">
            <v>สุบรรณ 111</v>
          </cell>
          <cell r="G118">
            <v>20</v>
          </cell>
          <cell r="H118">
            <v>36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จับจีบ3.5"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มัด80 ใช้สายรัด</v>
          </cell>
          <cell r="AA118">
            <v>894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525</v>
          </cell>
          <cell r="AL118">
            <v>369</v>
          </cell>
          <cell r="AM118">
            <v>6000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 </v>
          </cell>
          <cell r="EG118"/>
          <cell r="EH118"/>
          <cell r="EI118"/>
        </row>
        <row r="119">
          <cell r="B119" t="str">
            <v>MK68-000673</v>
          </cell>
          <cell r="C119">
            <v>45796</v>
          </cell>
          <cell r="E119" t="str">
            <v>บจก.อินเทคค์ โกลบอล</v>
          </cell>
          <cell r="F119" t="str">
            <v>เพอเฟคค์ 902</v>
          </cell>
          <cell r="G119">
            <v>20</v>
          </cell>
          <cell r="H119">
            <v>36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จับจีบ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มัด80 ใช้สายรัด</v>
          </cell>
          <cell r="AA119">
            <v>302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302</v>
          </cell>
          <cell r="AM119">
            <v>5300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MK68-000693</v>
          </cell>
          <cell r="C120">
            <v>45798</v>
          </cell>
          <cell r="E120" t="str">
            <v>บจก.เอพีเอ็ม อะโกร</v>
          </cell>
          <cell r="F120" t="str">
            <v>ฟีล กู๊ด พี07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ใส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500กระสอบแบน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5518.15</v>
          </cell>
          <cell r="AR120">
            <v>0</v>
          </cell>
          <cell r="AS120">
            <v>5518.15</v>
          </cell>
          <cell r="AT120">
            <v>0</v>
          </cell>
          <cell r="AU120">
            <v>5518.15</v>
          </cell>
          <cell r="BZ120" t="str">
            <v>WRWT25850/WRWT25850</v>
          </cell>
          <cell r="CA120">
            <v>416.92688888888887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 </v>
          </cell>
          <cell r="EG120"/>
          <cell r="EH120"/>
          <cell r="EI120"/>
        </row>
        <row r="121">
          <cell r="B121" t="str">
            <v>MK68-000093</v>
          </cell>
          <cell r="C121">
            <v>45674</v>
          </cell>
          <cell r="E121" t="str">
            <v>บจก.อินเทคค์ โกลบอล</v>
          </cell>
          <cell r="F121" t="str">
            <v>เฟิร์สคลาส 902</v>
          </cell>
          <cell r="G121">
            <v>20</v>
          </cell>
          <cell r="H121">
            <v>35</v>
          </cell>
          <cell r="I121" t="str">
            <v>ขาว</v>
          </cell>
          <cell r="J121" t="str">
            <v>ด้าน</v>
          </cell>
          <cell r="L121">
            <v>97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152</v>
          </cell>
          <cell r="AB121">
            <v>0</v>
          </cell>
          <cell r="AC121">
            <v>0</v>
          </cell>
          <cell r="AD121">
            <v>0</v>
          </cell>
          <cell r="AG121" t="str">
            <v>ลบสี 5040</v>
          </cell>
          <cell r="AI121">
            <v>5987</v>
          </cell>
          <cell r="AJ121">
            <v>0</v>
          </cell>
          <cell r="AL121">
            <v>152</v>
          </cell>
          <cell r="AM121">
            <v>6000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MK67-001532</v>
          </cell>
          <cell r="C122">
            <v>45611</v>
          </cell>
          <cell r="E122" t="str">
            <v>บจก.อินเทคค์ โกลบอล</v>
          </cell>
          <cell r="F122" t="str">
            <v>เฟิร์สช้อย 903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117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117</v>
          </cell>
          <cell r="AM122">
            <v>10065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MK67-001153</v>
          </cell>
          <cell r="C123">
            <v>45523</v>
          </cell>
          <cell r="E123" t="str">
            <v>บจก.อินเทคค์ โกลบอล</v>
          </cell>
          <cell r="F123" t="str">
            <v>สุบรรณ 777</v>
          </cell>
          <cell r="G123">
            <v>20</v>
          </cell>
          <cell r="H123">
            <v>36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จับจีบ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มัด80 ใช้สายรัด</v>
          </cell>
          <cell r="AA123">
            <v>1260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1260</v>
          </cell>
          <cell r="AM123">
            <v>11095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MK67-001153</v>
          </cell>
          <cell r="C124">
            <v>45523</v>
          </cell>
          <cell r="E124" t="str">
            <v>บจก.อินเทคค์ โกลบอล</v>
          </cell>
          <cell r="F124" t="str">
            <v>สุบรรณ 666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89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89</v>
          </cell>
          <cell r="AM124">
            <v>11180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MK68-000452</v>
          </cell>
          <cell r="C125">
            <v>45741</v>
          </cell>
          <cell r="E125" t="str">
            <v>บจก.เอพีเอ็ม อะโกร</v>
          </cell>
          <cell r="F125" t="str">
            <v>วี-ฟีด วี 07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ใส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 t="str">
            <v>รอส่ง</v>
          </cell>
          <cell r="Z125" t="str">
            <v>500กระสอบแบน</v>
          </cell>
          <cell r="AA125">
            <v>4000</v>
          </cell>
          <cell r="AB125">
            <v>0</v>
          </cell>
          <cell r="AC125">
            <v>0</v>
          </cell>
          <cell r="AD125">
            <v>0</v>
          </cell>
          <cell r="AG125" t="str">
            <v>มีลบสี</v>
          </cell>
          <cell r="AI125"/>
          <cell r="AJ125">
            <v>3867</v>
          </cell>
          <cell r="AL125">
            <v>133</v>
          </cell>
          <cell r="AM125">
            <v>4200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รอส่ง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ใบรับคำสั่งซื้อ</v>
          </cell>
          <cell r="C126">
            <v>45720</v>
          </cell>
          <cell r="E126" t="str">
            <v>บจก.เอพีเอ็ม อะโกร</v>
          </cell>
          <cell r="F126" t="str">
            <v>นีโอ พี3(เอส)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 t="str">
            <v>รอส่ง</v>
          </cell>
          <cell r="Z126" t="str">
            <v>500กระสอบแบน</v>
          </cell>
          <cell r="AA126">
            <v>4000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4010</v>
          </cell>
          <cell r="AL126">
            <v>0</v>
          </cell>
          <cell r="AM126">
            <v>4470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รอส่ง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ใบรับคำสั่งซื้อ</v>
          </cell>
          <cell r="C127">
            <v>45720</v>
          </cell>
          <cell r="E127" t="str">
            <v>บจก.เอพีเอ็ม อะโกร</v>
          </cell>
          <cell r="F127" t="str">
            <v>นีโอ พี4(เอส)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รอส่ง</v>
          </cell>
          <cell r="Z127" t="str">
            <v>500กระสอบแบน</v>
          </cell>
          <cell r="AA127">
            <v>3000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3065</v>
          </cell>
          <cell r="AL127">
            <v>0</v>
          </cell>
          <cell r="AM127">
            <v>3300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รอส่ง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MK67-001236</v>
          </cell>
          <cell r="C128">
            <v>45541</v>
          </cell>
          <cell r="E128" t="str">
            <v>บจก.เอพีเอ็ม อะโกร</v>
          </cell>
          <cell r="F128" t="str">
            <v>ยูฟีด รวมไก่ วัว</v>
          </cell>
          <cell r="G128">
            <v>20</v>
          </cell>
          <cell r="H128">
            <v>40</v>
          </cell>
          <cell r="I128" t="str">
            <v>ขาว</v>
          </cell>
          <cell r="J128" t="str">
            <v>ด้าน</v>
          </cell>
          <cell r="L128">
            <v>108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รอส่ง</v>
          </cell>
          <cell r="Z128" t="str">
            <v>500กระสอบแบน</v>
          </cell>
          <cell r="AA128">
            <v>3000</v>
          </cell>
          <cell r="AB128">
            <v>0</v>
          </cell>
          <cell r="AC128">
            <v>0</v>
          </cell>
          <cell r="AD128">
            <v>0</v>
          </cell>
          <cell r="AG128" t="str">
            <v>ลูกค้าต้องการเคลือบใส แต่เปิดมาเคลือบด้าน</v>
          </cell>
          <cell r="AI128" t="str">
            <v>ลูกค้าสั่งผิดเอาไปส่งเดือน10</v>
          </cell>
          <cell r="AJ128">
            <v>3318</v>
          </cell>
          <cell r="AL128">
            <v>0</v>
          </cell>
          <cell r="AM128"/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รอส่ง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/>
          <cell r="EG128"/>
          <cell r="EH128"/>
          <cell r="EI128"/>
        </row>
        <row r="129">
          <cell r="B129" t="str">
            <v>MK67-001396</v>
          </cell>
          <cell r="C129">
            <v>45581</v>
          </cell>
          <cell r="E129" t="str">
            <v>บจก.เอพีเอ็ม อะโกร</v>
          </cell>
          <cell r="F129" t="str">
            <v>นีโอ พี4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รอส่ง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3194</v>
          </cell>
          <cell r="AL129">
            <v>0</v>
          </cell>
          <cell r="AM129">
            <v>5632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รอส่ง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>
            <v>0</v>
          </cell>
          <cell r="C130"/>
          <cell r="E130"/>
          <cell r="F130"/>
          <cell r="G130">
            <v>20</v>
          </cell>
          <cell r="H130">
            <v>38</v>
          </cell>
          <cell r="I130"/>
          <cell r="J130"/>
          <cell r="L130">
            <v>84</v>
          </cell>
          <cell r="M130" t="str">
            <v>±</v>
          </cell>
          <cell r="N130">
            <v>5</v>
          </cell>
          <cell r="R130"/>
          <cell r="T130"/>
          <cell r="U130"/>
          <cell r="V130"/>
          <cell r="X130"/>
          <cell r="Z130"/>
          <cell r="AA130"/>
          <cell r="AB130">
            <v>0</v>
          </cell>
          <cell r="AC130">
            <v>0</v>
          </cell>
          <cell r="AD130"/>
          <cell r="AG130"/>
          <cell r="AI130" t="str">
            <v>ระบุในSD</v>
          </cell>
          <cell r="AJ130"/>
          <cell r="AL130">
            <v>0</v>
          </cell>
          <cell r="AM130"/>
          <cell r="AN130">
            <v>0</v>
          </cell>
          <cell r="AO130" t="str">
            <v>WSWT2025800SM</v>
          </cell>
          <cell r="AQ130">
            <v>758425.23702000023</v>
          </cell>
          <cell r="AR130">
            <v>296743.58702000009</v>
          </cell>
          <cell r="AS130">
            <v>461681.65000000008</v>
          </cell>
          <cell r="AT130">
            <v>19270.017019999999</v>
          </cell>
          <cell r="AU130">
            <v>739155.2200000002</v>
          </cell>
          <cell r="BZ130" t="str">
            <v>WRWT25850/WRWT25850</v>
          </cell>
          <cell r="CA130">
            <v>0</v>
          </cell>
          <cell r="DL130"/>
          <cell r="DM130" t="str">
            <v>Lead time</v>
          </cell>
          <cell r="DN130"/>
          <cell r="DP130"/>
          <cell r="DQ130"/>
          <cell r="DR130"/>
          <cell r="DS130"/>
          <cell r="DT130"/>
          <cell r="DU130"/>
          <cell r="DW130"/>
          <cell r="DX130"/>
          <cell r="DY130"/>
          <cell r="DZ130"/>
          <cell r="EA130"/>
          <cell r="EB130"/>
          <cell r="EC130"/>
          <cell r="ED130"/>
          <cell r="EG130"/>
          <cell r="EH130">
            <v>0</v>
          </cell>
          <cell r="EI130">
            <v>0</v>
          </cell>
        </row>
        <row r="131">
          <cell r="B131" t="str">
            <v>ใบรับคำสั่งซื้อ</v>
          </cell>
          <cell r="C131"/>
          <cell r="E131" t="str">
            <v>บจก.ซันฟีด</v>
          </cell>
          <cell r="F131" t="str">
            <v>954 แอล</v>
          </cell>
          <cell r="G131">
            <v>20</v>
          </cell>
          <cell r="H131">
            <v>39</v>
          </cell>
          <cell r="I131" t="str">
            <v>ขาว</v>
          </cell>
          <cell r="J131"/>
          <cell r="L131">
            <v>84</v>
          </cell>
          <cell r="M131" t="str">
            <v>+</v>
          </cell>
          <cell r="N131"/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45926</v>
          </cell>
          <cell r="Z131" t="str">
            <v xml:space="preserve">300กระสอบแบนเต็มใบ </v>
          </cell>
          <cell r="AA131">
            <v>2500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2500</v>
          </cell>
          <cell r="AM131"/>
          <cell r="AN131">
            <v>2625</v>
          </cell>
          <cell r="AO131" t="str">
            <v>WSWT2025850</v>
          </cell>
          <cell r="AQ131">
            <v>2828.9250000000002</v>
          </cell>
          <cell r="AR131">
            <v>2828.9250000000002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WRWT25850/WRWT25800</v>
          </cell>
          <cell r="CA131">
            <v>0</v>
          </cell>
          <cell r="DL131" t="str">
            <v>P7</v>
          </cell>
          <cell r="DM131">
            <v>2</v>
          </cell>
          <cell r="DN131">
            <v>45926</v>
          </cell>
          <cell r="DP131">
            <v>45921</v>
          </cell>
          <cell r="DQ131"/>
          <cell r="DR131">
            <v>45917</v>
          </cell>
          <cell r="DS131">
            <v>45924</v>
          </cell>
          <cell r="DT131">
            <v>45925</v>
          </cell>
          <cell r="DU131">
            <v>45925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ใบรับคำสั่งซื้อ</v>
          </cell>
          <cell r="C132"/>
          <cell r="E132" t="str">
            <v>บจก.ซันฟีด</v>
          </cell>
          <cell r="F132" t="str">
            <v>954 แอล</v>
          </cell>
          <cell r="G132">
            <v>20</v>
          </cell>
          <cell r="H132">
            <v>39</v>
          </cell>
          <cell r="I132" t="str">
            <v>ขาว</v>
          </cell>
          <cell r="J132"/>
          <cell r="L132">
            <v>84</v>
          </cell>
          <cell r="M132" t="str">
            <v>+</v>
          </cell>
          <cell r="N132"/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45950</v>
          </cell>
          <cell r="Z132" t="str">
            <v xml:space="preserve">300กระสอบแบนเต็มใบ </v>
          </cell>
          <cell r="AA132">
            <v>2500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2500</v>
          </cell>
          <cell r="AM132"/>
          <cell r="AN132">
            <v>2625</v>
          </cell>
          <cell r="AO132" t="str">
            <v>WSWT2025850</v>
          </cell>
          <cell r="AQ132">
            <v>2828.9250000000002</v>
          </cell>
          <cell r="AR132">
            <v>2828.9250000000002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WRWT25850/WRWT25800</v>
          </cell>
          <cell r="CA132">
            <v>0</v>
          </cell>
          <cell r="DL132" t="str">
            <v>P7</v>
          </cell>
          <cell r="DM132">
            <v>2</v>
          </cell>
          <cell r="DN132">
            <v>45950</v>
          </cell>
          <cell r="DP132">
            <v>45945</v>
          </cell>
          <cell r="DQ132"/>
          <cell r="DR132">
            <v>45941</v>
          </cell>
          <cell r="DS132">
            <v>45948</v>
          </cell>
          <cell r="DT132">
            <v>45949</v>
          </cell>
          <cell r="DU132">
            <v>45949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>รอART</v>
          </cell>
          <cell r="EG132"/>
          <cell r="EH132"/>
          <cell r="EI132"/>
        </row>
        <row r="133">
          <cell r="B133" t="str">
            <v>ใบรับคำสั่งซื้อ</v>
          </cell>
          <cell r="C133"/>
          <cell r="E133" t="str">
            <v>บจก.ซันฟีด</v>
          </cell>
          <cell r="F133" t="str">
            <v>952 เอส</v>
          </cell>
          <cell r="G133">
            <v>20</v>
          </cell>
          <cell r="H133">
            <v>39</v>
          </cell>
          <cell r="I133" t="str">
            <v>ขาว</v>
          </cell>
          <cell r="J133"/>
          <cell r="L133">
            <v>84</v>
          </cell>
          <cell r="M133" t="str">
            <v>+</v>
          </cell>
          <cell r="N133"/>
          <cell r="R133" t="str">
            <v>บิด</v>
          </cell>
          <cell r="T133" t="str">
            <v>ไม่สวมถุงใน</v>
          </cell>
          <cell r="U133"/>
          <cell r="V133"/>
          <cell r="X133">
            <v>45933</v>
          </cell>
          <cell r="Z133" t="str">
            <v xml:space="preserve">300กระสอบแบนเต็มใบ </v>
          </cell>
          <cell r="AA133">
            <v>5000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5000</v>
          </cell>
          <cell r="AM133"/>
          <cell r="AN133">
            <v>5250</v>
          </cell>
          <cell r="AO133" t="str">
            <v>WSWT2025850</v>
          </cell>
          <cell r="AQ133">
            <v>5657.85</v>
          </cell>
          <cell r="AR133">
            <v>5657.85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WRWT25850/WRWT25800</v>
          </cell>
          <cell r="CA133">
            <v>0</v>
          </cell>
          <cell r="DL133" t="str">
            <v>P7</v>
          </cell>
          <cell r="DM133">
            <v>2</v>
          </cell>
          <cell r="DN133">
            <v>45933</v>
          </cell>
          <cell r="DP133">
            <v>45928</v>
          </cell>
          <cell r="DQ133"/>
          <cell r="DR133">
            <v>45924</v>
          </cell>
          <cell r="DS133">
            <v>45931</v>
          </cell>
          <cell r="DT133">
            <v>45932</v>
          </cell>
          <cell r="DU133">
            <v>45932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>รอART</v>
          </cell>
          <cell r="EG133"/>
          <cell r="EH133"/>
          <cell r="EI133"/>
        </row>
        <row r="134">
          <cell r="B134" t="str">
            <v>ประมาณการ</v>
          </cell>
          <cell r="C134" t="str">
            <v>ประมาณการ</v>
          </cell>
          <cell r="E134" t="str">
            <v>บจก.ซันฟีด</v>
          </cell>
          <cell r="F134" t="str">
            <v>รอแบบ</v>
          </cell>
          <cell r="G134">
            <v>20</v>
          </cell>
          <cell r="H134">
            <v>39</v>
          </cell>
          <cell r="I134" t="str">
            <v>ขาว</v>
          </cell>
          <cell r="J134"/>
          <cell r="L134">
            <v>84</v>
          </cell>
          <cell r="M134" t="str">
            <v>+</v>
          </cell>
          <cell r="N134"/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 xml:space="preserve">300กระสอบแบนเต็มใบ </v>
          </cell>
          <cell r="AA134">
            <v>1600000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1600000</v>
          </cell>
          <cell r="AM134"/>
          <cell r="AN134">
            <v>1680000</v>
          </cell>
          <cell r="AO134" t="str">
            <v>WSWT2025850</v>
          </cell>
          <cell r="AQ134">
            <v>1810512.0000000002</v>
          </cell>
          <cell r="AR134">
            <v>102612</v>
          </cell>
          <cell r="AS134">
            <v>1707900.0000000002</v>
          </cell>
          <cell r="AT134">
            <v>0</v>
          </cell>
          <cell r="AU134">
            <v>0</v>
          </cell>
          <cell r="BZ134" t="str">
            <v>WRWT25850/WRWT25800</v>
          </cell>
          <cell r="CA134">
            <v>134544.56666666668</v>
          </cell>
          <cell r="DL134" t="str">
            <v>P7</v>
          </cell>
          <cell r="DM134">
            <v>2</v>
          </cell>
          <cell r="DN134" t="str">
            <v>รอแจ้ง</v>
          </cell>
          <cell r="DP134" t="e">
            <v>#VALUE!</v>
          </cell>
          <cell r="DQ134"/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>รอART</v>
          </cell>
          <cell r="EG134"/>
          <cell r="EH134"/>
          <cell r="EI134"/>
        </row>
        <row r="135">
          <cell r="B135">
            <v>0</v>
          </cell>
          <cell r="C135"/>
          <cell r="E135"/>
          <cell r="F135"/>
          <cell r="G135">
            <v>20</v>
          </cell>
          <cell r="H135">
            <v>38</v>
          </cell>
          <cell r="I135"/>
          <cell r="J135"/>
          <cell r="L135">
            <v>82</v>
          </cell>
          <cell r="M135" t="str">
            <v>+</v>
          </cell>
          <cell r="N135">
            <v>2</v>
          </cell>
          <cell r="R135"/>
          <cell r="T135"/>
          <cell r="U135"/>
          <cell r="V135"/>
          <cell r="X135"/>
          <cell r="Z135"/>
          <cell r="AA135"/>
          <cell r="AB135"/>
          <cell r="AC135">
            <v>0</v>
          </cell>
          <cell r="AD135"/>
          <cell r="AG135"/>
          <cell r="AI135" t="str">
            <v>ระบุในSD</v>
          </cell>
          <cell r="AJ135"/>
          <cell r="AL135">
            <v>0</v>
          </cell>
          <cell r="AM135"/>
          <cell r="AN135">
            <v>0</v>
          </cell>
          <cell r="AO135" t="str">
            <v>WSWT2025850</v>
          </cell>
          <cell r="AQ135">
            <v>1821827.7000000002</v>
          </cell>
          <cell r="AR135">
            <v>113927.7</v>
          </cell>
          <cell r="AS135">
            <v>1707900.0000000002</v>
          </cell>
          <cell r="AT135">
            <v>0</v>
          </cell>
          <cell r="AU135">
            <v>0</v>
          </cell>
          <cell r="BZ135" t="str">
            <v>WRWT200850/WRWT25800</v>
          </cell>
          <cell r="CA135">
            <v>0</v>
          </cell>
          <cell r="DL135"/>
          <cell r="DM135" t="str">
            <v>Lead time</v>
          </cell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/>
          <cell r="EI135"/>
        </row>
        <row r="136">
          <cell r="B136">
            <v>0</v>
          </cell>
          <cell r="C136"/>
          <cell r="E136"/>
          <cell r="F136"/>
          <cell r="G136">
            <v>20</v>
          </cell>
          <cell r="H136">
            <v>37</v>
          </cell>
          <cell r="I136"/>
          <cell r="J136"/>
          <cell r="L136">
            <v>82</v>
          </cell>
          <cell r="M136" t="str">
            <v>±</v>
          </cell>
          <cell r="N136">
            <v>5</v>
          </cell>
          <cell r="R136"/>
          <cell r="T136"/>
          <cell r="U136"/>
          <cell r="V136"/>
          <cell r="X136"/>
          <cell r="Z136"/>
          <cell r="AA136"/>
          <cell r="AB136"/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WSWT2021750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BZ136" t="str">
            <v>WRWT200750/WRWT21750</v>
          </cell>
          <cell r="CA136">
            <v>0</v>
          </cell>
          <cell r="DL136"/>
          <cell r="DM136" t="str">
            <v>Lead time</v>
          </cell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>
            <v>0</v>
          </cell>
          <cell r="EI136">
            <v>0</v>
          </cell>
        </row>
        <row r="137">
          <cell r="B137" t="str">
            <v>MK68-001010</v>
          </cell>
          <cell r="C137">
            <v>45887</v>
          </cell>
          <cell r="E137" t="str">
            <v>บจก.อินเทคค์ โกลบอล</v>
          </cell>
          <cell r="F137" t="str">
            <v>เพอเฟคค์ 664HP</v>
          </cell>
          <cell r="G137">
            <v>20</v>
          </cell>
          <cell r="H137">
            <v>36</v>
          </cell>
          <cell r="I137" t="str">
            <v>ขาว</v>
          </cell>
          <cell r="J137"/>
          <cell r="L137">
            <v>78</v>
          </cell>
          <cell r="M137" t="str">
            <v>±</v>
          </cell>
          <cell r="N137">
            <v>5</v>
          </cell>
          <cell r="R137" t="str">
            <v>จับจีบ4"</v>
          </cell>
          <cell r="T137" t="str">
            <v>ไม่สวมถุงใน</v>
          </cell>
          <cell r="U137"/>
          <cell r="V137"/>
          <cell r="X137">
            <v>45926</v>
          </cell>
          <cell r="Z137" t="str">
            <v>มัด80 ใช้สายรัด</v>
          </cell>
          <cell r="AA137">
            <v>1360</v>
          </cell>
          <cell r="AB137">
            <v>0</v>
          </cell>
          <cell r="AC137">
            <v>0</v>
          </cell>
          <cell r="AD137">
            <v>0</v>
          </cell>
          <cell r="AG137" t="str">
            <v>2/9 9/9 16/9 19/9 23/9 26/9</v>
          </cell>
          <cell r="AI137" t="str">
            <v>ห้ามขาด-ห้ามเกิน</v>
          </cell>
          <cell r="AJ137">
            <v>0</v>
          </cell>
          <cell r="AL137">
            <v>1360</v>
          </cell>
          <cell r="AM137">
            <v>20056</v>
          </cell>
          <cell r="AN137">
            <v>0</v>
          </cell>
          <cell r="AO137" t="str">
            <v>WSWT2025800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0</v>
          </cell>
          <cell r="DL137" t="str">
            <v>P7</v>
          </cell>
          <cell r="DM137">
            <v>2</v>
          </cell>
          <cell r="DN137">
            <v>45926</v>
          </cell>
          <cell r="DP137">
            <v>45921</v>
          </cell>
          <cell r="DQ137"/>
          <cell r="DR137">
            <v>45917</v>
          </cell>
          <cell r="DS137">
            <v>45924</v>
          </cell>
          <cell r="DT137">
            <v>45925</v>
          </cell>
          <cell r="DU137">
            <v>45925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MK68-001081</v>
          </cell>
          <cell r="C138">
            <v>45905</v>
          </cell>
          <cell r="E138" t="str">
            <v>บจก.อินเทคค์ โกลบอล</v>
          </cell>
          <cell r="F138" t="str">
            <v>เพอเฟคค 664</v>
          </cell>
          <cell r="G138">
            <v>20</v>
          </cell>
          <cell r="H138">
            <v>36</v>
          </cell>
          <cell r="I138" t="str">
            <v>ขาว</v>
          </cell>
          <cell r="J138"/>
          <cell r="L138">
            <v>78</v>
          </cell>
          <cell r="M138" t="str">
            <v>±</v>
          </cell>
          <cell r="N138">
            <v>5</v>
          </cell>
          <cell r="R138" t="str">
            <v>จับจีบ4"</v>
          </cell>
          <cell r="T138" t="str">
            <v>ไม่สวมถุงใน</v>
          </cell>
          <cell r="U138"/>
          <cell r="V138"/>
          <cell r="X138">
            <v>45918</v>
          </cell>
          <cell r="Z138" t="str">
            <v>มัด80 ใช้สายรัด</v>
          </cell>
          <cell r="AA138">
            <v>9840</v>
          </cell>
          <cell r="AB138">
            <v>0</v>
          </cell>
          <cell r="AC138">
            <v>0</v>
          </cell>
          <cell r="AD138">
            <v>0</v>
          </cell>
          <cell r="AG138" t="str">
            <v>18/9  22/9</v>
          </cell>
          <cell r="AI138" t="str">
            <v>ห้ามขาด-ห้ามเกิน</v>
          </cell>
          <cell r="AJ138">
            <v>11040</v>
          </cell>
          <cell r="AL138">
            <v>0</v>
          </cell>
          <cell r="AM138">
            <v>31235</v>
          </cell>
          <cell r="AN138">
            <v>0</v>
          </cell>
          <cell r="AO138" t="str">
            <v>WSWT2025800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WRWT25800/WRWT25800</v>
          </cell>
          <cell r="CA138">
            <v>0</v>
          </cell>
          <cell r="DL138" t="str">
            <v>P7</v>
          </cell>
          <cell r="DM138">
            <v>2</v>
          </cell>
          <cell r="DN138">
            <v>45918</v>
          </cell>
          <cell r="DP138">
            <v>45913</v>
          </cell>
          <cell r="DQ138"/>
          <cell r="DR138">
            <v>45909</v>
          </cell>
          <cell r="DS138">
            <v>45916</v>
          </cell>
          <cell r="DT138">
            <v>45917</v>
          </cell>
          <cell r="DU138">
            <v>45917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MK68-001110</v>
          </cell>
          <cell r="C139">
            <v>45912</v>
          </cell>
          <cell r="E139" t="str">
            <v>บจก.เคอรี่ฟลาวมิลล์</v>
          </cell>
          <cell r="F139" t="str">
            <v>ชามแดง 25กก</v>
          </cell>
          <cell r="G139">
            <v>20</v>
          </cell>
          <cell r="H139">
            <v>32</v>
          </cell>
          <cell r="I139" t="str">
            <v>ขาว</v>
          </cell>
          <cell r="J139"/>
          <cell r="L139">
            <v>72</v>
          </cell>
          <cell r="M139" t="str">
            <v>+</v>
          </cell>
          <cell r="N139">
            <v>5</v>
          </cell>
          <cell r="R139" t="str">
            <v>ไม่</v>
          </cell>
          <cell r="T139" t="str">
            <v>ไม่สวมถุงใน</v>
          </cell>
          <cell r="U139"/>
          <cell r="V139"/>
          <cell r="X139">
            <v>45927</v>
          </cell>
          <cell r="Z139" t="str">
            <v>ห่ออัดเบลแบน500</v>
          </cell>
          <cell r="AA139">
            <v>5000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5000</v>
          </cell>
          <cell r="AM139"/>
          <cell r="AN139">
            <v>5250</v>
          </cell>
          <cell r="AO139" t="str">
            <v>WSWT2025800</v>
          </cell>
          <cell r="AQ139">
            <v>4679.9500000000007</v>
          </cell>
          <cell r="AR139">
            <v>4679.9500000000007</v>
          </cell>
          <cell r="AS139">
            <v>0</v>
          </cell>
          <cell r="AT139">
            <v>0</v>
          </cell>
          <cell r="AU139">
            <v>0</v>
          </cell>
          <cell r="BZ139" t="str">
            <v>WRWT25800/WRWT25800</v>
          </cell>
          <cell r="CA139">
            <v>0</v>
          </cell>
          <cell r="DL139" t="str">
            <v>P7</v>
          </cell>
          <cell r="DM139">
            <v>2</v>
          </cell>
          <cell r="DN139">
            <v>45927</v>
          </cell>
          <cell r="DP139">
            <v>45922</v>
          </cell>
          <cell r="DQ139"/>
          <cell r="DR139">
            <v>45918</v>
          </cell>
          <cell r="DS139">
            <v>45925</v>
          </cell>
          <cell r="DT139">
            <v>45926</v>
          </cell>
          <cell r="DU139">
            <v>45926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/>
          <cell r="EG139"/>
          <cell r="EH139"/>
          <cell r="EI139"/>
        </row>
        <row r="140">
          <cell r="B140" t="str">
            <v>MK68-001115</v>
          </cell>
          <cell r="C140">
            <v>45915</v>
          </cell>
          <cell r="E140" t="str">
            <v>บจก.โรงสีข้าวธัญญาวัตน์</v>
          </cell>
          <cell r="F140" t="str">
            <v>ช้างจีนข้าวหอมชั้นดี(น้ำเงิน)(ถุงในเจาะรู)</v>
          </cell>
          <cell r="G140">
            <v>20</v>
          </cell>
          <cell r="H140">
            <v>32</v>
          </cell>
          <cell r="I140" t="str">
            <v>ขาว</v>
          </cell>
          <cell r="J140"/>
          <cell r="L140">
            <v>70</v>
          </cell>
          <cell r="M140" t="str">
            <v>±</v>
          </cell>
          <cell r="N140">
            <v>5</v>
          </cell>
          <cell r="R140" t="str">
            <v>บิด</v>
          </cell>
          <cell r="T140">
            <v>21</v>
          </cell>
          <cell r="U140">
            <v>35</v>
          </cell>
          <cell r="V140">
            <v>40</v>
          </cell>
          <cell r="X140">
            <v>45922</v>
          </cell>
          <cell r="Z140" t="str">
            <v>500กระสอบแบน</v>
          </cell>
          <cell r="AA140">
            <v>3000</v>
          </cell>
          <cell r="AB140">
            <v>54.399375071999998</v>
          </cell>
          <cell r="AC140">
            <v>0</v>
          </cell>
          <cell r="AD140">
            <v>54.399375071999998</v>
          </cell>
          <cell r="AG140" t="str">
            <v>20/9เย็น</v>
          </cell>
          <cell r="AI140"/>
          <cell r="AJ140">
            <v>0</v>
          </cell>
          <cell r="AL140">
            <v>3000</v>
          </cell>
          <cell r="AM140"/>
          <cell r="AN140">
            <v>3150</v>
          </cell>
          <cell r="AO140" t="str">
            <v>WSWT2025800</v>
          </cell>
          <cell r="AQ140">
            <v>2807.97</v>
          </cell>
          <cell r="AR140">
            <v>2807.97</v>
          </cell>
          <cell r="AS140">
            <v>0</v>
          </cell>
          <cell r="AT140">
            <v>0</v>
          </cell>
          <cell r="AU140">
            <v>0</v>
          </cell>
          <cell r="BZ140" t="str">
            <v>WRWT25800/WRWT25800</v>
          </cell>
          <cell r="CA140">
            <v>0</v>
          </cell>
          <cell r="DL140" t="str">
            <v>P9</v>
          </cell>
          <cell r="DM140">
            <v>3</v>
          </cell>
          <cell r="DN140">
            <v>45922</v>
          </cell>
          <cell r="DP140">
            <v>45917</v>
          </cell>
          <cell r="DQ140"/>
          <cell r="DR140">
            <v>45912</v>
          </cell>
          <cell r="DS140">
            <v>45919</v>
          </cell>
          <cell r="DT140">
            <v>45920</v>
          </cell>
          <cell r="DU140">
            <v>45920</v>
          </cell>
          <cell r="DW140">
            <v>45921</v>
          </cell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>รอART</v>
          </cell>
          <cell r="EG140"/>
          <cell r="EH140"/>
          <cell r="EI140"/>
        </row>
        <row r="141">
          <cell r="B141" t="str">
            <v>ประมาณการ</v>
          </cell>
          <cell r="C141" t="str">
            <v>ประมาณการ</v>
          </cell>
          <cell r="E141" t="str">
            <v>บจก.อินเทคค์ โกลบอล</v>
          </cell>
          <cell r="F141" t="str">
            <v>รอแบบ</v>
          </cell>
          <cell r="G141">
            <v>20</v>
          </cell>
          <cell r="H141">
            <v>36</v>
          </cell>
          <cell r="I141" t="str">
            <v>ขาว</v>
          </cell>
          <cell r="J141"/>
          <cell r="L141">
            <v>78</v>
          </cell>
          <cell r="M141" t="str">
            <v>±</v>
          </cell>
          <cell r="N141">
            <v>5</v>
          </cell>
          <cell r="R141" t="str">
            <v>จับจีบ4"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290000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ห้ามขาด-ห้ามเกิน</v>
          </cell>
          <cell r="AJ141">
            <v>0</v>
          </cell>
          <cell r="AL141">
            <v>290000</v>
          </cell>
          <cell r="AM141">
            <v>0</v>
          </cell>
          <cell r="AN141">
            <v>304500</v>
          </cell>
          <cell r="AO141" t="str">
            <v>WSWT2025800</v>
          </cell>
          <cell r="AQ141">
            <v>303847.5</v>
          </cell>
          <cell r="AR141">
            <v>94149</v>
          </cell>
          <cell r="AS141">
            <v>209698.5</v>
          </cell>
          <cell r="AT141">
            <v>0</v>
          </cell>
          <cell r="AU141">
            <v>0</v>
          </cell>
          <cell r="BZ141" t="str">
            <v>WRWT25800/WRWT25800</v>
          </cell>
          <cell r="CA141">
            <v>16030.285333333333</v>
          </cell>
          <cell r="DL141" t="str">
            <v>P7</v>
          </cell>
          <cell r="DM141">
            <v>2</v>
          </cell>
          <cell r="DN141" t="str">
            <v>รอแจ้ง</v>
          </cell>
          <cell r="DP141" t="e">
            <v>#VALUE!</v>
          </cell>
          <cell r="DQ141"/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>
            <v>0</v>
          </cell>
          <cell r="C142"/>
          <cell r="E142"/>
          <cell r="F142"/>
          <cell r="G142">
            <v>20</v>
          </cell>
          <cell r="H142">
            <v>37</v>
          </cell>
          <cell r="I142"/>
          <cell r="J142"/>
          <cell r="L142">
            <v>80</v>
          </cell>
          <cell r="M142" t="str">
            <v>±</v>
          </cell>
          <cell r="N142">
            <v>3</v>
          </cell>
          <cell r="R142"/>
          <cell r="T142"/>
          <cell r="U142"/>
          <cell r="V142"/>
          <cell r="X142"/>
          <cell r="Z142"/>
          <cell r="AA142"/>
          <cell r="AB142">
            <v>0</v>
          </cell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WSWT2025800</v>
          </cell>
          <cell r="AQ142">
            <v>311335.42</v>
          </cell>
          <cell r="AR142">
            <v>101636.92</v>
          </cell>
          <cell r="AS142">
            <v>209698.5</v>
          </cell>
          <cell r="AT142">
            <v>0</v>
          </cell>
          <cell r="AU142">
            <v>0</v>
          </cell>
          <cell r="BZ142" t="str">
            <v>WRWT25800/WRWT25800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/>
          <cell r="EI142">
            <v>0</v>
          </cell>
        </row>
        <row r="143">
          <cell r="B143">
            <v>0</v>
          </cell>
          <cell r="C143"/>
          <cell r="E143"/>
          <cell r="F143"/>
          <cell r="G143">
            <v>20</v>
          </cell>
          <cell r="H143">
            <v>34</v>
          </cell>
          <cell r="I143"/>
          <cell r="J143"/>
          <cell r="L143">
            <v>98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/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WSWT2021950UV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BZ143" t="str">
            <v>WRWT200950/WRWT21950</v>
          </cell>
          <cell r="CA143">
            <v>0</v>
          </cell>
          <cell r="DL143"/>
          <cell r="DM143" t="str">
            <v>Lead time</v>
          </cell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/>
          <cell r="EI143"/>
        </row>
        <row r="144">
          <cell r="B144">
            <v>0</v>
          </cell>
          <cell r="C144"/>
          <cell r="E144"/>
          <cell r="F144"/>
          <cell r="G144">
            <v>20</v>
          </cell>
          <cell r="H144">
            <v>34</v>
          </cell>
          <cell r="I144"/>
          <cell r="J144"/>
          <cell r="L144">
            <v>95</v>
          </cell>
          <cell r="M144" t="str">
            <v>±</v>
          </cell>
          <cell r="N144">
            <v>5</v>
          </cell>
          <cell r="R144"/>
          <cell r="T144"/>
          <cell r="U144"/>
          <cell r="V144"/>
          <cell r="X144"/>
          <cell r="Z144"/>
          <cell r="AA144"/>
          <cell r="AB144"/>
          <cell r="AC144">
            <v>0</v>
          </cell>
          <cell r="AD144"/>
          <cell r="AG144"/>
          <cell r="AI144" t="str">
            <v>ระบุในSD</v>
          </cell>
          <cell r="AJ144"/>
          <cell r="AL144">
            <v>0</v>
          </cell>
          <cell r="AM144"/>
          <cell r="AN144">
            <v>0</v>
          </cell>
          <cell r="AO144" t="str">
            <v>WSWT2021900UV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BZ144" t="str">
            <v>WRWT200900/WRWT21900</v>
          </cell>
          <cell r="CA144">
            <v>0</v>
          </cell>
          <cell r="DL144"/>
          <cell r="DM144" t="str">
            <v>Lead time</v>
          </cell>
          <cell r="DN144"/>
          <cell r="DP144"/>
          <cell r="DQ144"/>
          <cell r="DR144"/>
          <cell r="DS144"/>
          <cell r="DT144"/>
          <cell r="DU144"/>
          <cell r="DW144"/>
          <cell r="DX144"/>
          <cell r="DY144"/>
          <cell r="DZ144"/>
          <cell r="EA144"/>
          <cell r="EB144"/>
          <cell r="EC144"/>
          <cell r="ED144"/>
          <cell r="EG144"/>
          <cell r="EH144"/>
          <cell r="EI144"/>
        </row>
        <row r="145">
          <cell r="B145">
            <v>0</v>
          </cell>
          <cell r="C145"/>
          <cell r="E145"/>
          <cell r="F145"/>
          <cell r="G145">
            <v>20</v>
          </cell>
          <cell r="H145">
            <v>34</v>
          </cell>
          <cell r="I145"/>
          <cell r="J145"/>
          <cell r="L145">
            <v>80</v>
          </cell>
          <cell r="M145" t="str">
            <v>±</v>
          </cell>
          <cell r="N145">
            <v>5</v>
          </cell>
          <cell r="R145"/>
          <cell r="T145"/>
          <cell r="U145"/>
          <cell r="V145"/>
          <cell r="X145"/>
          <cell r="Z145"/>
          <cell r="AA145"/>
          <cell r="AB145"/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WSWT2021750UV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BZ145" t="str">
            <v>WRWT200750/WRWT21750</v>
          </cell>
          <cell r="CA145">
            <v>0</v>
          </cell>
          <cell r="DL145"/>
          <cell r="DM145" t="str">
            <v>Lead time</v>
          </cell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/>
          <cell r="EI145"/>
        </row>
        <row r="146">
          <cell r="B146">
            <v>0</v>
          </cell>
          <cell r="C146"/>
          <cell r="E146"/>
          <cell r="F146"/>
          <cell r="G146">
            <v>20</v>
          </cell>
          <cell r="H146">
            <v>34</v>
          </cell>
          <cell r="I146"/>
          <cell r="J146"/>
          <cell r="L146">
            <v>80</v>
          </cell>
          <cell r="M146" t="str">
            <v>±</v>
          </cell>
          <cell r="N146">
            <v>5</v>
          </cell>
          <cell r="R146"/>
          <cell r="T146"/>
          <cell r="U146"/>
          <cell r="V146"/>
          <cell r="X146"/>
          <cell r="Z146"/>
          <cell r="AA146"/>
          <cell r="AB146"/>
          <cell r="AC146">
            <v>0</v>
          </cell>
          <cell r="AD146"/>
          <cell r="AG146"/>
          <cell r="AI146" t="str">
            <v>ระบุในSD</v>
          </cell>
          <cell r="AJ146"/>
          <cell r="AL146">
            <v>0</v>
          </cell>
          <cell r="AM146"/>
          <cell r="AN146">
            <v>0</v>
          </cell>
          <cell r="AO146" t="str">
            <v>WSWT2021800UV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BZ146" t="str">
            <v>WRWT200800/WRWT21800</v>
          </cell>
          <cell r="CA146">
            <v>0</v>
          </cell>
          <cell r="DL146"/>
          <cell r="DM146" t="str">
            <v>Lead time</v>
          </cell>
          <cell r="DN146"/>
          <cell r="DP146"/>
          <cell r="DQ146"/>
          <cell r="DR146"/>
          <cell r="DS146"/>
          <cell r="DT146"/>
          <cell r="DU146"/>
          <cell r="DW146"/>
          <cell r="DX146"/>
          <cell r="DY146"/>
          <cell r="DZ146"/>
          <cell r="EA146"/>
          <cell r="EB146"/>
          <cell r="EC146"/>
          <cell r="ED146"/>
          <cell r="EG146"/>
          <cell r="EH146">
            <v>0</v>
          </cell>
          <cell r="EI146"/>
        </row>
        <row r="147">
          <cell r="B147">
            <v>0</v>
          </cell>
          <cell r="C147"/>
          <cell r="E147"/>
          <cell r="F147"/>
          <cell r="G147">
            <v>20</v>
          </cell>
          <cell r="H147">
            <v>37</v>
          </cell>
          <cell r="I147" t="str">
            <v>ขาว</v>
          </cell>
          <cell r="J147"/>
          <cell r="L147">
            <v>70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/>
          <cell r="AC147">
            <v>0</v>
          </cell>
          <cell r="AD147"/>
          <cell r="AG147"/>
          <cell r="AI147" t="str">
            <v>ระบุในSD</v>
          </cell>
          <cell r="AJ147"/>
          <cell r="AL147">
            <v>0</v>
          </cell>
          <cell r="AM147"/>
          <cell r="AN147">
            <v>0</v>
          </cell>
          <cell r="AO147" t="str">
            <v>WSWT2025700(1)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BZ147" t="str">
            <v>WRWT200800/WRWT25650</v>
          </cell>
          <cell r="CA147">
            <v>0</v>
          </cell>
          <cell r="DL147"/>
          <cell r="DM147" t="str">
            <v>Lead time</v>
          </cell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/>
          <cell r="EI147"/>
        </row>
        <row r="148">
          <cell r="B148">
            <v>0</v>
          </cell>
          <cell r="C148"/>
          <cell r="E148"/>
          <cell r="F148"/>
          <cell r="G148">
            <v>20</v>
          </cell>
          <cell r="H148">
            <v>34</v>
          </cell>
          <cell r="I148"/>
          <cell r="J148"/>
          <cell r="L148">
            <v>85</v>
          </cell>
          <cell r="M148" t="str">
            <v>±</v>
          </cell>
          <cell r="N148">
            <v>5</v>
          </cell>
          <cell r="R148"/>
          <cell r="T148"/>
          <cell r="U148"/>
          <cell r="V148"/>
          <cell r="X148"/>
          <cell r="Z148"/>
          <cell r="AA148"/>
          <cell r="AB148"/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WSWT2021850UV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BZ148" t="str">
            <v>WRWT200850/WRWT21850</v>
          </cell>
          <cell r="CA148">
            <v>0</v>
          </cell>
          <cell r="DL148"/>
          <cell r="DM148"/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>
            <v>0</v>
          </cell>
          <cell r="EI148"/>
        </row>
        <row r="149">
          <cell r="B149">
            <v>0</v>
          </cell>
          <cell r="C149"/>
          <cell r="E149"/>
          <cell r="F149"/>
          <cell r="G149">
            <v>20</v>
          </cell>
          <cell r="H149">
            <v>34</v>
          </cell>
          <cell r="I149"/>
          <cell r="J149"/>
          <cell r="L149">
            <v>80</v>
          </cell>
          <cell r="M149" t="str">
            <v>±</v>
          </cell>
          <cell r="N149">
            <v>5</v>
          </cell>
          <cell r="R149"/>
          <cell r="T149"/>
          <cell r="U149"/>
          <cell r="V149"/>
          <cell r="X149"/>
          <cell r="Z149"/>
          <cell r="AA149"/>
          <cell r="AB149"/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WSWT2021750UV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BZ149" t="str">
            <v>WRWT200750/WRWT21750</v>
          </cell>
          <cell r="CA149">
            <v>0</v>
          </cell>
          <cell r="DL149"/>
          <cell r="DM149"/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>
            <v>0</v>
          </cell>
          <cell r="EI149"/>
        </row>
        <row r="150">
          <cell r="B150">
            <v>0</v>
          </cell>
          <cell r="C150"/>
          <cell r="E150"/>
          <cell r="F150"/>
          <cell r="G150">
            <v>21</v>
          </cell>
          <cell r="H150">
            <v>39</v>
          </cell>
          <cell r="I150"/>
          <cell r="J150"/>
          <cell r="L150">
            <v>78</v>
          </cell>
          <cell r="M150" t="str">
            <v>±</v>
          </cell>
          <cell r="N150">
            <v>3</v>
          </cell>
          <cell r="R150"/>
          <cell r="T150"/>
          <cell r="U150"/>
          <cell r="V150"/>
          <cell r="X150"/>
          <cell r="Z150"/>
          <cell r="AA150"/>
          <cell r="AB150"/>
          <cell r="AC150">
            <v>0</v>
          </cell>
          <cell r="AD150"/>
          <cell r="AG150"/>
          <cell r="AI150" t="str">
            <v>ระบุในSD</v>
          </cell>
          <cell r="AJ150"/>
          <cell r="AL150">
            <v>0</v>
          </cell>
          <cell r="AM150"/>
          <cell r="AN150">
            <v>0</v>
          </cell>
          <cell r="AO150" t="str">
            <v>WSWT2125700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BZ150" t="str">
            <v>WRWT210800/WRWT25650</v>
          </cell>
          <cell r="CA150">
            <v>0</v>
          </cell>
          <cell r="DL150"/>
          <cell r="DM150"/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>
            <v>0</v>
          </cell>
          <cell r="EI150"/>
        </row>
        <row r="151">
          <cell r="B151">
            <v>0</v>
          </cell>
          <cell r="C151"/>
          <cell r="E151"/>
          <cell r="F151"/>
          <cell r="G151">
            <v>21</v>
          </cell>
          <cell r="H151">
            <v>37</v>
          </cell>
          <cell r="I151" t="str">
            <v>ขาว</v>
          </cell>
          <cell r="J151"/>
          <cell r="L151">
            <v>67</v>
          </cell>
          <cell r="M151" t="str">
            <v>±</v>
          </cell>
          <cell r="N151">
            <v>5</v>
          </cell>
          <cell r="R151"/>
          <cell r="T151"/>
          <cell r="U151"/>
          <cell r="V151"/>
          <cell r="X151"/>
          <cell r="Z151"/>
          <cell r="AA151"/>
          <cell r="AB151">
            <v>0</v>
          </cell>
          <cell r="AC151">
            <v>0</v>
          </cell>
          <cell r="AD151"/>
          <cell r="AG151"/>
          <cell r="AI151" t="str">
            <v>ระบุในSD</v>
          </cell>
          <cell r="AJ151"/>
          <cell r="AL151">
            <v>0</v>
          </cell>
          <cell r="AM151"/>
          <cell r="AN151">
            <v>0</v>
          </cell>
          <cell r="AO151" t="str">
            <v>WSWT2125650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BZ151" t="str">
            <v>WRWT25650/WRWT25650</v>
          </cell>
          <cell r="CA151">
            <v>0</v>
          </cell>
          <cell r="DL151"/>
          <cell r="DM151" t="str">
            <v>Lead time</v>
          </cell>
          <cell r="DN151"/>
          <cell r="DP151"/>
          <cell r="DQ151"/>
          <cell r="DR151"/>
          <cell r="DS151"/>
          <cell r="DT151"/>
          <cell r="DU151"/>
          <cell r="DW151"/>
          <cell r="DX151"/>
          <cell r="DY151"/>
          <cell r="DZ151"/>
          <cell r="EA151"/>
          <cell r="EB151"/>
          <cell r="EC151"/>
          <cell r="ED151"/>
          <cell r="EG151"/>
          <cell r="EH151"/>
          <cell r="EI151">
            <v>0</v>
          </cell>
        </row>
        <row r="152">
          <cell r="B152">
            <v>0</v>
          </cell>
          <cell r="C152"/>
          <cell r="E152"/>
          <cell r="F152"/>
          <cell r="G152">
            <v>21</v>
          </cell>
          <cell r="H152">
            <v>37</v>
          </cell>
          <cell r="I152" t="str">
            <v>ขาวแถบใส5</v>
          </cell>
          <cell r="J152"/>
          <cell r="L152">
            <v>67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>
            <v>0</v>
          </cell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WSWTSCL052125650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BZ152" t="str">
            <v>WRWT25650/WRCL25680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>
            <v>0</v>
          </cell>
        </row>
        <row r="153">
          <cell r="B153" t="str">
            <v>MK68-001115</v>
          </cell>
          <cell r="C153">
            <v>45915</v>
          </cell>
          <cell r="E153" t="str">
            <v>บจก.โรงสีข้าวธัญญาวัตน์</v>
          </cell>
          <cell r="F153" t="str">
            <v>LUNG SHIN 30 KG.</v>
          </cell>
          <cell r="G153">
            <v>21</v>
          </cell>
          <cell r="H153">
            <v>32</v>
          </cell>
          <cell r="I153" t="str">
            <v>ขาว</v>
          </cell>
          <cell r="J153"/>
          <cell r="L153">
            <v>70</v>
          </cell>
          <cell r="M153" t="str">
            <v>±</v>
          </cell>
          <cell r="N153">
            <v>5</v>
          </cell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45922</v>
          </cell>
          <cell r="Z153" t="str">
            <v>500กระสอบ</v>
          </cell>
          <cell r="AA153">
            <v>2500</v>
          </cell>
          <cell r="AB153">
            <v>0</v>
          </cell>
          <cell r="AC153">
            <v>0</v>
          </cell>
          <cell r="AD153">
            <v>0</v>
          </cell>
          <cell r="AG153" t="str">
            <v>20/9เย็น</v>
          </cell>
          <cell r="AI153"/>
          <cell r="AJ153">
            <v>0</v>
          </cell>
          <cell r="AL153">
            <v>2500</v>
          </cell>
          <cell r="AM153"/>
          <cell r="AN153">
            <v>2625</v>
          </cell>
          <cell r="AO153" t="str">
            <v>WSWT2125800</v>
          </cell>
          <cell r="AQ153">
            <v>2339.9750000000004</v>
          </cell>
          <cell r="AR153">
            <v>2339.9750000000004</v>
          </cell>
          <cell r="AS153">
            <v>0</v>
          </cell>
          <cell r="AT153">
            <v>0</v>
          </cell>
          <cell r="AU153">
            <v>0</v>
          </cell>
          <cell r="BZ153" t="str">
            <v>WRWT25800/WRWT25800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45922</v>
          </cell>
          <cell r="DP153">
            <v>45917</v>
          </cell>
          <cell r="DQ153"/>
          <cell r="DR153">
            <v>45913</v>
          </cell>
          <cell r="DS153">
            <v>45920</v>
          </cell>
          <cell r="DT153">
            <v>45921</v>
          </cell>
          <cell r="DU153">
            <v>45921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>รอART</v>
          </cell>
          <cell r="EG153"/>
          <cell r="EH153"/>
          <cell r="EI153"/>
        </row>
        <row r="154">
          <cell r="B154">
            <v>0</v>
          </cell>
          <cell r="C154"/>
          <cell r="E154"/>
          <cell r="F154"/>
          <cell r="G154">
            <v>21</v>
          </cell>
          <cell r="H154">
            <v>37</v>
          </cell>
          <cell r="I154" t="str">
            <v>ขาว</v>
          </cell>
          <cell r="J154"/>
          <cell r="L154">
            <v>83</v>
          </cell>
          <cell r="M154" t="str">
            <v>±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/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WSWT2125800</v>
          </cell>
          <cell r="AQ154">
            <v>2339.9750000000004</v>
          </cell>
          <cell r="AR154">
            <v>2339.9750000000004</v>
          </cell>
          <cell r="AS154">
            <v>0</v>
          </cell>
          <cell r="AT154">
            <v>0</v>
          </cell>
          <cell r="AU154">
            <v>0</v>
          </cell>
          <cell r="BZ154" t="str">
            <v>WRWT210800/WRWT25800</v>
          </cell>
          <cell r="CA154">
            <v>0</v>
          </cell>
          <cell r="DL154"/>
          <cell r="DM154"/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/>
          <cell r="EI154"/>
        </row>
        <row r="155">
          <cell r="B155" t="str">
            <v>MK68-001112</v>
          </cell>
          <cell r="C155">
            <v>45913</v>
          </cell>
          <cell r="E155" t="str">
            <v>บจก.แอมโก้เวท</v>
          </cell>
          <cell r="F155" t="str">
            <v>แดนโกรว50(เหลือง)</v>
          </cell>
          <cell r="G155">
            <v>21</v>
          </cell>
          <cell r="H155">
            <v>37</v>
          </cell>
          <cell r="I155" t="str">
            <v>ขาว</v>
          </cell>
          <cell r="J155" t="str">
            <v>ใส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45919</v>
          </cell>
          <cell r="Z155" t="str">
            <v>500กระสอบ</v>
          </cell>
          <cell r="AA155">
            <v>10000</v>
          </cell>
          <cell r="AB155">
            <v>0</v>
          </cell>
          <cell r="AC155">
            <v>0</v>
          </cell>
          <cell r="AD155">
            <v>0</v>
          </cell>
          <cell r="AG155" t="str">
            <v>18/9เย็ย</v>
          </cell>
          <cell r="AI155"/>
          <cell r="AJ155">
            <v>0</v>
          </cell>
          <cell r="AL155">
            <v>10000</v>
          </cell>
          <cell r="AM155">
            <v>10600</v>
          </cell>
          <cell r="AN155">
            <v>0</v>
          </cell>
          <cell r="AO155" t="str">
            <v>WSWT2121670SM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WRWT21670/WRWT21670</v>
          </cell>
          <cell r="CA155">
            <v>0</v>
          </cell>
          <cell r="DL155" t="str">
            <v>P8</v>
          </cell>
          <cell r="DM155">
            <v>4</v>
          </cell>
          <cell r="DN155">
            <v>45919</v>
          </cell>
          <cell r="DP155">
            <v>45914</v>
          </cell>
          <cell r="DQ155">
            <v>45915</v>
          </cell>
          <cell r="DR155">
            <v>45909</v>
          </cell>
          <cell r="DS155">
            <v>45916</v>
          </cell>
          <cell r="DT155">
            <v>45917</v>
          </cell>
          <cell r="DU155">
            <v>45917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MK68-001096</v>
          </cell>
          <cell r="C156">
            <v>45909</v>
          </cell>
          <cell r="E156" t="str">
            <v>บจก.หนองบัวฟีด</v>
          </cell>
          <cell r="F156" t="str">
            <v>โกลด์ชิคเก้น 994</v>
          </cell>
          <cell r="G156">
            <v>21</v>
          </cell>
          <cell r="H156">
            <v>37</v>
          </cell>
          <cell r="I156" t="str">
            <v>ขาว</v>
          </cell>
          <cell r="J156" t="str">
            <v>ใส</v>
          </cell>
          <cell r="L156">
            <v>100</v>
          </cell>
          <cell r="M156" t="str">
            <v>±</v>
          </cell>
          <cell r="N156">
            <v>5</v>
          </cell>
          <cell r="R156" t="str">
            <v>บิด</v>
          </cell>
          <cell r="T156">
            <v>22</v>
          </cell>
          <cell r="U156">
            <v>40</v>
          </cell>
          <cell r="V156">
            <v>40</v>
          </cell>
          <cell r="X156">
            <v>45922</v>
          </cell>
          <cell r="Z156" t="str">
            <v>500กระสอบ</v>
          </cell>
          <cell r="AA156">
            <v>5000</v>
          </cell>
          <cell r="AB156">
            <v>108.55204095999999</v>
          </cell>
          <cell r="AC156">
            <v>0</v>
          </cell>
          <cell r="AD156">
            <v>108.55204095999999</v>
          </cell>
          <cell r="AG156"/>
          <cell r="AI156"/>
          <cell r="AJ156">
            <v>0</v>
          </cell>
          <cell r="AL156">
            <v>5000</v>
          </cell>
          <cell r="AM156"/>
          <cell r="AN156">
            <v>5250</v>
          </cell>
          <cell r="AO156" t="str">
            <v>WSWT2121670SM</v>
          </cell>
          <cell r="AQ156">
            <v>5378.4500000000007</v>
          </cell>
          <cell r="AR156">
            <v>5378.4500000000007</v>
          </cell>
          <cell r="AS156">
            <v>0</v>
          </cell>
          <cell r="AT156">
            <v>5378.4500000000007</v>
          </cell>
          <cell r="AU156">
            <v>0</v>
          </cell>
          <cell r="BZ156" t="str">
            <v>WRWT21670/WRWT21670</v>
          </cell>
          <cell r="CA156">
            <v>0</v>
          </cell>
          <cell r="DL156" t="str">
            <v>P8</v>
          </cell>
          <cell r="DM156">
            <v>4</v>
          </cell>
          <cell r="DN156">
            <v>45922</v>
          </cell>
          <cell r="DP156">
            <v>45917</v>
          </cell>
          <cell r="DQ156">
            <v>45918</v>
          </cell>
          <cell r="DR156">
            <v>45912</v>
          </cell>
          <cell r="DS156">
            <v>45919</v>
          </cell>
          <cell r="DT156">
            <v>45920</v>
          </cell>
          <cell r="DU156">
            <v>45920</v>
          </cell>
          <cell r="DW156">
            <v>45921</v>
          </cell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MK68-001097</v>
          </cell>
          <cell r="C157">
            <v>45909</v>
          </cell>
          <cell r="E157" t="str">
            <v>บจก.หนองบัวฟีด</v>
          </cell>
          <cell r="F157" t="str">
            <v>โอดิน 103L</v>
          </cell>
          <cell r="G157">
            <v>21</v>
          </cell>
          <cell r="H157">
            <v>37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บิด</v>
          </cell>
          <cell r="T157">
            <v>22</v>
          </cell>
          <cell r="U157">
            <v>40</v>
          </cell>
          <cell r="V157">
            <v>40</v>
          </cell>
          <cell r="X157">
            <v>45922</v>
          </cell>
          <cell r="Z157" t="str">
            <v>500กระสอบ</v>
          </cell>
          <cell r="AA157">
            <v>10000</v>
          </cell>
          <cell r="AB157">
            <v>217.10408191999997</v>
          </cell>
          <cell r="AC157">
            <v>0</v>
          </cell>
          <cell r="AD157">
            <v>217.10408191999997</v>
          </cell>
          <cell r="AG157"/>
          <cell r="AI157"/>
          <cell r="AJ157">
            <v>0</v>
          </cell>
          <cell r="AL157">
            <v>10000</v>
          </cell>
          <cell r="AM157"/>
          <cell r="AN157">
            <v>10500</v>
          </cell>
          <cell r="AO157" t="str">
            <v>WSWT2121670SM</v>
          </cell>
          <cell r="AQ157">
            <v>10756.900000000001</v>
          </cell>
          <cell r="AR157">
            <v>10756.900000000001</v>
          </cell>
          <cell r="AS157">
            <v>0</v>
          </cell>
          <cell r="AT157">
            <v>10756.900000000001</v>
          </cell>
          <cell r="AU157">
            <v>0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>
            <v>45922</v>
          </cell>
          <cell r="DP157">
            <v>45917</v>
          </cell>
          <cell r="DQ157">
            <v>45918</v>
          </cell>
          <cell r="DR157">
            <v>45912</v>
          </cell>
          <cell r="DS157">
            <v>45919</v>
          </cell>
          <cell r="DT157">
            <v>45920</v>
          </cell>
          <cell r="DU157">
            <v>45920</v>
          </cell>
          <cell r="DW157">
            <v>45921</v>
          </cell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MK68-001097</v>
          </cell>
          <cell r="C158">
            <v>45909</v>
          </cell>
          <cell r="E158" t="str">
            <v>บจก.หนองบัวฟีด</v>
          </cell>
          <cell r="F158" t="str">
            <v>โอดิน 202</v>
          </cell>
          <cell r="G158">
            <v>21</v>
          </cell>
          <cell r="H158">
            <v>37</v>
          </cell>
          <cell r="I158" t="str">
            <v>ขาว</v>
          </cell>
          <cell r="J158" t="str">
            <v>ใส</v>
          </cell>
          <cell r="L158">
            <v>100</v>
          </cell>
          <cell r="M158" t="str">
            <v>±</v>
          </cell>
          <cell r="N158">
            <v>5</v>
          </cell>
          <cell r="R158" t="str">
            <v>บิด</v>
          </cell>
          <cell r="T158">
            <v>22</v>
          </cell>
          <cell r="U158">
            <v>40</v>
          </cell>
          <cell r="V158">
            <v>40</v>
          </cell>
          <cell r="X158">
            <v>45922</v>
          </cell>
          <cell r="Z158" t="str">
            <v>500กระสอบ</v>
          </cell>
          <cell r="AA158">
            <v>10000</v>
          </cell>
          <cell r="AB158">
            <v>217.10408191999997</v>
          </cell>
          <cell r="AC158">
            <v>0</v>
          </cell>
          <cell r="AD158">
            <v>217.10408191999997</v>
          </cell>
          <cell r="AG158"/>
          <cell r="AI158"/>
          <cell r="AJ158">
            <v>0</v>
          </cell>
          <cell r="AL158">
            <v>10000</v>
          </cell>
          <cell r="AM158"/>
          <cell r="AN158">
            <v>10500</v>
          </cell>
          <cell r="AO158" t="str">
            <v>WSWT2121670SM</v>
          </cell>
          <cell r="AQ158">
            <v>10756.900000000001</v>
          </cell>
          <cell r="AR158">
            <v>10756.900000000001</v>
          </cell>
          <cell r="AS158">
            <v>0</v>
          </cell>
          <cell r="AT158">
            <v>10756.900000000001</v>
          </cell>
          <cell r="AU158">
            <v>0</v>
          </cell>
          <cell r="BZ158" t="str">
            <v>WRWT21670/WRWT21670</v>
          </cell>
          <cell r="CA158">
            <v>0</v>
          </cell>
          <cell r="DL158" t="str">
            <v>P8</v>
          </cell>
          <cell r="DM158">
            <v>4</v>
          </cell>
          <cell r="DN158">
            <v>45922</v>
          </cell>
          <cell r="DP158">
            <v>45917</v>
          </cell>
          <cell r="DQ158">
            <v>45918</v>
          </cell>
          <cell r="DR158">
            <v>45912</v>
          </cell>
          <cell r="DS158">
            <v>45919</v>
          </cell>
          <cell r="DT158">
            <v>45920</v>
          </cell>
          <cell r="DU158">
            <v>45920</v>
          </cell>
          <cell r="DW158">
            <v>45921</v>
          </cell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MK68-001114</v>
          </cell>
          <cell r="C159">
            <v>45915</v>
          </cell>
          <cell r="E159" t="str">
            <v>บจก.บลูฟาโล่</v>
          </cell>
          <cell r="F159" t="str">
            <v>เมอร์รี่ 882L</v>
          </cell>
          <cell r="G159">
            <v>21</v>
          </cell>
          <cell r="H159">
            <v>37</v>
          </cell>
          <cell r="I159" t="str">
            <v>ขาว</v>
          </cell>
          <cell r="J159" t="str">
            <v>ใส</v>
          </cell>
          <cell r="L159">
            <v>97</v>
          </cell>
          <cell r="M159" t="str">
            <v>±</v>
          </cell>
          <cell r="N159">
            <v>5</v>
          </cell>
          <cell r="R159" t="str">
            <v>บิด</v>
          </cell>
          <cell r="T159">
            <v>22</v>
          </cell>
          <cell r="U159">
            <v>40</v>
          </cell>
          <cell r="V159">
            <v>40</v>
          </cell>
          <cell r="X159">
            <v>45922</v>
          </cell>
          <cell r="Z159" t="str">
            <v>500กระสอบ</v>
          </cell>
          <cell r="AA159">
            <v>5000</v>
          </cell>
          <cell r="AB159">
            <v>108.55204095999999</v>
          </cell>
          <cell r="AC159">
            <v>0</v>
          </cell>
          <cell r="AD159">
            <v>108.55204095999999</v>
          </cell>
          <cell r="AG159"/>
          <cell r="AI159"/>
          <cell r="AJ159">
            <v>0</v>
          </cell>
          <cell r="AL159">
            <v>5000</v>
          </cell>
          <cell r="AM159"/>
          <cell r="AN159">
            <v>5250</v>
          </cell>
          <cell r="AO159" t="str">
            <v>WSWT2121670SM</v>
          </cell>
          <cell r="AQ159">
            <v>5378.4500000000007</v>
          </cell>
          <cell r="AR159">
            <v>5378.4500000000007</v>
          </cell>
          <cell r="AS159">
            <v>0</v>
          </cell>
          <cell r="AT159">
            <v>5378.4500000000007</v>
          </cell>
          <cell r="AU159">
            <v>0</v>
          </cell>
          <cell r="BZ159" t="str">
            <v>WRWT21670/WRWT21670</v>
          </cell>
          <cell r="CA159">
            <v>0</v>
          </cell>
          <cell r="DL159" t="str">
            <v>P8</v>
          </cell>
          <cell r="DM159">
            <v>4</v>
          </cell>
          <cell r="DN159">
            <v>45922</v>
          </cell>
          <cell r="DP159">
            <v>45917</v>
          </cell>
          <cell r="DQ159">
            <v>45918</v>
          </cell>
          <cell r="DR159">
            <v>45912</v>
          </cell>
          <cell r="DS159">
            <v>45919</v>
          </cell>
          <cell r="DT159">
            <v>45920</v>
          </cell>
          <cell r="DU159">
            <v>45920</v>
          </cell>
          <cell r="DW159">
            <v>45921</v>
          </cell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>รอART</v>
          </cell>
          <cell r="EG159"/>
          <cell r="EH159"/>
          <cell r="EI159"/>
        </row>
        <row r="160">
          <cell r="B160" t="str">
            <v>MK68-000977</v>
          </cell>
          <cell r="C160">
            <v>45876</v>
          </cell>
          <cell r="E160" t="str">
            <v>บจก.เอพีเอ็ม อะโกร</v>
          </cell>
          <cell r="F160" t="str">
            <v>โมโม่ 4131</v>
          </cell>
          <cell r="G160">
            <v>21</v>
          </cell>
          <cell r="H160">
            <v>38</v>
          </cell>
          <cell r="I160" t="str">
            <v>ขาว</v>
          </cell>
          <cell r="J160" t="str">
            <v>ใส</v>
          </cell>
          <cell r="L160">
            <v>102</v>
          </cell>
          <cell r="M160" t="str">
            <v>±</v>
          </cell>
          <cell r="N160">
            <v>5</v>
          </cell>
          <cell r="R160" t="str">
            <v>จับจีบ</v>
          </cell>
          <cell r="T160">
            <v>22</v>
          </cell>
          <cell r="U160">
            <v>40</v>
          </cell>
          <cell r="V160">
            <v>40</v>
          </cell>
          <cell r="X160">
            <v>45926</v>
          </cell>
          <cell r="Z160" t="str">
            <v>500กระสอบแบน</v>
          </cell>
          <cell r="AA160">
            <v>3000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3000</v>
          </cell>
          <cell r="AL160">
            <v>0</v>
          </cell>
          <cell r="AM160">
            <v>3175</v>
          </cell>
          <cell r="AN160">
            <v>0</v>
          </cell>
          <cell r="AO160" t="str">
            <v>WSWT2121670SM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WRWT21670/WRWT21670</v>
          </cell>
          <cell r="CA160">
            <v>0</v>
          </cell>
          <cell r="DL160" t="str">
            <v>P8</v>
          </cell>
          <cell r="DM160">
            <v>4</v>
          </cell>
          <cell r="DN160">
            <v>45926</v>
          </cell>
          <cell r="DP160">
            <v>45921</v>
          </cell>
          <cell r="DQ160">
            <v>45922</v>
          </cell>
          <cell r="DR160">
            <v>45916</v>
          </cell>
          <cell r="DS160">
            <v>45923</v>
          </cell>
          <cell r="DT160">
            <v>45924</v>
          </cell>
          <cell r="DU160">
            <v>45924</v>
          </cell>
          <cell r="DW160">
            <v>45925</v>
          </cell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MK68-000982</v>
          </cell>
          <cell r="C161">
            <v>45876</v>
          </cell>
          <cell r="E161" t="str">
            <v>บจก.เอพีเอ็ม อะโกร</v>
          </cell>
          <cell r="F161" t="str">
            <v>ฟีล กู๊ด 893</v>
          </cell>
          <cell r="G161">
            <v>21</v>
          </cell>
          <cell r="H161">
            <v>40</v>
          </cell>
          <cell r="I161" t="str">
            <v>ขาว</v>
          </cell>
          <cell r="J161" t="str">
            <v>ใส</v>
          </cell>
          <cell r="L161">
            <v>108</v>
          </cell>
          <cell r="M161" t="str">
            <v>±</v>
          </cell>
          <cell r="N161">
            <v>5</v>
          </cell>
          <cell r="R161" t="str">
            <v>บิด</v>
          </cell>
          <cell r="T161">
            <v>22</v>
          </cell>
          <cell r="U161">
            <v>42</v>
          </cell>
          <cell r="V161">
            <v>40</v>
          </cell>
          <cell r="X161">
            <v>45961</v>
          </cell>
          <cell r="Z161" t="str">
            <v>500กระสอบ</v>
          </cell>
          <cell r="AA161">
            <v>3000</v>
          </cell>
          <cell r="AB161">
            <v>68.387785804799989</v>
          </cell>
          <cell r="AC161">
            <v>0</v>
          </cell>
          <cell r="AD161">
            <v>68.387785804799989</v>
          </cell>
          <cell r="AG161"/>
          <cell r="AI161"/>
          <cell r="AJ161">
            <v>0</v>
          </cell>
          <cell r="AL161">
            <v>3000</v>
          </cell>
          <cell r="AM161"/>
          <cell r="AN161">
            <v>3150</v>
          </cell>
          <cell r="AO161" t="str">
            <v>WSWT2121670SM</v>
          </cell>
          <cell r="AQ161">
            <v>3478.5300000000007</v>
          </cell>
          <cell r="AR161">
            <v>3478.5300000000007</v>
          </cell>
          <cell r="AS161">
            <v>0</v>
          </cell>
          <cell r="AT161">
            <v>3478.5300000000007</v>
          </cell>
          <cell r="AU161">
            <v>0</v>
          </cell>
          <cell r="BZ161" t="str">
            <v>WRWT21670/WRWT21670</v>
          </cell>
          <cell r="CA161">
            <v>0</v>
          </cell>
          <cell r="DL161" t="str">
            <v>P8</v>
          </cell>
          <cell r="DM161">
            <v>4</v>
          </cell>
          <cell r="DN161">
            <v>45961</v>
          </cell>
          <cell r="DP161">
            <v>45956</v>
          </cell>
          <cell r="DQ161">
            <v>45957</v>
          </cell>
          <cell r="DR161">
            <v>45951</v>
          </cell>
          <cell r="DS161">
            <v>45958</v>
          </cell>
          <cell r="DT161">
            <v>45959</v>
          </cell>
          <cell r="DU161">
            <v>45959</v>
          </cell>
          <cell r="DW161">
            <v>45960</v>
          </cell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ประมาณการ</v>
          </cell>
          <cell r="C162" t="str">
            <v>ประมาณการ</v>
          </cell>
          <cell r="E162" t="str">
            <v>บจก.แอมโก้เวท</v>
          </cell>
          <cell r="F162" t="str">
            <v>รอแบบ</v>
          </cell>
          <cell r="G162">
            <v>21</v>
          </cell>
          <cell r="H162">
            <v>37</v>
          </cell>
          <cell r="I162" t="str">
            <v>ขาว</v>
          </cell>
          <cell r="J162" t="str">
            <v>ใส</v>
          </cell>
          <cell r="L162">
            <v>100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 t="str">
            <v>รอแจ้ง</v>
          </cell>
          <cell r="Z162" t="str">
            <v>500กระสอบ</v>
          </cell>
          <cell r="AA162">
            <v>100000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100000</v>
          </cell>
          <cell r="AM162"/>
          <cell r="AN162">
            <v>105000</v>
          </cell>
          <cell r="AO162" t="str">
            <v>WSWT2121670SM</v>
          </cell>
          <cell r="AQ162">
            <v>107569.00000000001</v>
          </cell>
          <cell r="AR162">
            <v>30000</v>
          </cell>
          <cell r="AS162">
            <v>77569.000000000015</v>
          </cell>
          <cell r="AT162">
            <v>30000</v>
          </cell>
          <cell r="AU162">
            <v>77569.000000000015</v>
          </cell>
          <cell r="BZ162" t="str">
            <v>WRWT21670/WRWT21670</v>
          </cell>
          <cell r="CA162">
            <v>5578.2453533333337</v>
          </cell>
          <cell r="DL162" t="str">
            <v>P8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MK67-001643</v>
          </cell>
          <cell r="C163">
            <v>45631</v>
          </cell>
          <cell r="E163" t="str">
            <v>บจก.ที.ซี.ยูเนี่ยน อโกรเทค</v>
          </cell>
          <cell r="F163" t="str">
            <v>Zhejiang UN</v>
          </cell>
          <cell r="G163">
            <v>21</v>
          </cell>
          <cell r="H163">
            <v>37</v>
          </cell>
          <cell r="I163" t="str">
            <v>ขาว</v>
          </cell>
          <cell r="J163" t="str">
            <v>ใส</v>
          </cell>
          <cell r="L163">
            <v>100</v>
          </cell>
          <cell r="M163" t="str">
            <v>±</v>
          </cell>
          <cell r="N163">
            <v>5</v>
          </cell>
          <cell r="R163" t="str">
            <v>ไม่</v>
          </cell>
          <cell r="T163" t="str">
            <v>ไม่สวมถุงใน</v>
          </cell>
          <cell r="U163"/>
          <cell r="V163"/>
          <cell r="X163" t="str">
            <v>รอแจ้ง</v>
          </cell>
          <cell r="Z163" t="str">
            <v xml:space="preserve">300กระสอบแบนเต็มใบ </v>
          </cell>
          <cell r="AA163">
            <v>16000</v>
          </cell>
          <cell r="AB163">
            <v>0</v>
          </cell>
          <cell r="AC163">
            <v>0</v>
          </cell>
          <cell r="AD163">
            <v>0</v>
          </cell>
          <cell r="AG163" t="str">
            <v>17/2---28/3 ลูกค้าแจ้งเลื่อน</v>
          </cell>
          <cell r="AI163"/>
          <cell r="AJ163">
            <v>0</v>
          </cell>
          <cell r="AL163">
            <v>16000</v>
          </cell>
          <cell r="AM163"/>
          <cell r="AN163">
            <v>16800</v>
          </cell>
          <cell r="AO163" t="str">
            <v>WSWT2121670SM</v>
          </cell>
          <cell r="AQ163">
            <v>17211.04</v>
          </cell>
          <cell r="AR163">
            <v>17211.04</v>
          </cell>
          <cell r="AS163">
            <v>0</v>
          </cell>
          <cell r="AT163">
            <v>17211.04</v>
          </cell>
          <cell r="AU163">
            <v>0</v>
          </cell>
          <cell r="BZ163" t="str">
            <v>WRWT21670/WRWT21670</v>
          </cell>
          <cell r="CA163">
            <v>0</v>
          </cell>
          <cell r="DL163" t="str">
            <v>P8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MK67-001642</v>
          </cell>
          <cell r="C164">
            <v>45631</v>
          </cell>
          <cell r="E164" t="str">
            <v>บจก.ที.ซี.ยูเนี่ยน อโกรเทค</v>
          </cell>
          <cell r="F164" t="str">
            <v>Zhejiang UN</v>
          </cell>
          <cell r="G164">
            <v>21</v>
          </cell>
          <cell r="H164">
            <v>37</v>
          </cell>
          <cell r="I164" t="str">
            <v>ขาว</v>
          </cell>
          <cell r="J164" t="str">
            <v>ใส</v>
          </cell>
          <cell r="L164">
            <v>100</v>
          </cell>
          <cell r="M164" t="str">
            <v>±</v>
          </cell>
          <cell r="N164">
            <v>5</v>
          </cell>
          <cell r="R164" t="str">
            <v>ไม่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 xml:space="preserve">300กระสอบแบนเต็มใบ </v>
          </cell>
          <cell r="AA164">
            <v>9000</v>
          </cell>
          <cell r="AB164">
            <v>0</v>
          </cell>
          <cell r="AC164">
            <v>0</v>
          </cell>
          <cell r="AD164">
            <v>0</v>
          </cell>
          <cell r="AG164" t="str">
            <v>3/2---19/3 ลูกค้าแจ้งเลื่อน</v>
          </cell>
          <cell r="AI164"/>
          <cell r="AJ164">
            <v>0</v>
          </cell>
          <cell r="AL164">
            <v>9000</v>
          </cell>
          <cell r="AM164"/>
          <cell r="AN164">
            <v>9450</v>
          </cell>
          <cell r="AO164" t="str">
            <v>WSWT2121670SM</v>
          </cell>
          <cell r="AQ164">
            <v>9681.2100000000009</v>
          </cell>
          <cell r="AR164">
            <v>9681.2100000000009</v>
          </cell>
          <cell r="AS164">
            <v>0</v>
          </cell>
          <cell r="AT164">
            <v>9681.2100000000009</v>
          </cell>
          <cell r="AU164">
            <v>0</v>
          </cell>
          <cell r="BZ164" t="str">
            <v>WRWT21670/WRWT21670</v>
          </cell>
          <cell r="CA164">
            <v>0</v>
          </cell>
          <cell r="DL164" t="str">
            <v>P8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MK68-001036</v>
          </cell>
          <cell r="C165">
            <v>45896</v>
          </cell>
          <cell r="E165" t="str">
            <v>บจก.เอพีเอ็ม อะโกร</v>
          </cell>
          <cell r="F165" t="str">
            <v>โมโม่ 491</v>
          </cell>
          <cell r="G165">
            <v>21</v>
          </cell>
          <cell r="H165">
            <v>38</v>
          </cell>
          <cell r="I165" t="str">
            <v>ขาว</v>
          </cell>
          <cell r="J165" t="str">
            <v>ใส</v>
          </cell>
          <cell r="L165">
            <v>102</v>
          </cell>
          <cell r="M165" t="str">
            <v>±</v>
          </cell>
          <cell r="N165">
            <v>5</v>
          </cell>
          <cell r="R165" t="str">
            <v>จับจีบ</v>
          </cell>
          <cell r="T165">
            <v>22</v>
          </cell>
          <cell r="U165">
            <v>40</v>
          </cell>
          <cell r="V165">
            <v>40</v>
          </cell>
          <cell r="X165" t="str">
            <v>รอแจ้ง</v>
          </cell>
          <cell r="Z165" t="str">
            <v>500กระสอบแบน</v>
          </cell>
          <cell r="AA165">
            <v>3000</v>
          </cell>
          <cell r="AB165">
            <v>65.13122457599998</v>
          </cell>
          <cell r="AC165">
            <v>0</v>
          </cell>
          <cell r="AD165">
            <v>65.13122457599998</v>
          </cell>
          <cell r="AG165"/>
          <cell r="AI165"/>
          <cell r="AJ165">
            <v>0</v>
          </cell>
          <cell r="AL165">
            <v>3000</v>
          </cell>
          <cell r="AM165"/>
          <cell r="AN165">
            <v>3150</v>
          </cell>
          <cell r="AO165" t="str">
            <v>WSWT2121670SM</v>
          </cell>
          <cell r="AQ165">
            <v>3310.89</v>
          </cell>
          <cell r="AR165">
            <v>3310.89</v>
          </cell>
          <cell r="AS165">
            <v>0</v>
          </cell>
          <cell r="AT165">
            <v>3310.89</v>
          </cell>
          <cell r="AU165">
            <v>0</v>
          </cell>
          <cell r="BZ165" t="str">
            <v>WRWT21670/WRWT21670</v>
          </cell>
          <cell r="CA165">
            <v>0</v>
          </cell>
          <cell r="DL165" t="str">
            <v>P8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 t="e">
            <v>#VALUE!</v>
          </cell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MK68-001038</v>
          </cell>
          <cell r="C166">
            <v>45896</v>
          </cell>
          <cell r="E166" t="str">
            <v>บจก.เอพีเอ็ม อะโกร</v>
          </cell>
          <cell r="F166" t="str">
            <v>โมโม่ 492</v>
          </cell>
          <cell r="G166">
            <v>21</v>
          </cell>
          <cell r="H166">
            <v>38</v>
          </cell>
          <cell r="I166" t="str">
            <v>ขาว</v>
          </cell>
          <cell r="J166" t="str">
            <v>ใส</v>
          </cell>
          <cell r="L166">
            <v>102</v>
          </cell>
          <cell r="M166" t="str">
            <v>±</v>
          </cell>
          <cell r="N166">
            <v>5</v>
          </cell>
          <cell r="R166" t="str">
            <v>จับจีบ</v>
          </cell>
          <cell r="T166">
            <v>22</v>
          </cell>
          <cell r="U166">
            <v>40</v>
          </cell>
          <cell r="V166">
            <v>40</v>
          </cell>
          <cell r="X166" t="str">
            <v>รอแจ้ง</v>
          </cell>
          <cell r="Z166" t="str">
            <v>500กระสอบแบน</v>
          </cell>
          <cell r="AA166">
            <v>5000</v>
          </cell>
          <cell r="AB166">
            <v>108.55204095999999</v>
          </cell>
          <cell r="AC166">
            <v>0</v>
          </cell>
          <cell r="AD166">
            <v>108.55204095999999</v>
          </cell>
          <cell r="AG166"/>
          <cell r="AI166"/>
          <cell r="AJ166">
            <v>0</v>
          </cell>
          <cell r="AL166">
            <v>5000</v>
          </cell>
          <cell r="AM166"/>
          <cell r="AN166">
            <v>5250</v>
          </cell>
          <cell r="AO166" t="str">
            <v>WSWT2121670SM</v>
          </cell>
          <cell r="AQ166">
            <v>5518.15</v>
          </cell>
          <cell r="AR166">
            <v>5518.15</v>
          </cell>
          <cell r="AS166">
            <v>0</v>
          </cell>
          <cell r="AT166">
            <v>5518.15</v>
          </cell>
          <cell r="AU166">
            <v>0</v>
          </cell>
          <cell r="BZ166" t="str">
            <v>WRWT21670/WRWT21670</v>
          </cell>
          <cell r="CA166">
            <v>0</v>
          </cell>
          <cell r="DL166" t="str">
            <v>P8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 t="e">
            <v>#VALUE!</v>
          </cell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MK68-001037</v>
          </cell>
          <cell r="C167">
            <v>45896</v>
          </cell>
          <cell r="E167" t="str">
            <v>บจก.เอพีเอ็ม อะโกร</v>
          </cell>
          <cell r="F167" t="str">
            <v>โมโม่ 401</v>
          </cell>
          <cell r="G167">
            <v>21</v>
          </cell>
          <cell r="H167">
            <v>38</v>
          </cell>
          <cell r="I167" t="str">
            <v>ขาว</v>
          </cell>
          <cell r="J167" t="str">
            <v>ใส</v>
          </cell>
          <cell r="L167">
            <v>102</v>
          </cell>
          <cell r="M167" t="str">
            <v>±</v>
          </cell>
          <cell r="N167">
            <v>5</v>
          </cell>
          <cell r="R167" t="str">
            <v>จับจีบ</v>
          </cell>
          <cell r="T167">
            <v>22</v>
          </cell>
          <cell r="U167">
            <v>40</v>
          </cell>
          <cell r="V167">
            <v>40</v>
          </cell>
          <cell r="X167" t="str">
            <v>รอแจ้ง</v>
          </cell>
          <cell r="Z167" t="str">
            <v>500กระสอบแบน</v>
          </cell>
          <cell r="AA167">
            <v>3000</v>
          </cell>
          <cell r="AB167">
            <v>65.13122457599998</v>
          </cell>
          <cell r="AC167">
            <v>0</v>
          </cell>
          <cell r="AD167">
            <v>65.13122457599998</v>
          </cell>
          <cell r="AG167"/>
          <cell r="AI167"/>
          <cell r="AJ167">
            <v>0</v>
          </cell>
          <cell r="AL167">
            <v>3000</v>
          </cell>
          <cell r="AM167"/>
          <cell r="AN167">
            <v>3150</v>
          </cell>
          <cell r="AO167" t="str">
            <v>WSWT2121670SM</v>
          </cell>
          <cell r="AQ167">
            <v>3310.89</v>
          </cell>
          <cell r="AR167">
            <v>3310.89</v>
          </cell>
          <cell r="AS167">
            <v>0</v>
          </cell>
          <cell r="AT167">
            <v>3310.89</v>
          </cell>
          <cell r="AU167">
            <v>0</v>
          </cell>
          <cell r="BZ167" t="str">
            <v>WRWT21670/WRWT21670</v>
          </cell>
          <cell r="CA167">
            <v>0</v>
          </cell>
          <cell r="DL167" t="str">
            <v>P8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 t="e">
            <v>#VALUE!</v>
          </cell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MK68-000978</v>
          </cell>
          <cell r="C168">
            <v>45876</v>
          </cell>
          <cell r="E168" t="str">
            <v>บจก.เอพีเอ็ม อะโกร</v>
          </cell>
          <cell r="F168" t="str">
            <v>โมโม่ 4132</v>
          </cell>
          <cell r="G168">
            <v>21</v>
          </cell>
          <cell r="H168">
            <v>40</v>
          </cell>
          <cell r="I168" t="str">
            <v>ขาว</v>
          </cell>
          <cell r="J168" t="str">
            <v>ใส</v>
          </cell>
          <cell r="L168">
            <v>108</v>
          </cell>
          <cell r="M168" t="str">
            <v>±</v>
          </cell>
          <cell r="N168">
            <v>5</v>
          </cell>
          <cell r="R168" t="str">
            <v>บิด</v>
          </cell>
          <cell r="T168">
            <v>22</v>
          </cell>
          <cell r="U168">
            <v>42</v>
          </cell>
          <cell r="V168">
            <v>40</v>
          </cell>
          <cell r="X168" t="str">
            <v>รอแจ้ง</v>
          </cell>
          <cell r="Z168" t="str">
            <v>500กระสอบ</v>
          </cell>
          <cell r="AA168">
            <v>5000</v>
          </cell>
          <cell r="AB168">
            <v>113.97964300799998</v>
          </cell>
          <cell r="AC168">
            <v>0</v>
          </cell>
          <cell r="AD168">
            <v>113.97964300799998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WSWT2121670SM</v>
          </cell>
          <cell r="AQ168">
            <v>5797.55</v>
          </cell>
          <cell r="AR168">
            <v>5797.55</v>
          </cell>
          <cell r="AS168">
            <v>0</v>
          </cell>
          <cell r="AT168">
            <v>5797.55</v>
          </cell>
          <cell r="AU168">
            <v>0</v>
          </cell>
          <cell r="BZ168" t="str">
            <v>WRWT21670/WRWT21670</v>
          </cell>
          <cell r="CA168">
            <v>0</v>
          </cell>
          <cell r="DL168" t="str">
            <v>P8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 t="e">
            <v>#VALUE!</v>
          </cell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MK68-001103</v>
          </cell>
          <cell r="C169">
            <v>45911</v>
          </cell>
          <cell r="E169" t="str">
            <v>บจก.เอพีเอ็ม อะโกร</v>
          </cell>
          <cell r="F169" t="str">
            <v>ฟีล กู๊ด 892</v>
          </cell>
          <cell r="G169">
            <v>21</v>
          </cell>
          <cell r="H169">
            <v>38</v>
          </cell>
          <cell r="I169" t="str">
            <v>ขาว</v>
          </cell>
          <cell r="J169" t="str">
            <v>ใส</v>
          </cell>
          <cell r="L169">
            <v>102</v>
          </cell>
          <cell r="M169" t="str">
            <v>±</v>
          </cell>
          <cell r="N169">
            <v>5</v>
          </cell>
          <cell r="R169" t="str">
            <v>บิด</v>
          </cell>
          <cell r="T169">
            <v>22</v>
          </cell>
          <cell r="U169">
            <v>40</v>
          </cell>
          <cell r="V169">
            <v>40</v>
          </cell>
          <cell r="X169" t="str">
            <v>รอแจ้ง</v>
          </cell>
          <cell r="Z169" t="str">
            <v>500กระสอบแบน</v>
          </cell>
          <cell r="AA169">
            <v>3000</v>
          </cell>
          <cell r="AB169">
            <v>65.13122457599998</v>
          </cell>
          <cell r="AC169">
            <v>0</v>
          </cell>
          <cell r="AD169">
            <v>65.13122457599998</v>
          </cell>
          <cell r="AG169"/>
          <cell r="AI169"/>
          <cell r="AJ169">
            <v>0</v>
          </cell>
          <cell r="AL169">
            <v>3000</v>
          </cell>
          <cell r="AM169"/>
          <cell r="AN169">
            <v>3150</v>
          </cell>
          <cell r="AO169" t="str">
            <v>WSWT2121670SM</v>
          </cell>
          <cell r="AQ169">
            <v>3310.89</v>
          </cell>
          <cell r="AR169">
            <v>3310.89</v>
          </cell>
          <cell r="AS169">
            <v>0</v>
          </cell>
          <cell r="AT169">
            <v>3310.89</v>
          </cell>
          <cell r="AU169">
            <v>0</v>
          </cell>
          <cell r="BZ169" t="str">
            <v>WRWT21670/WRWT21670</v>
          </cell>
          <cell r="CA169">
            <v>0</v>
          </cell>
          <cell r="DL169" t="str">
            <v>P8</v>
          </cell>
          <cell r="DM169">
            <v>4</v>
          </cell>
          <cell r="DN169" t="str">
            <v>รอแจ้ง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 t="e">
            <v>#VALUE!</v>
          </cell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MK68-001102</v>
          </cell>
          <cell r="C170">
            <v>45911</v>
          </cell>
          <cell r="E170" t="str">
            <v>บจก.เอพีเอ็ม อะโกร</v>
          </cell>
          <cell r="F170" t="str">
            <v>ฟีล กู๊ด 8032</v>
          </cell>
          <cell r="G170">
            <v>21</v>
          </cell>
          <cell r="H170">
            <v>40</v>
          </cell>
          <cell r="I170" t="str">
            <v>ขาว</v>
          </cell>
          <cell r="J170" t="str">
            <v>ใส</v>
          </cell>
          <cell r="L170">
            <v>108</v>
          </cell>
          <cell r="M170" t="str">
            <v>±</v>
          </cell>
          <cell r="N170">
            <v>5</v>
          </cell>
          <cell r="R170" t="str">
            <v>จับจีบ</v>
          </cell>
          <cell r="T170">
            <v>22</v>
          </cell>
          <cell r="U170">
            <v>42</v>
          </cell>
          <cell r="V170">
            <v>40</v>
          </cell>
          <cell r="X170" t="str">
            <v>รอแจ้ง</v>
          </cell>
          <cell r="Z170" t="str">
            <v>500กระสอบแบน</v>
          </cell>
          <cell r="AA170">
            <v>3000</v>
          </cell>
          <cell r="AB170">
            <v>68.387785804799989</v>
          </cell>
          <cell r="AC170">
            <v>0</v>
          </cell>
          <cell r="AD170">
            <v>68.387785804799989</v>
          </cell>
          <cell r="AG170"/>
          <cell r="AI170"/>
          <cell r="AJ170">
            <v>0</v>
          </cell>
          <cell r="AL170">
            <v>3000</v>
          </cell>
          <cell r="AM170"/>
          <cell r="AN170">
            <v>3150</v>
          </cell>
          <cell r="AO170" t="str">
            <v>WSWT2121670SM</v>
          </cell>
          <cell r="AQ170">
            <v>3478.5300000000007</v>
          </cell>
          <cell r="AR170">
            <v>3478.5300000000007</v>
          </cell>
          <cell r="AS170">
            <v>0</v>
          </cell>
          <cell r="AT170">
            <v>3478.5300000000007</v>
          </cell>
          <cell r="AU170">
            <v>0</v>
          </cell>
          <cell r="BZ170" t="str">
            <v>WRWT21670/WRWT21670</v>
          </cell>
          <cell r="CA170">
            <v>0</v>
          </cell>
          <cell r="DL170" t="str">
            <v>P8</v>
          </cell>
          <cell r="DM170">
            <v>4</v>
          </cell>
          <cell r="DN170" t="str">
            <v>รอแจ้ง</v>
          </cell>
          <cell r="DP170" t="e">
            <v>#VALUE!</v>
          </cell>
          <cell r="DQ170" t="e">
            <v>#VALUE!</v>
          </cell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 t="e">
            <v>#VALUE!</v>
          </cell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MK68-001101</v>
          </cell>
          <cell r="C171">
            <v>45911</v>
          </cell>
          <cell r="E171" t="str">
            <v>บจก.เอพีเอ็ม อะโกร</v>
          </cell>
          <cell r="F171" t="str">
            <v>ฟีล กู๊ด 8132</v>
          </cell>
          <cell r="G171">
            <v>21</v>
          </cell>
          <cell r="H171">
            <v>40</v>
          </cell>
          <cell r="I171" t="str">
            <v>ขาว</v>
          </cell>
          <cell r="J171" t="str">
            <v>ใส</v>
          </cell>
          <cell r="L171">
            <v>108</v>
          </cell>
          <cell r="M171" t="str">
            <v>±</v>
          </cell>
          <cell r="N171">
            <v>5</v>
          </cell>
          <cell r="R171" t="str">
            <v>จับจีบ</v>
          </cell>
          <cell r="T171">
            <v>22</v>
          </cell>
          <cell r="U171">
            <v>42</v>
          </cell>
          <cell r="V171">
            <v>40</v>
          </cell>
          <cell r="X171" t="str">
            <v>รอแจ้ง</v>
          </cell>
          <cell r="Z171" t="str">
            <v>500กระสอบแบน</v>
          </cell>
          <cell r="AA171">
            <v>3000</v>
          </cell>
          <cell r="AB171">
            <v>68.387785804799989</v>
          </cell>
          <cell r="AC171">
            <v>0</v>
          </cell>
          <cell r="AD171">
            <v>68.387785804799989</v>
          </cell>
          <cell r="AG171"/>
          <cell r="AI171"/>
          <cell r="AJ171">
            <v>0</v>
          </cell>
          <cell r="AL171">
            <v>3000</v>
          </cell>
          <cell r="AM171"/>
          <cell r="AN171">
            <v>3150</v>
          </cell>
          <cell r="AO171" t="str">
            <v>WSWT2121670SM</v>
          </cell>
          <cell r="AQ171">
            <v>3478.5300000000007</v>
          </cell>
          <cell r="AR171">
            <v>3478.5300000000007</v>
          </cell>
          <cell r="AS171">
            <v>0</v>
          </cell>
          <cell r="AT171">
            <v>3478.5300000000007</v>
          </cell>
          <cell r="AU171">
            <v>0</v>
          </cell>
          <cell r="BZ171" t="str">
            <v>WRWT21670/WRWT21670</v>
          </cell>
          <cell r="CA171">
            <v>0</v>
          </cell>
          <cell r="DL171" t="str">
            <v>P8</v>
          </cell>
          <cell r="DM171">
            <v>4</v>
          </cell>
          <cell r="DN171" t="str">
            <v>รอแจ้ง</v>
          </cell>
          <cell r="DP171" t="e">
            <v>#VALUE!</v>
          </cell>
          <cell r="DQ171" t="e">
            <v>#VALUE!</v>
          </cell>
          <cell r="DR171" t="e">
            <v>#VALUE!</v>
          </cell>
          <cell r="DS171" t="e">
            <v>#VALUE!</v>
          </cell>
          <cell r="DT171" t="e">
            <v>#VALUE!</v>
          </cell>
          <cell r="DU171" t="e">
            <v>#VALUE!</v>
          </cell>
          <cell r="DW171" t="e">
            <v>#VALUE!</v>
          </cell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MK68-001100</v>
          </cell>
          <cell r="C172">
            <v>45911</v>
          </cell>
          <cell r="E172" t="str">
            <v>บจก.เอพีเอ็ม อะโกร</v>
          </cell>
          <cell r="F172" t="str">
            <v>ฟีล กู๊ด 8133</v>
          </cell>
          <cell r="G172">
            <v>21</v>
          </cell>
          <cell r="H172">
            <v>40</v>
          </cell>
          <cell r="I172" t="str">
            <v>ขาว</v>
          </cell>
          <cell r="J172" t="str">
            <v>ใส</v>
          </cell>
          <cell r="L172">
            <v>108</v>
          </cell>
          <cell r="M172" t="str">
            <v>±</v>
          </cell>
          <cell r="N172">
            <v>5</v>
          </cell>
          <cell r="R172" t="str">
            <v>จับจีบ</v>
          </cell>
          <cell r="T172">
            <v>22</v>
          </cell>
          <cell r="U172">
            <v>42</v>
          </cell>
          <cell r="V172">
            <v>40</v>
          </cell>
          <cell r="X172" t="str">
            <v>รอแจ้ง</v>
          </cell>
          <cell r="Z172" t="str">
            <v>500กระสอบแบน</v>
          </cell>
          <cell r="AA172">
            <v>3000</v>
          </cell>
          <cell r="AB172">
            <v>68.387785804799989</v>
          </cell>
          <cell r="AC172">
            <v>0</v>
          </cell>
          <cell r="AD172">
            <v>68.387785804799989</v>
          </cell>
          <cell r="AG172"/>
          <cell r="AI172"/>
          <cell r="AJ172">
            <v>0</v>
          </cell>
          <cell r="AL172">
            <v>3000</v>
          </cell>
          <cell r="AM172"/>
          <cell r="AN172">
            <v>3150</v>
          </cell>
          <cell r="AO172" t="str">
            <v>WSWT2121670SM</v>
          </cell>
          <cell r="AQ172">
            <v>3478.5300000000007</v>
          </cell>
          <cell r="AR172">
            <v>3478.5300000000007</v>
          </cell>
          <cell r="AS172">
            <v>0</v>
          </cell>
          <cell r="AT172">
            <v>3478.5300000000007</v>
          </cell>
          <cell r="AU172">
            <v>0</v>
          </cell>
          <cell r="BZ172" t="str">
            <v>WRWT21670/WRWT21670</v>
          </cell>
          <cell r="CA172">
            <v>0</v>
          </cell>
          <cell r="DL172" t="str">
            <v>P8</v>
          </cell>
          <cell r="DM172">
            <v>4</v>
          </cell>
          <cell r="DN172" t="str">
            <v>รอแจ้ง</v>
          </cell>
          <cell r="DP172" t="e">
            <v>#VALUE!</v>
          </cell>
          <cell r="DQ172" t="e">
            <v>#VALUE!</v>
          </cell>
          <cell r="DR172" t="e">
            <v>#VALUE!</v>
          </cell>
          <cell r="DS172" t="e">
            <v>#VALUE!</v>
          </cell>
          <cell r="DT172" t="e">
            <v>#VALUE!</v>
          </cell>
          <cell r="DU172" t="e">
            <v>#VALUE!</v>
          </cell>
          <cell r="DW172" t="e">
            <v>#VALUE!</v>
          </cell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ประมาณการ</v>
          </cell>
          <cell r="C173" t="str">
            <v>ประมาณการ</v>
          </cell>
          <cell r="E173" t="str">
            <v>บจก.ที.ซี.ยูเนี่ยน อโกรเทค</v>
          </cell>
          <cell r="F173" t="str">
            <v>Zhejiang UN</v>
          </cell>
          <cell r="G173">
            <v>21</v>
          </cell>
          <cell r="H173">
            <v>37</v>
          </cell>
          <cell r="I173" t="str">
            <v>ขาว</v>
          </cell>
          <cell r="J173" t="str">
            <v>ใส</v>
          </cell>
          <cell r="L173">
            <v>100</v>
          </cell>
          <cell r="M173" t="str">
            <v>±</v>
          </cell>
          <cell r="N173">
            <v>5</v>
          </cell>
          <cell r="R173" t="str">
            <v>ไม่</v>
          </cell>
          <cell r="T173" t="str">
            <v>ไม่สวมถุงใน</v>
          </cell>
          <cell r="U173"/>
          <cell r="V173"/>
          <cell r="X173" t="str">
            <v>รอแจ้ง</v>
          </cell>
          <cell r="Z173" t="str">
            <v xml:space="preserve">300กระสอบแบนเต็มใบ </v>
          </cell>
          <cell r="AA173">
            <v>10000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10000</v>
          </cell>
          <cell r="AM173"/>
          <cell r="AN173">
            <v>10500</v>
          </cell>
          <cell r="AO173" t="str">
            <v>WSWT2121670SM</v>
          </cell>
          <cell r="AQ173">
            <v>10756.900000000001</v>
          </cell>
          <cell r="AR173">
            <v>0</v>
          </cell>
          <cell r="AS173">
            <v>10756.900000000001</v>
          </cell>
          <cell r="AT173">
            <v>0</v>
          </cell>
          <cell r="AU173">
            <v>10756.900000000001</v>
          </cell>
          <cell r="BZ173" t="str">
            <v>WRWT21670/WRWT21670</v>
          </cell>
          <cell r="CA173">
            <v>773.56453533333331</v>
          </cell>
          <cell r="DL173" t="str">
            <v>P8</v>
          </cell>
          <cell r="DM173">
            <v>4</v>
          </cell>
          <cell r="DN173" t="str">
            <v>รอแจ้ง</v>
          </cell>
          <cell r="DP173" t="e">
            <v>#VALUE!</v>
          </cell>
          <cell r="DQ173" t="e">
            <v>#VALUE!</v>
          </cell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MK68-000892</v>
          </cell>
          <cell r="C174">
            <v>45854</v>
          </cell>
          <cell r="E174" t="str">
            <v>บจก.เอสพีเอ็ม อาหารสัตว์</v>
          </cell>
          <cell r="F174" t="str">
            <v>มาซู ฟีดซี042</v>
          </cell>
          <cell r="G174">
            <v>21</v>
          </cell>
          <cell r="H174">
            <v>38</v>
          </cell>
          <cell r="I174" t="str">
            <v>ขาว</v>
          </cell>
          <cell r="J174" t="str">
            <v>ด้าน</v>
          </cell>
          <cell r="L174">
            <v>102</v>
          </cell>
          <cell r="M174" t="str">
            <v>±</v>
          </cell>
          <cell r="N174">
            <v>5</v>
          </cell>
          <cell r="R174" t="str">
            <v>บิด</v>
          </cell>
          <cell r="T174">
            <v>22</v>
          </cell>
          <cell r="U174">
            <v>40</v>
          </cell>
          <cell r="V174">
            <v>40</v>
          </cell>
          <cell r="X174" t="str">
            <v>รอแจ้ง</v>
          </cell>
          <cell r="Z174" t="str">
            <v>500กระสอบแบน</v>
          </cell>
          <cell r="AA174">
            <v>3000</v>
          </cell>
          <cell r="AB174">
            <v>65.13122457599998</v>
          </cell>
          <cell r="AC174">
            <v>0</v>
          </cell>
          <cell r="AD174">
            <v>65.13122457599998</v>
          </cell>
          <cell r="AG174"/>
          <cell r="AI174"/>
          <cell r="AJ174">
            <v>0</v>
          </cell>
          <cell r="AL174">
            <v>3000</v>
          </cell>
          <cell r="AM174"/>
          <cell r="AN174">
            <v>3150</v>
          </cell>
          <cell r="AO174" t="str">
            <v>WSWT2121670SM</v>
          </cell>
          <cell r="AQ174">
            <v>3310.89</v>
          </cell>
          <cell r="AR174">
            <v>3310.89</v>
          </cell>
          <cell r="AS174">
            <v>0</v>
          </cell>
          <cell r="AT174">
            <v>0</v>
          </cell>
          <cell r="AU174">
            <v>3310.89</v>
          </cell>
          <cell r="BZ174" t="str">
            <v>WRWT21670/WRWT21670</v>
          </cell>
          <cell r="CA174">
            <v>0</v>
          </cell>
          <cell r="DL174" t="str">
            <v>P8</v>
          </cell>
          <cell r="DM174">
            <v>4</v>
          </cell>
          <cell r="DN174" t="str">
            <v>รอแจ้ง</v>
          </cell>
          <cell r="DP174" t="e">
            <v>#VALUE!</v>
          </cell>
          <cell r="DQ174" t="e">
            <v>#VALUE!</v>
          </cell>
          <cell r="DR174" t="e">
            <v>#VALUE!</v>
          </cell>
          <cell r="DS174" t="e">
            <v>#VALUE!</v>
          </cell>
          <cell r="DT174" t="e">
            <v>#VALUE!</v>
          </cell>
          <cell r="DU174" t="e">
            <v>#VALUE!</v>
          </cell>
          <cell r="DW174" t="e">
            <v>#VALUE!</v>
          </cell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MK68-000893</v>
          </cell>
          <cell r="C175">
            <v>45854</v>
          </cell>
          <cell r="E175" t="str">
            <v>บจก.เอสพีเอ็ม อาหารสัตว์</v>
          </cell>
          <cell r="F175" t="str">
            <v>มาซู ฟีดจี041</v>
          </cell>
          <cell r="G175">
            <v>21</v>
          </cell>
          <cell r="H175">
            <v>38</v>
          </cell>
          <cell r="I175" t="str">
            <v>ขาว</v>
          </cell>
          <cell r="J175" t="str">
            <v>ด้าน</v>
          </cell>
          <cell r="L175">
            <v>102</v>
          </cell>
          <cell r="M175" t="str">
            <v>±</v>
          </cell>
          <cell r="N175">
            <v>5</v>
          </cell>
          <cell r="R175" t="str">
            <v>บิด</v>
          </cell>
          <cell r="T175">
            <v>22</v>
          </cell>
          <cell r="U175">
            <v>40</v>
          </cell>
          <cell r="V175">
            <v>40</v>
          </cell>
          <cell r="X175" t="str">
            <v>รอแจ้ง</v>
          </cell>
          <cell r="Z175" t="str">
            <v>500กระสอบแบน</v>
          </cell>
          <cell r="AA175">
            <v>3000</v>
          </cell>
          <cell r="AB175">
            <v>65.13122457599998</v>
          </cell>
          <cell r="AC175">
            <v>0</v>
          </cell>
          <cell r="AD175">
            <v>65.13122457599998</v>
          </cell>
          <cell r="AG175"/>
          <cell r="AI175"/>
          <cell r="AJ175">
            <v>0</v>
          </cell>
          <cell r="AL175">
            <v>3000</v>
          </cell>
          <cell r="AM175"/>
          <cell r="AN175">
            <v>3150</v>
          </cell>
          <cell r="AO175" t="str">
            <v>WSWT2121670SM</v>
          </cell>
          <cell r="AQ175">
            <v>3310.89</v>
          </cell>
          <cell r="AR175">
            <v>3310.89</v>
          </cell>
          <cell r="AS175">
            <v>0</v>
          </cell>
          <cell r="AT175">
            <v>0</v>
          </cell>
          <cell r="AU175">
            <v>3310.89</v>
          </cell>
          <cell r="BZ175" t="str">
            <v>WRWT21670/WRWT21670</v>
          </cell>
          <cell r="CA175">
            <v>0</v>
          </cell>
          <cell r="DL175" t="str">
            <v>P8</v>
          </cell>
          <cell r="DM175">
            <v>4</v>
          </cell>
          <cell r="DN175" t="str">
            <v>รอแจ้ง</v>
          </cell>
          <cell r="DP175" t="e">
            <v>#VALUE!</v>
          </cell>
          <cell r="DQ175" t="e">
            <v>#VALUE!</v>
          </cell>
          <cell r="DR175" t="e">
            <v>#VALUE!</v>
          </cell>
          <cell r="DS175" t="e">
            <v>#VALUE!</v>
          </cell>
          <cell r="DT175" t="e">
            <v>#VALUE!</v>
          </cell>
          <cell r="DU175" t="e">
            <v>#VALUE!</v>
          </cell>
          <cell r="DW175" t="e">
            <v>#VALUE!</v>
          </cell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MK68-000804</v>
          </cell>
          <cell r="C176">
            <v>45826</v>
          </cell>
          <cell r="E176" t="str">
            <v>บจก.เอพีเอ็ม อะโกร</v>
          </cell>
          <cell r="F176" t="str">
            <v>ฟีล กู๊ด 802</v>
          </cell>
          <cell r="G176">
            <v>21</v>
          </cell>
          <cell r="H176">
            <v>38</v>
          </cell>
          <cell r="I176" t="str">
            <v>ขาว</v>
          </cell>
          <cell r="J176" t="str">
            <v>ใส</v>
          </cell>
          <cell r="L176">
            <v>102</v>
          </cell>
          <cell r="M176" t="str">
            <v>±</v>
          </cell>
          <cell r="N176">
            <v>5</v>
          </cell>
          <cell r="R176" t="str">
            <v>บิด</v>
          </cell>
          <cell r="T176">
            <v>22</v>
          </cell>
          <cell r="U176">
            <v>40</v>
          </cell>
          <cell r="V176">
            <v>40</v>
          </cell>
          <cell r="X176" t="str">
            <v>รอแจ้ง</v>
          </cell>
          <cell r="Z176" t="str">
            <v>500กระสอบแบน</v>
          </cell>
          <cell r="AA176">
            <v>8000</v>
          </cell>
          <cell r="AB176">
            <v>163.47937368575995</v>
          </cell>
          <cell r="AC176">
            <v>0</v>
          </cell>
          <cell r="AD176">
            <v>163.47937368575995</v>
          </cell>
          <cell r="AG176"/>
          <cell r="AI176"/>
          <cell r="AJ176">
            <v>470</v>
          </cell>
          <cell r="AL176">
            <v>7530</v>
          </cell>
          <cell r="AM176"/>
          <cell r="AN176">
            <v>7906.5</v>
          </cell>
          <cell r="AO176" t="str">
            <v>WSWT2121670SM</v>
          </cell>
          <cell r="AQ176">
            <v>8310.3338999999996</v>
          </cell>
          <cell r="AR176">
            <v>8310.3338999999996</v>
          </cell>
          <cell r="AS176">
            <v>0</v>
          </cell>
          <cell r="AT176">
            <v>8310.3338999999996</v>
          </cell>
          <cell r="AU176">
            <v>0</v>
          </cell>
          <cell r="BZ176" t="str">
            <v>WRWT21670/WRWT21670</v>
          </cell>
          <cell r="CA176">
            <v>0</v>
          </cell>
          <cell r="DL176" t="str">
            <v>P8</v>
          </cell>
          <cell r="DM176">
            <v>4</v>
          </cell>
          <cell r="DN176" t="str">
            <v>รอแจ้ง</v>
          </cell>
          <cell r="DP176" t="e">
            <v>#VALUE!</v>
          </cell>
          <cell r="DQ176" t="e">
            <v>#VALUE!</v>
          </cell>
          <cell r="DR176" t="e">
            <v>#VALUE!</v>
          </cell>
          <cell r="DS176" t="e">
            <v>#VALUE!</v>
          </cell>
          <cell r="DT176" t="e">
            <v>#VALUE!</v>
          </cell>
          <cell r="DU176" t="e">
            <v>#VALUE!</v>
          </cell>
          <cell r="DW176" t="e">
            <v>#VALUE!</v>
          </cell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MK66-000701</v>
          </cell>
          <cell r="C177">
            <v>45066</v>
          </cell>
          <cell r="E177" t="str">
            <v>บจก.เอสพีเอ็ม อาหารสัตว์</v>
          </cell>
          <cell r="F177" t="str">
            <v>มาซูฟีด ซี041</v>
          </cell>
          <cell r="G177">
            <v>21</v>
          </cell>
          <cell r="H177">
            <v>38</v>
          </cell>
          <cell r="I177" t="str">
            <v>ขาว</v>
          </cell>
          <cell r="J177" t="str">
            <v>ด้าน</v>
          </cell>
          <cell r="L177">
            <v>102</v>
          </cell>
          <cell r="M177" t="str">
            <v>±</v>
          </cell>
          <cell r="N177">
            <v>5</v>
          </cell>
          <cell r="R177" t="str">
            <v>บิด</v>
          </cell>
          <cell r="T177">
            <v>22</v>
          </cell>
          <cell r="U177">
            <v>40</v>
          </cell>
          <cell r="V177">
            <v>40</v>
          </cell>
          <cell r="X177" t="str">
            <v>รอแจ้ง</v>
          </cell>
          <cell r="Z177" t="str">
            <v>500กระสอบแบน</v>
          </cell>
          <cell r="AA177">
            <v>5000</v>
          </cell>
          <cell r="AB177">
            <v>108.55204095999999</v>
          </cell>
          <cell r="AC177">
            <v>0</v>
          </cell>
          <cell r="AD177">
            <v>108.55204095999999</v>
          </cell>
          <cell r="AG177"/>
          <cell r="AI177"/>
          <cell r="AJ177">
            <v>0</v>
          </cell>
          <cell r="AL177">
            <v>5000</v>
          </cell>
          <cell r="AM177"/>
          <cell r="AN177">
            <v>5250</v>
          </cell>
          <cell r="AO177" t="str">
            <v>WSWT2121670SM</v>
          </cell>
          <cell r="AQ177">
            <v>5518.15</v>
          </cell>
          <cell r="AR177">
            <v>5518.15</v>
          </cell>
          <cell r="AS177">
            <v>0</v>
          </cell>
          <cell r="AT177">
            <v>0</v>
          </cell>
          <cell r="AU177">
            <v>5518.15</v>
          </cell>
          <cell r="BZ177" t="str">
            <v>WRWT21670/WRWT21670</v>
          </cell>
          <cell r="CA177">
            <v>0</v>
          </cell>
          <cell r="DL177" t="str">
            <v>P8</v>
          </cell>
          <cell r="DM177">
            <v>4</v>
          </cell>
          <cell r="DN177" t="str">
            <v>รอแจ้ง</v>
          </cell>
          <cell r="DP177" t="e">
            <v>#VALUE!</v>
          </cell>
          <cell r="DQ177" t="e">
            <v>#VALUE!</v>
          </cell>
          <cell r="DR177" t="e">
            <v>#VALUE!</v>
          </cell>
          <cell r="DS177" t="e">
            <v>#VALUE!</v>
          </cell>
          <cell r="DT177" t="e">
            <v>#VALUE!</v>
          </cell>
          <cell r="DU177" t="e">
            <v>#VALUE!</v>
          </cell>
          <cell r="DW177" t="e">
            <v>#VALUE!</v>
          </cell>
          <cell r="DX177"/>
          <cell r="DY177"/>
          <cell r="DZ177"/>
          <cell r="EA177"/>
          <cell r="EB177"/>
          <cell r="EC177" t="str">
            <v>งานเคลือบ+พิมพ์</v>
          </cell>
          <cell r="ED177" t="str">
            <v xml:space="preserve"> /</v>
          </cell>
          <cell r="EG177"/>
          <cell r="EH177"/>
          <cell r="EI177"/>
        </row>
        <row r="178">
          <cell r="B178">
            <v>0</v>
          </cell>
          <cell r="C178"/>
          <cell r="E178"/>
          <cell r="F178"/>
          <cell r="G178">
            <v>21</v>
          </cell>
          <cell r="H178">
            <v>37</v>
          </cell>
          <cell r="I178"/>
          <cell r="J178"/>
          <cell r="L178">
            <v>74</v>
          </cell>
          <cell r="M178" t="str">
            <v>±</v>
          </cell>
          <cell r="N178">
            <v>5</v>
          </cell>
          <cell r="R178"/>
          <cell r="T178"/>
          <cell r="U178"/>
          <cell r="V178"/>
          <cell r="X178"/>
          <cell r="Z178"/>
          <cell r="AA178"/>
          <cell r="AB178"/>
          <cell r="AC178" t="str">
            <v>ว</v>
          </cell>
          <cell r="AD178"/>
          <cell r="AG178"/>
          <cell r="AI178" t="str">
            <v>ระบุในSD</v>
          </cell>
          <cell r="AJ178"/>
          <cell r="AL178">
            <v>0</v>
          </cell>
          <cell r="AM178"/>
          <cell r="AN178">
            <v>0</v>
          </cell>
          <cell r="AO178" t="str">
            <v>WSWT2121670SM</v>
          </cell>
          <cell r="AQ178">
            <v>233101.60390000005</v>
          </cell>
          <cell r="AR178">
            <v>144775.70390000002</v>
          </cell>
          <cell r="AS178">
            <v>88325.900000000023</v>
          </cell>
          <cell r="AT178">
            <v>132635.77390000003</v>
          </cell>
          <cell r="AU178">
            <v>100465.83000000002</v>
          </cell>
          <cell r="BZ178" t="str">
            <v>WRWT210670/WRWT21670</v>
          </cell>
          <cell r="CA178">
            <v>0</v>
          </cell>
          <cell r="DL178"/>
          <cell r="DM178" t="str">
            <v>Lead time</v>
          </cell>
          <cell r="DN178"/>
          <cell r="DP178"/>
          <cell r="DQ178"/>
          <cell r="DR178"/>
          <cell r="DS178"/>
          <cell r="DT178"/>
          <cell r="DU178"/>
          <cell r="DW178"/>
          <cell r="DX178"/>
          <cell r="DY178"/>
          <cell r="DZ178"/>
          <cell r="EA178"/>
          <cell r="EB178"/>
          <cell r="EC178"/>
          <cell r="ED178"/>
          <cell r="EG178"/>
          <cell r="EH178">
            <v>0</v>
          </cell>
          <cell r="EI178">
            <v>0</v>
          </cell>
        </row>
        <row r="179">
          <cell r="B179">
            <v>0</v>
          </cell>
          <cell r="C179"/>
          <cell r="E179"/>
          <cell r="F179"/>
          <cell r="G179">
            <v>21.6</v>
          </cell>
          <cell r="H179">
            <v>34</v>
          </cell>
          <cell r="I179"/>
          <cell r="J179"/>
          <cell r="L179">
            <v>97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>
            <v>0</v>
          </cell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WSWT2221940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BZ179" t="str">
            <v>WRWT21940/WRWT21940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/>
          <cell r="EI179">
            <v>0</v>
          </cell>
        </row>
        <row r="180">
          <cell r="B180" t="str">
            <v>ประมาณการ</v>
          </cell>
          <cell r="C180" t="str">
            <v>ประมาณการ</v>
          </cell>
          <cell r="E180" t="str">
            <v>พันธุ์ข้าว</v>
          </cell>
          <cell r="F180" t="str">
            <v>พันธุ์ข้าว</v>
          </cell>
          <cell r="G180">
            <v>23</v>
          </cell>
          <cell r="H180">
            <v>34</v>
          </cell>
          <cell r="I180" t="str">
            <v>ขาว</v>
          </cell>
          <cell r="J180"/>
          <cell r="L180">
            <v>68</v>
          </cell>
          <cell r="M180" t="str">
            <v>±</v>
          </cell>
          <cell r="N180">
            <v>5</v>
          </cell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45930</v>
          </cell>
          <cell r="Z180" t="str">
            <v>500กระสอบ</v>
          </cell>
          <cell r="AA180">
            <v>30000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30000</v>
          </cell>
          <cell r="AM180"/>
          <cell r="AN180">
            <v>31500</v>
          </cell>
          <cell r="AO180" t="str">
            <v>WSWT2325650</v>
          </cell>
          <cell r="AQ180">
            <v>29756.100000000002</v>
          </cell>
          <cell r="AR180">
            <v>29756.100000000002</v>
          </cell>
          <cell r="AS180">
            <v>0</v>
          </cell>
          <cell r="AT180">
            <v>0</v>
          </cell>
          <cell r="AU180">
            <v>0</v>
          </cell>
          <cell r="BZ180" t="str">
            <v>WRWT25650/WRWT25650</v>
          </cell>
          <cell r="CA180">
            <v>0</v>
          </cell>
          <cell r="DL180" t="str">
            <v>P7</v>
          </cell>
          <cell r="DM180">
            <v>2</v>
          </cell>
          <cell r="DN180">
            <v>45930</v>
          </cell>
          <cell r="DP180">
            <v>45925</v>
          </cell>
          <cell r="DQ180"/>
          <cell r="DR180">
            <v>45921</v>
          </cell>
          <cell r="DS180">
            <v>45928</v>
          </cell>
          <cell r="DT180">
            <v>45929</v>
          </cell>
          <cell r="DU180">
            <v>45929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/>
          <cell r="EG180"/>
          <cell r="EH180"/>
          <cell r="EI180"/>
        </row>
        <row r="181">
          <cell r="B181" t="str">
            <v>ประมาณการ</v>
          </cell>
          <cell r="C181" t="str">
            <v>ประมาณการ</v>
          </cell>
          <cell r="E181" t="str">
            <v>บจก.ซิเบลโก้(สบปราบ)</v>
          </cell>
          <cell r="F181" t="str">
            <v>รอแบบ</v>
          </cell>
          <cell r="G181">
            <v>23</v>
          </cell>
          <cell r="H181">
            <v>34</v>
          </cell>
          <cell r="I181" t="str">
            <v>ขาว</v>
          </cell>
          <cell r="J181"/>
          <cell r="L181">
            <v>68</v>
          </cell>
          <cell r="M181" t="str">
            <v>±</v>
          </cell>
          <cell r="N181">
            <v>5</v>
          </cell>
          <cell r="R181" t="str">
            <v>ไม่</v>
          </cell>
          <cell r="T181">
            <v>24</v>
          </cell>
          <cell r="U181">
            <v>37</v>
          </cell>
          <cell r="V181">
            <v>50</v>
          </cell>
          <cell r="X181">
            <v>45930</v>
          </cell>
          <cell r="Z181" t="str">
            <v>มัด100</v>
          </cell>
          <cell r="AA181">
            <v>30000</v>
          </cell>
          <cell r="AB181">
            <v>821.54158271999995</v>
          </cell>
          <cell r="AC181">
            <v>0</v>
          </cell>
          <cell r="AD181">
            <v>821.54158271999995</v>
          </cell>
          <cell r="AG181"/>
          <cell r="AI181"/>
          <cell r="AJ181">
            <v>0</v>
          </cell>
          <cell r="AL181">
            <v>30000</v>
          </cell>
          <cell r="AM181"/>
          <cell r="AN181">
            <v>31500</v>
          </cell>
          <cell r="AO181" t="str">
            <v>WSWT2325650</v>
          </cell>
          <cell r="AQ181">
            <v>29756.100000000002</v>
          </cell>
          <cell r="AR181">
            <v>29756.100000000002</v>
          </cell>
          <cell r="AS181">
            <v>0</v>
          </cell>
          <cell r="AT181">
            <v>0</v>
          </cell>
          <cell r="AU181">
            <v>0</v>
          </cell>
          <cell r="BZ181" t="str">
            <v>WRWT25650/WRWT25650</v>
          </cell>
          <cell r="CA181">
            <v>0</v>
          </cell>
          <cell r="DL181" t="str">
            <v>P9</v>
          </cell>
          <cell r="DM181">
            <v>3</v>
          </cell>
          <cell r="DN181">
            <v>45930</v>
          </cell>
          <cell r="DP181">
            <v>45925</v>
          </cell>
          <cell r="DQ181"/>
          <cell r="DR181">
            <v>45920</v>
          </cell>
          <cell r="DS181">
            <v>45927</v>
          </cell>
          <cell r="DT181">
            <v>45928</v>
          </cell>
          <cell r="DU181">
            <v>45928</v>
          </cell>
          <cell r="DW181">
            <v>45929</v>
          </cell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>รอART</v>
          </cell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23</v>
          </cell>
          <cell r="H182">
            <v>34</v>
          </cell>
          <cell r="I182" t="str">
            <v>ขาว</v>
          </cell>
          <cell r="J182"/>
          <cell r="L182">
            <v>68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>
            <v>0</v>
          </cell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WSWT2325650</v>
          </cell>
          <cell r="AQ182">
            <v>59512.200000000004</v>
          </cell>
          <cell r="AR182">
            <v>59512.200000000004</v>
          </cell>
          <cell r="AS182">
            <v>0</v>
          </cell>
          <cell r="AT182">
            <v>0</v>
          </cell>
          <cell r="AU182">
            <v>0</v>
          </cell>
          <cell r="BZ182" t="str">
            <v>WRWT25650/WRWT25650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/>
          <cell r="EI182">
            <v>0</v>
          </cell>
        </row>
        <row r="183">
          <cell r="B183">
            <v>0</v>
          </cell>
          <cell r="C183"/>
          <cell r="E183"/>
          <cell r="F183"/>
          <cell r="G183">
            <v>23</v>
          </cell>
          <cell r="H183">
            <v>34</v>
          </cell>
          <cell r="I183" t="str">
            <v>ขาวแถบใส5</v>
          </cell>
          <cell r="J183"/>
          <cell r="L183">
            <v>68</v>
          </cell>
          <cell r="M183" t="str">
            <v>±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>
            <v>0</v>
          </cell>
          <cell r="AC183">
            <v>0</v>
          </cell>
          <cell r="AD183"/>
          <cell r="AG183"/>
          <cell r="AI183"/>
          <cell r="AJ183"/>
          <cell r="AL183">
            <v>0</v>
          </cell>
          <cell r="AM183"/>
          <cell r="AN183">
            <v>0</v>
          </cell>
          <cell r="AO183" t="str">
            <v>WSWTSCL052325650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WRWT25650/WRCL25680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/>
          <cell r="EI183">
            <v>0</v>
          </cell>
        </row>
        <row r="184">
          <cell r="B184">
            <v>0</v>
          </cell>
          <cell r="C184"/>
          <cell r="E184"/>
          <cell r="F184"/>
          <cell r="G184">
            <v>23</v>
          </cell>
          <cell r="H184">
            <v>34</v>
          </cell>
          <cell r="I184" t="str">
            <v>ขาวแถบใส2</v>
          </cell>
          <cell r="J184"/>
          <cell r="L184">
            <v>68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>
            <v>0</v>
          </cell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WSWTFCL022325650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WRWT25650/WRCL25680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>
            <v>0</v>
          </cell>
          <cell r="EI184">
            <v>0</v>
          </cell>
        </row>
        <row r="185">
          <cell r="B185">
            <v>0</v>
          </cell>
          <cell r="C185"/>
          <cell r="E185"/>
          <cell r="F185"/>
          <cell r="G185">
            <v>23</v>
          </cell>
          <cell r="H185">
            <v>37</v>
          </cell>
          <cell r="I185" t="str">
            <v>ขาว</v>
          </cell>
          <cell r="J185"/>
          <cell r="L185">
            <v>85</v>
          </cell>
          <cell r="M185" t="str">
            <v>±</v>
          </cell>
          <cell r="N185">
            <v>5</v>
          </cell>
          <cell r="R185"/>
          <cell r="T185"/>
          <cell r="U185"/>
          <cell r="V185"/>
          <cell r="X185"/>
          <cell r="Z185"/>
          <cell r="AA185"/>
          <cell r="AB185">
            <v>0</v>
          </cell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WSWT2325800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BZ185" t="str">
            <v>WRWT25800/WRWT28750</v>
          </cell>
          <cell r="CA185">
            <v>0</v>
          </cell>
          <cell r="DL185"/>
          <cell r="DM185" t="str">
            <v>Lead time</v>
          </cell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>
            <v>0</v>
          </cell>
          <cell r="EI185">
            <v>0</v>
          </cell>
        </row>
        <row r="186">
          <cell r="B186" t="str">
            <v>MK68-001112</v>
          </cell>
          <cell r="C186">
            <v>45913</v>
          </cell>
          <cell r="E186" t="str">
            <v>บจก.แอมโก้เวท</v>
          </cell>
          <cell r="F186" t="str">
            <v>ไม่พิมพ์</v>
          </cell>
          <cell r="G186">
            <v>23</v>
          </cell>
          <cell r="H186">
            <v>40</v>
          </cell>
          <cell r="I186" t="str">
            <v>ขาว</v>
          </cell>
          <cell r="J186" t="str">
            <v>ใส</v>
          </cell>
          <cell r="L186">
            <v>125</v>
          </cell>
          <cell r="M186" t="str">
            <v>±</v>
          </cell>
          <cell r="N186">
            <v>5</v>
          </cell>
          <cell r="R186" t="str">
            <v>จับจีบ4"</v>
          </cell>
          <cell r="T186" t="str">
            <v>ไม่สวมถุงใน</v>
          </cell>
          <cell r="U186"/>
          <cell r="V186"/>
          <cell r="X186">
            <v>45919</v>
          </cell>
          <cell r="Z186" t="str">
            <v>500กระสอบ</v>
          </cell>
          <cell r="AA186">
            <v>10000</v>
          </cell>
          <cell r="AB186">
            <v>0</v>
          </cell>
          <cell r="AC186">
            <v>0</v>
          </cell>
          <cell r="AD186">
            <v>0</v>
          </cell>
          <cell r="AG186" t="str">
            <v>เย็น18/9</v>
          </cell>
          <cell r="AI186"/>
          <cell r="AJ186">
            <v>0</v>
          </cell>
          <cell r="AL186">
            <v>10000</v>
          </cell>
          <cell r="AM186"/>
          <cell r="AN186">
            <v>0</v>
          </cell>
          <cell r="AO186" t="str">
            <v>WSWT2321750</v>
          </cell>
          <cell r="AQ186">
            <v>11595.1</v>
          </cell>
          <cell r="AR186">
            <v>11595.1</v>
          </cell>
          <cell r="AS186">
            <v>0</v>
          </cell>
          <cell r="AT186">
            <v>0</v>
          </cell>
          <cell r="AU186">
            <v>11595.1</v>
          </cell>
          <cell r="BZ186" t="str">
            <v>WRWT21750/WRWT21750</v>
          </cell>
          <cell r="CA186">
            <v>0</v>
          </cell>
          <cell r="DL186" t="str">
            <v>P11</v>
          </cell>
          <cell r="DM186">
            <v>4</v>
          </cell>
          <cell r="DN186">
            <v>45919</v>
          </cell>
          <cell r="DP186">
            <v>45914</v>
          </cell>
          <cell r="DQ186">
            <v>45915</v>
          </cell>
          <cell r="DR186"/>
          <cell r="DS186"/>
          <cell r="DT186"/>
          <cell r="DU186">
            <v>45916</v>
          </cell>
          <cell r="DW186">
            <v>45917</v>
          </cell>
          <cell r="DX186"/>
          <cell r="DY186"/>
          <cell r="DZ186"/>
          <cell r="EA186"/>
          <cell r="EB186"/>
          <cell r="EC186" t="str">
            <v>งานเคลือบ+ตัด</v>
          </cell>
          <cell r="ED186" t="str">
            <v xml:space="preserve"> </v>
          </cell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23</v>
          </cell>
          <cell r="H187">
            <v>37</v>
          </cell>
          <cell r="I187"/>
          <cell r="J187"/>
          <cell r="L187">
            <v>85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WSWT2321750</v>
          </cell>
          <cell r="AQ187">
            <v>11595.1</v>
          </cell>
          <cell r="AR187">
            <v>11595.1</v>
          </cell>
          <cell r="AS187">
            <v>0</v>
          </cell>
          <cell r="AT187">
            <v>0</v>
          </cell>
          <cell r="AU187">
            <v>11595.1</v>
          </cell>
          <cell r="BZ187" t="str">
            <v>WRWT230750/WRWT21750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>
            <v>0</v>
          </cell>
          <cell r="EI187">
            <v>0</v>
          </cell>
        </row>
        <row r="188">
          <cell r="B188">
            <v>0</v>
          </cell>
          <cell r="C188"/>
          <cell r="E188"/>
          <cell r="F188"/>
          <cell r="G188">
            <v>23</v>
          </cell>
          <cell r="H188">
            <v>34</v>
          </cell>
          <cell r="I188"/>
          <cell r="J188"/>
          <cell r="L188">
            <v>90</v>
          </cell>
          <cell r="M188" t="str">
            <v>±</v>
          </cell>
          <cell r="N188">
            <v>5</v>
          </cell>
          <cell r="R188"/>
          <cell r="T188"/>
          <cell r="U188"/>
          <cell r="V188"/>
          <cell r="X188"/>
          <cell r="Z188"/>
          <cell r="AA188"/>
          <cell r="AB188"/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WSWTSCL0223211125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BZ188" t="str">
            <v>WRWT230800/WRWT25650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/>
          <cell r="EI188">
            <v>0</v>
          </cell>
        </row>
        <row r="189">
          <cell r="B189">
            <v>0</v>
          </cell>
          <cell r="C189"/>
          <cell r="E189"/>
          <cell r="F189"/>
          <cell r="G189">
            <v>23</v>
          </cell>
          <cell r="H189">
            <v>37</v>
          </cell>
          <cell r="I189" t="str">
            <v>ขาว</v>
          </cell>
          <cell r="J189"/>
          <cell r="L189">
            <v>90</v>
          </cell>
          <cell r="M189" t="str">
            <v>±</v>
          </cell>
          <cell r="N189">
            <v>5</v>
          </cell>
          <cell r="R189"/>
          <cell r="T189"/>
          <cell r="U189"/>
          <cell r="V189"/>
          <cell r="X189"/>
          <cell r="Z189"/>
          <cell r="AA189"/>
          <cell r="AB189">
            <v>0</v>
          </cell>
          <cell r="AC189">
            <v>0</v>
          </cell>
          <cell r="AD189"/>
          <cell r="AG189"/>
          <cell r="AI189" t="str">
            <v>ระบุในSD</v>
          </cell>
          <cell r="AJ189"/>
          <cell r="AL189">
            <v>0</v>
          </cell>
          <cell r="AM189"/>
          <cell r="AN189">
            <v>0</v>
          </cell>
          <cell r="AO189" t="str">
            <v>WSWT2325800SM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BZ189" t="str">
            <v>WRWT21800/WRWT21800</v>
          </cell>
          <cell r="CA189">
            <v>0</v>
          </cell>
          <cell r="DL189"/>
          <cell r="DM189" t="str">
            <v>Lead time</v>
          </cell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/>
          <cell r="EI189">
            <v>0</v>
          </cell>
        </row>
        <row r="190">
          <cell r="B190">
            <v>0</v>
          </cell>
          <cell r="C190"/>
          <cell r="E190"/>
          <cell r="F190"/>
          <cell r="G190">
            <v>23</v>
          </cell>
          <cell r="H190">
            <v>37</v>
          </cell>
          <cell r="I190"/>
          <cell r="J190"/>
          <cell r="L190">
            <v>120</v>
          </cell>
          <cell r="M190" t="str">
            <v>+</v>
          </cell>
          <cell r="N190">
            <v>5</v>
          </cell>
          <cell r="R190"/>
          <cell r="T190"/>
          <cell r="U190"/>
          <cell r="V190"/>
          <cell r="X190"/>
          <cell r="Z190"/>
          <cell r="AA190"/>
          <cell r="AB190"/>
          <cell r="AC190">
            <v>0</v>
          </cell>
          <cell r="AD190"/>
          <cell r="AG190"/>
          <cell r="AI190" t="str">
            <v>ระบุในSD</v>
          </cell>
          <cell r="AJ190"/>
          <cell r="AL190">
            <v>0</v>
          </cell>
          <cell r="AM190"/>
          <cell r="AN190">
            <v>0</v>
          </cell>
          <cell r="AO190" t="str">
            <v>WSWT23211125120SMFX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BZ190" t="str">
            <v>WROP2301125/WRBR21940</v>
          </cell>
          <cell r="CA190">
            <v>0</v>
          </cell>
          <cell r="DL190"/>
          <cell r="DM190" t="str">
            <v>Lead time</v>
          </cell>
          <cell r="DN190"/>
          <cell r="DP190"/>
          <cell r="DQ190"/>
          <cell r="DR190"/>
          <cell r="DS190"/>
          <cell r="DT190"/>
          <cell r="DU190"/>
          <cell r="DW190"/>
          <cell r="DX190"/>
          <cell r="DY190"/>
          <cell r="DZ190"/>
          <cell r="EA190"/>
          <cell r="EB190"/>
          <cell r="EC190"/>
          <cell r="ED190"/>
          <cell r="EG190"/>
          <cell r="EH190"/>
          <cell r="EI190">
            <v>0</v>
          </cell>
        </row>
        <row r="191">
          <cell r="B191">
            <v>0</v>
          </cell>
          <cell r="C191"/>
          <cell r="E191"/>
          <cell r="F191" t="str">
            <v xml:space="preserve">  </v>
          </cell>
          <cell r="G191">
            <v>23</v>
          </cell>
          <cell r="H191">
            <v>37</v>
          </cell>
          <cell r="I191" t="str">
            <v>ขาว</v>
          </cell>
          <cell r="J191"/>
          <cell r="L191">
            <v>130</v>
          </cell>
          <cell r="M191" t="str">
            <v>+</v>
          </cell>
          <cell r="N191">
            <v>3</v>
          </cell>
          <cell r="R191"/>
          <cell r="T191"/>
          <cell r="U191"/>
          <cell r="V191"/>
          <cell r="X191"/>
          <cell r="Z191"/>
          <cell r="AA191"/>
          <cell r="AB191">
            <v>0</v>
          </cell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WSWT23211125130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BZ191" t="str">
            <v>WRWT211125/WRWT251080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>
            <v>0</v>
          </cell>
        </row>
        <row r="192">
          <cell r="B192">
            <v>0</v>
          </cell>
          <cell r="C192"/>
          <cell r="E192"/>
          <cell r="F192"/>
          <cell r="G192">
            <v>23</v>
          </cell>
          <cell r="H192">
            <v>37</v>
          </cell>
          <cell r="I192"/>
          <cell r="J192"/>
          <cell r="L192">
            <v>120</v>
          </cell>
          <cell r="M192" t="str">
            <v>±</v>
          </cell>
          <cell r="N192">
            <v>3</v>
          </cell>
          <cell r="R192"/>
          <cell r="T192"/>
          <cell r="U192"/>
          <cell r="V192"/>
          <cell r="X192"/>
          <cell r="Z192"/>
          <cell r="AA192"/>
          <cell r="AB192">
            <v>0</v>
          </cell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WSWT2321112512051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BZ192" t="str">
            <v>WRWT211125/WRWT21900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/>
          <cell r="EI192">
            <v>0</v>
          </cell>
        </row>
        <row r="193">
          <cell r="B193" t="str">
            <v>MK67-001490</v>
          </cell>
          <cell r="C193">
            <v>45601</v>
          </cell>
          <cell r="E193" t="str">
            <v>บจก.น้ำตาลทิพย์สุโขทัย</v>
          </cell>
          <cell r="F193" t="str">
            <v>Green for white sugar</v>
          </cell>
          <cell r="G193">
            <v>23</v>
          </cell>
          <cell r="H193">
            <v>37</v>
          </cell>
          <cell r="I193" t="str">
            <v>ขาว</v>
          </cell>
          <cell r="J193"/>
          <cell r="L193">
            <v>130</v>
          </cell>
          <cell r="M193" t="str">
            <v>±</v>
          </cell>
          <cell r="N193">
            <v>5</v>
          </cell>
          <cell r="R193" t="str">
            <v>บิด</v>
          </cell>
          <cell r="T193">
            <v>24</v>
          </cell>
          <cell r="U193">
            <v>40</v>
          </cell>
          <cell r="V193">
            <v>55</v>
          </cell>
          <cell r="X193" t="str">
            <v>รอแจ้ง</v>
          </cell>
          <cell r="Z193" t="str">
            <v>300แบน</v>
          </cell>
          <cell r="AA193">
            <v>100000</v>
          </cell>
          <cell r="AB193">
            <v>3207.7128103679997</v>
          </cell>
          <cell r="AC193">
            <v>0</v>
          </cell>
          <cell r="AD193">
            <v>3207.7128103679997</v>
          </cell>
          <cell r="AG193"/>
          <cell r="AI193"/>
          <cell r="AJ193">
            <v>1500</v>
          </cell>
          <cell r="AL193">
            <v>98500</v>
          </cell>
          <cell r="AM193"/>
          <cell r="AN193">
            <v>103425</v>
          </cell>
          <cell r="AO193" t="str">
            <v>WSWT2321112512551</v>
          </cell>
          <cell r="AQ193">
            <v>105955.465</v>
          </cell>
          <cell r="AR193">
            <v>20359</v>
          </cell>
          <cell r="AS193">
            <v>85596.464999999997</v>
          </cell>
          <cell r="AT193">
            <v>0</v>
          </cell>
          <cell r="AU193">
            <v>0</v>
          </cell>
          <cell r="BZ193" t="str">
            <v>WRWT211125/WRWT251030</v>
          </cell>
          <cell r="CA193">
            <v>10965.216264845832</v>
          </cell>
          <cell r="DL193" t="str">
            <v>P9</v>
          </cell>
          <cell r="DM193">
            <v>3</v>
          </cell>
          <cell r="DN193" t="str">
            <v>รอแจ้ง</v>
          </cell>
          <cell r="DP193" t="e">
            <v>#VALUE!</v>
          </cell>
          <cell r="DQ193"/>
          <cell r="DR193" t="e">
            <v>#VALUE!</v>
          </cell>
          <cell r="DS193" t="e">
            <v>#VALUE!</v>
          </cell>
          <cell r="DT193" t="e">
            <v>#VALUE!</v>
          </cell>
          <cell r="DU193" t="e">
            <v>#VALUE!</v>
          </cell>
          <cell r="DW193" t="e">
            <v>#VALUE!</v>
          </cell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MK67-001490</v>
          </cell>
          <cell r="C194">
            <v>45601</v>
          </cell>
          <cell r="E194" t="str">
            <v>บจก.น้ำตาลทิพย์สุโขทัย</v>
          </cell>
          <cell r="F194" t="str">
            <v>Green for white sugar</v>
          </cell>
          <cell r="G194">
            <v>23</v>
          </cell>
          <cell r="H194">
            <v>37</v>
          </cell>
          <cell r="I194" t="str">
            <v>ขาว</v>
          </cell>
          <cell r="J194"/>
          <cell r="L194">
            <v>130</v>
          </cell>
          <cell r="M194" t="str">
            <v>±</v>
          </cell>
          <cell r="N194">
            <v>5</v>
          </cell>
          <cell r="R194" t="str">
            <v>บิด</v>
          </cell>
          <cell r="T194">
            <v>24</v>
          </cell>
          <cell r="U194">
            <v>40</v>
          </cell>
          <cell r="V194">
            <v>55</v>
          </cell>
          <cell r="X194" t="str">
            <v>รอแจ้ง</v>
          </cell>
          <cell r="Z194" t="str">
            <v>300แบน</v>
          </cell>
          <cell r="AA194">
            <v>337878</v>
          </cell>
          <cell r="AB194">
            <v>11003.203948644863</v>
          </cell>
          <cell r="AC194">
            <v>0</v>
          </cell>
          <cell r="AD194">
            <v>11003.203948644863</v>
          </cell>
          <cell r="AG194"/>
          <cell r="AI194"/>
          <cell r="AJ194">
            <v>0</v>
          </cell>
          <cell r="AL194">
            <v>337878</v>
          </cell>
          <cell r="AM194"/>
          <cell r="AN194">
            <v>354771.9</v>
          </cell>
          <cell r="AO194" t="str">
            <v>WSWT2321112512551</v>
          </cell>
          <cell r="AQ194">
            <v>363451.98582000006</v>
          </cell>
          <cell r="AR194">
            <v>0</v>
          </cell>
          <cell r="AS194">
            <v>363451.98582000006</v>
          </cell>
          <cell r="AT194">
            <v>0</v>
          </cell>
          <cell r="AU194">
            <v>0</v>
          </cell>
          <cell r="BZ194" t="str">
            <v>WRWT211125/WRWT251030</v>
          </cell>
          <cell r="CA194">
            <v>46559.511849046357</v>
          </cell>
          <cell r="DL194" t="str">
            <v>P9</v>
          </cell>
          <cell r="DM194">
            <v>3</v>
          </cell>
          <cell r="DN194" t="str">
            <v>รอแจ้ง</v>
          </cell>
          <cell r="DP194" t="e">
            <v>#VALUE!</v>
          </cell>
          <cell r="DQ194"/>
          <cell r="DR194" t="e">
            <v>#VALUE!</v>
          </cell>
          <cell r="DS194" t="e">
            <v>#VALUE!</v>
          </cell>
          <cell r="DT194" t="e">
            <v>#VALUE!</v>
          </cell>
          <cell r="DU194" t="e">
            <v>#VALUE!</v>
          </cell>
          <cell r="DW194" t="e">
            <v>#VALUE!</v>
          </cell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>
            <v>0</v>
          </cell>
          <cell r="C195"/>
          <cell r="E195"/>
          <cell r="F195"/>
          <cell r="G195">
            <v>23</v>
          </cell>
          <cell r="H195">
            <v>37</v>
          </cell>
          <cell r="I195"/>
          <cell r="J195"/>
          <cell r="L195">
            <v>128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WSWT2321112512551</v>
          </cell>
          <cell r="AQ195">
            <v>469407.45082000003</v>
          </cell>
          <cell r="AR195">
            <v>20359</v>
          </cell>
          <cell r="AS195">
            <v>449048.45082000003</v>
          </cell>
          <cell r="AT195">
            <v>0</v>
          </cell>
          <cell r="AU195">
            <v>0</v>
          </cell>
          <cell r="BZ195" t="str">
            <v>WRWT2301125/WRWT251030</v>
          </cell>
          <cell r="CA195">
            <v>0</v>
          </cell>
          <cell r="DL195"/>
          <cell r="DM195"/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>
            <v>0</v>
          </cell>
          <cell r="EI195">
            <v>0</v>
          </cell>
        </row>
        <row r="196">
          <cell r="B196">
            <v>0</v>
          </cell>
          <cell r="C196"/>
          <cell r="E196"/>
          <cell r="F196"/>
          <cell r="G196">
            <v>24</v>
          </cell>
          <cell r="H196">
            <v>37</v>
          </cell>
          <cell r="I196"/>
          <cell r="J196"/>
          <cell r="L196">
            <v>120</v>
          </cell>
          <cell r="M196" t="str">
            <v>+</v>
          </cell>
          <cell r="N196">
            <v>3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WSWT24211125120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WRWT2401125/WRWT25850</v>
          </cell>
          <cell r="CA196">
            <v>0</v>
          </cell>
          <cell r="DL196"/>
          <cell r="DM196"/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>
            <v>0</v>
          </cell>
          <cell r="C197"/>
          <cell r="E197"/>
          <cell r="F197" t="str">
            <v xml:space="preserve"> </v>
          </cell>
          <cell r="G197">
            <v>24</v>
          </cell>
          <cell r="H197">
            <v>37</v>
          </cell>
          <cell r="I197"/>
          <cell r="J197"/>
          <cell r="L197">
            <v>125</v>
          </cell>
          <cell r="M197" t="str">
            <v>+</v>
          </cell>
          <cell r="N197">
            <v>3</v>
          </cell>
          <cell r="R197"/>
          <cell r="T197"/>
          <cell r="U197"/>
          <cell r="V197"/>
          <cell r="X197"/>
          <cell r="Z197"/>
          <cell r="AA197"/>
          <cell r="AB197"/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WSWT2421112512551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BZ197" t="str">
            <v>WRWT2401125/WRWT25960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>
            <v>0</v>
          </cell>
          <cell r="EI197">
            <v>0</v>
          </cell>
        </row>
        <row r="198">
          <cell r="B198">
            <v>0</v>
          </cell>
          <cell r="C198"/>
          <cell r="E198"/>
          <cell r="F198"/>
          <cell r="G198">
            <v>26</v>
          </cell>
          <cell r="H198">
            <v>38</v>
          </cell>
          <cell r="I198" t="str">
            <v>เหลือง</v>
          </cell>
          <cell r="J198"/>
          <cell r="L198">
            <v>105</v>
          </cell>
          <cell r="M198" t="str">
            <v>±</v>
          </cell>
          <cell r="N198">
            <v>5</v>
          </cell>
          <cell r="R198"/>
          <cell r="T198"/>
          <cell r="U198"/>
          <cell r="V198"/>
          <cell r="X198"/>
          <cell r="Z198"/>
          <cell r="AA198"/>
          <cell r="AB198">
            <v>0</v>
          </cell>
          <cell r="AC198">
            <v>0</v>
          </cell>
          <cell r="AD198"/>
          <cell r="AG198"/>
          <cell r="AI198" t="str">
            <v>ระบุในSD</v>
          </cell>
          <cell r="AJ198"/>
          <cell r="AL198">
            <v>0</v>
          </cell>
          <cell r="AM198"/>
          <cell r="AN198">
            <v>0</v>
          </cell>
          <cell r="AO198" t="str">
            <v>WSYL2625850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BZ198" t="str">
            <v>WRYL25850/WRYL25850</v>
          </cell>
          <cell r="CA198">
            <v>0</v>
          </cell>
          <cell r="DL198"/>
          <cell r="DM198" t="str">
            <v>Lead time</v>
          </cell>
          <cell r="DN198"/>
          <cell r="DP198"/>
          <cell r="DQ198"/>
          <cell r="DR198"/>
          <cell r="DS198"/>
          <cell r="DT198"/>
          <cell r="DU198"/>
          <cell r="DW198"/>
          <cell r="DX198"/>
          <cell r="DY198"/>
          <cell r="DZ198"/>
          <cell r="EA198"/>
          <cell r="EB198"/>
          <cell r="EC198"/>
          <cell r="ED198"/>
          <cell r="EG198"/>
          <cell r="EH198"/>
          <cell r="EI198">
            <v>0</v>
          </cell>
        </row>
        <row r="199">
          <cell r="B199" t="str">
            <v>MK68-001030</v>
          </cell>
          <cell r="C199">
            <v>45894</v>
          </cell>
          <cell r="E199" t="str">
            <v>คุณธนนท์ อุทัยไพศาลวงศ์</v>
          </cell>
          <cell r="F199" t="str">
            <v>ไม่พิมพ์</v>
          </cell>
          <cell r="G199">
            <v>26</v>
          </cell>
          <cell r="H199">
            <v>39</v>
          </cell>
          <cell r="I199" t="str">
            <v>ขาว</v>
          </cell>
          <cell r="J199"/>
          <cell r="L199">
            <v>93</v>
          </cell>
          <cell r="M199" t="str">
            <v>±</v>
          </cell>
          <cell r="N199">
            <v>5</v>
          </cell>
          <cell r="R199" t="str">
            <v>ไม่</v>
          </cell>
          <cell r="T199" t="str">
            <v>ไม่สวมถุงใน</v>
          </cell>
          <cell r="U199"/>
          <cell r="V199"/>
          <cell r="X199">
            <v>45920</v>
          </cell>
          <cell r="Z199" t="str">
            <v>มัด100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 t="str">
            <v>รอส่ง</v>
          </cell>
          <cell r="AI199"/>
          <cell r="AJ199">
            <v>5000</v>
          </cell>
          <cell r="AL199">
            <v>0</v>
          </cell>
          <cell r="AM199"/>
          <cell r="AN199">
            <v>0</v>
          </cell>
          <cell r="AO199" t="str">
            <v>WSWT2625650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BZ199" t="str">
            <v>WRWT25650/WRWT25650</v>
          </cell>
          <cell r="CA199">
            <v>0</v>
          </cell>
          <cell r="DL199" t="str">
            <v>P3</v>
          </cell>
          <cell r="DM199">
            <v>1</v>
          </cell>
          <cell r="DN199">
            <v>45920</v>
          </cell>
          <cell r="DP199">
            <v>45915</v>
          </cell>
          <cell r="DQ199"/>
          <cell r="DR199"/>
          <cell r="DS199"/>
          <cell r="DT199"/>
          <cell r="DU199">
            <v>45919</v>
          </cell>
          <cell r="DW199"/>
          <cell r="DX199"/>
          <cell r="DY199"/>
          <cell r="DZ199"/>
          <cell r="EA199"/>
          <cell r="EB199"/>
          <cell r="EC199" t="str">
            <v>ตัด</v>
          </cell>
          <cell r="ED199"/>
          <cell r="EG199"/>
          <cell r="EH199"/>
          <cell r="EI199"/>
        </row>
        <row r="200">
          <cell r="B200" t="str">
            <v>MK68-001083</v>
          </cell>
          <cell r="C200">
            <v>45906</v>
          </cell>
          <cell r="E200" t="str">
            <v>บจก.กบินทร์อินทรีย์</v>
          </cell>
          <cell r="F200" t="str">
            <v>หลอดไฟ 20กก.</v>
          </cell>
          <cell r="G200">
            <v>26</v>
          </cell>
          <cell r="H200">
            <v>41</v>
          </cell>
          <cell r="I200" t="str">
            <v>ขาว</v>
          </cell>
          <cell r="J200"/>
          <cell r="L200">
            <v>97</v>
          </cell>
          <cell r="M200" t="str">
            <v>±</v>
          </cell>
          <cell r="N200">
            <v>5</v>
          </cell>
          <cell r="R200" t="str">
            <v>บิด</v>
          </cell>
          <cell r="T200">
            <v>27</v>
          </cell>
          <cell r="U200">
            <v>43</v>
          </cell>
          <cell r="V200">
            <v>40</v>
          </cell>
          <cell r="X200">
            <v>45919</v>
          </cell>
          <cell r="Z200" t="str">
            <v>300กระสอบ</v>
          </cell>
          <cell r="AA200">
            <v>4000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4000</v>
          </cell>
          <cell r="AL200">
            <v>0</v>
          </cell>
          <cell r="AM200">
            <v>4295</v>
          </cell>
          <cell r="AN200">
            <v>0</v>
          </cell>
          <cell r="AO200" t="str">
            <v>WSWT2625650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BZ200" t="str">
            <v>WRWT25650/WRWT25650</v>
          </cell>
          <cell r="CA200">
            <v>0</v>
          </cell>
          <cell r="DL200" t="str">
            <v>P9</v>
          </cell>
          <cell r="DM200">
            <v>3</v>
          </cell>
          <cell r="DN200">
            <v>45919</v>
          </cell>
          <cell r="DP200">
            <v>45914</v>
          </cell>
          <cell r="DQ200"/>
          <cell r="DR200">
            <v>45909</v>
          </cell>
          <cell r="DS200">
            <v>45916</v>
          </cell>
          <cell r="DT200">
            <v>45917</v>
          </cell>
          <cell r="DU200">
            <v>45917</v>
          </cell>
          <cell r="DW200">
            <v>45918</v>
          </cell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MK68-001083</v>
          </cell>
          <cell r="C201">
            <v>45906</v>
          </cell>
          <cell r="E201" t="str">
            <v>บจก.กบินทร์อินทรีย์</v>
          </cell>
          <cell r="F201" t="str">
            <v xml:space="preserve">ไก่เหยียบศรกบินทร์ </v>
          </cell>
          <cell r="G201">
            <v>26</v>
          </cell>
          <cell r="H201">
            <v>41</v>
          </cell>
          <cell r="I201" t="str">
            <v>ขาว</v>
          </cell>
          <cell r="J201"/>
          <cell r="L201">
            <v>97</v>
          </cell>
          <cell r="M201" t="str">
            <v>±</v>
          </cell>
          <cell r="N201">
            <v>5</v>
          </cell>
          <cell r="R201" t="str">
            <v>บิด</v>
          </cell>
          <cell r="T201">
            <v>27</v>
          </cell>
          <cell r="U201">
            <v>43</v>
          </cell>
          <cell r="V201">
            <v>40</v>
          </cell>
          <cell r="X201">
            <v>45919</v>
          </cell>
          <cell r="Z201" t="str">
            <v>300กระสอบ</v>
          </cell>
          <cell r="AA201">
            <v>4000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4000</v>
          </cell>
          <cell r="AL201">
            <v>0</v>
          </cell>
          <cell r="AM201">
            <v>4670</v>
          </cell>
          <cell r="AN201">
            <v>0</v>
          </cell>
          <cell r="AO201" t="str">
            <v>WSWT2625650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BZ201" t="str">
            <v>WRWT25650/WRWT25650</v>
          </cell>
          <cell r="CA201">
            <v>0</v>
          </cell>
          <cell r="DL201" t="str">
            <v>P9</v>
          </cell>
          <cell r="DM201">
            <v>3</v>
          </cell>
          <cell r="DN201">
            <v>45919</v>
          </cell>
          <cell r="DP201">
            <v>45914</v>
          </cell>
          <cell r="DQ201"/>
          <cell r="DR201">
            <v>45909</v>
          </cell>
          <cell r="DS201">
            <v>45916</v>
          </cell>
          <cell r="DT201">
            <v>45917</v>
          </cell>
          <cell r="DU201">
            <v>45917</v>
          </cell>
          <cell r="DW201">
            <v>45918</v>
          </cell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MK68-001085</v>
          </cell>
          <cell r="C202">
            <v>45906</v>
          </cell>
          <cell r="E202" t="str">
            <v>บจก.กบินทร์อินทรีย์</v>
          </cell>
          <cell r="F202" t="str">
            <v>ไก่เหยียบศรีวรรณ</v>
          </cell>
          <cell r="G202">
            <v>26</v>
          </cell>
          <cell r="H202">
            <v>41</v>
          </cell>
          <cell r="I202" t="str">
            <v>ขาว</v>
          </cell>
          <cell r="J202"/>
          <cell r="L202">
            <v>97</v>
          </cell>
          <cell r="M202" t="str">
            <v>±</v>
          </cell>
          <cell r="N202">
            <v>5</v>
          </cell>
          <cell r="R202" t="str">
            <v>บิด</v>
          </cell>
          <cell r="T202">
            <v>27</v>
          </cell>
          <cell r="U202">
            <v>43</v>
          </cell>
          <cell r="V202">
            <v>40</v>
          </cell>
          <cell r="X202">
            <v>45919</v>
          </cell>
          <cell r="Z202" t="str">
            <v>300กระสอบ</v>
          </cell>
          <cell r="AA202">
            <v>4000</v>
          </cell>
          <cell r="AB202">
            <v>0</v>
          </cell>
          <cell r="AC202">
            <v>0</v>
          </cell>
          <cell r="AD202">
            <v>0</v>
          </cell>
          <cell r="AG202" t="str">
            <v xml:space="preserve">ลบสี </v>
          </cell>
          <cell r="AI202"/>
          <cell r="AJ202">
            <v>4000</v>
          </cell>
          <cell r="AL202">
            <v>0</v>
          </cell>
          <cell r="AM202">
            <v>4330</v>
          </cell>
          <cell r="AN202">
            <v>0</v>
          </cell>
          <cell r="AO202" t="str">
            <v>WSWT2625650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BZ202" t="str">
            <v>WRWT25650/WRWT25650</v>
          </cell>
          <cell r="CA202">
            <v>0</v>
          </cell>
          <cell r="DL202" t="str">
            <v>P9</v>
          </cell>
          <cell r="DM202">
            <v>3</v>
          </cell>
          <cell r="DN202">
            <v>45919</v>
          </cell>
          <cell r="DP202">
            <v>45914</v>
          </cell>
          <cell r="DQ202"/>
          <cell r="DR202">
            <v>45909</v>
          </cell>
          <cell r="DS202">
            <v>45916</v>
          </cell>
          <cell r="DT202">
            <v>45917</v>
          </cell>
          <cell r="DU202">
            <v>45917</v>
          </cell>
          <cell r="DW202">
            <v>45918</v>
          </cell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>
            <v>0</v>
          </cell>
          <cell r="C203"/>
          <cell r="E203"/>
          <cell r="F203"/>
          <cell r="G203">
            <v>26</v>
          </cell>
          <cell r="H203">
            <v>43</v>
          </cell>
          <cell r="I203" t="str">
            <v>ขาว</v>
          </cell>
          <cell r="J203"/>
          <cell r="L203">
            <v>102</v>
          </cell>
          <cell r="M203" t="str">
            <v>±</v>
          </cell>
          <cell r="N203">
            <v>5</v>
          </cell>
          <cell r="R203"/>
          <cell r="T203"/>
          <cell r="U203"/>
          <cell r="V203"/>
          <cell r="X203"/>
          <cell r="Z203"/>
          <cell r="AA203"/>
          <cell r="AB203">
            <v>0</v>
          </cell>
          <cell r="AC203">
            <v>0</v>
          </cell>
          <cell r="AD203"/>
          <cell r="AG203"/>
          <cell r="AI203" t="str">
            <v>ระบุในSD</v>
          </cell>
          <cell r="AJ203"/>
          <cell r="AL203">
            <v>0</v>
          </cell>
          <cell r="AM203"/>
          <cell r="AN203">
            <v>0</v>
          </cell>
          <cell r="AO203" t="str">
            <v>WSWT2625650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BZ203" t="str">
            <v>WRWT25650/WRWT25650</v>
          </cell>
          <cell r="CA203">
            <v>0</v>
          </cell>
          <cell r="DL203"/>
          <cell r="DM203" t="str">
            <v>Lead time</v>
          </cell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/>
          <cell r="EI203">
            <v>0</v>
          </cell>
        </row>
        <row r="204">
          <cell r="B204">
            <v>0</v>
          </cell>
          <cell r="C204"/>
          <cell r="E204"/>
          <cell r="F204"/>
          <cell r="G204">
            <v>26</v>
          </cell>
          <cell r="H204">
            <v>43</v>
          </cell>
          <cell r="I204"/>
          <cell r="J204"/>
          <cell r="L204">
            <v>100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/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WSWT262575051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BZ204" t="str">
            <v>WRWT25800/WRWT25650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>
            <v>0</v>
          </cell>
          <cell r="EI204">
            <v>0</v>
          </cell>
        </row>
        <row r="205">
          <cell r="B205">
            <v>0</v>
          </cell>
          <cell r="C205"/>
          <cell r="E205"/>
          <cell r="F205"/>
          <cell r="G205">
            <v>26</v>
          </cell>
          <cell r="H205">
            <v>43</v>
          </cell>
          <cell r="I205"/>
          <cell r="J205"/>
          <cell r="L205">
            <v>113</v>
          </cell>
          <cell r="M205" t="str">
            <v>±</v>
          </cell>
          <cell r="N205">
            <v>5</v>
          </cell>
          <cell r="R205"/>
          <cell r="T205"/>
          <cell r="U205"/>
          <cell r="V205"/>
          <cell r="X205"/>
          <cell r="Z205"/>
          <cell r="AA205"/>
          <cell r="AB205"/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WSWT2625700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BZ205" t="str">
            <v>WRWT260800/WRWT25650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>
            <v>0</v>
          </cell>
          <cell r="EI205">
            <v>0</v>
          </cell>
        </row>
        <row r="206">
          <cell r="B206">
            <v>0</v>
          </cell>
          <cell r="C206"/>
          <cell r="E206"/>
          <cell r="F206"/>
          <cell r="G206">
            <v>26</v>
          </cell>
          <cell r="H206">
            <v>41</v>
          </cell>
          <cell r="I206"/>
          <cell r="J206"/>
          <cell r="L206">
            <v>90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/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WSWT2625800SM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WRWT260800/WRWT25650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>
            <v>0</v>
          </cell>
          <cell r="EI206">
            <v>0</v>
          </cell>
        </row>
        <row r="207">
          <cell r="B207" t="str">
            <v>ประมาณการ</v>
          </cell>
          <cell r="C207" t="str">
            <v>ประมาณการ</v>
          </cell>
          <cell r="E207" t="str">
            <v>บจก.ที.ซี.ยูเนี่ยน อโกรเทค</v>
          </cell>
          <cell r="F207" t="str">
            <v>ไม่พิมพ์</v>
          </cell>
          <cell r="G207">
            <v>26</v>
          </cell>
          <cell r="H207">
            <v>43</v>
          </cell>
          <cell r="I207" t="str">
            <v>ขาว</v>
          </cell>
          <cell r="J207"/>
          <cell r="L207">
            <v>116</v>
          </cell>
          <cell r="M207" t="str">
            <v>±</v>
          </cell>
          <cell r="N207">
            <v>5</v>
          </cell>
          <cell r="R207" t="str">
            <v>ไม่</v>
          </cell>
          <cell r="T207" t="str">
            <v>ไม่สวมถุงใน</v>
          </cell>
          <cell r="U207"/>
          <cell r="V207"/>
          <cell r="X207">
            <v>45925</v>
          </cell>
          <cell r="Z207" t="str">
            <v xml:space="preserve">300กระสอบแบนเต็มใบ </v>
          </cell>
          <cell r="AA207">
            <v>10000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10000</v>
          </cell>
          <cell r="AM207"/>
          <cell r="AN207">
            <v>0</v>
          </cell>
          <cell r="AO207" t="str">
            <v xml:space="preserve">WSWT2625800 </v>
          </cell>
          <cell r="AQ207">
            <v>12433.3</v>
          </cell>
          <cell r="AR207">
            <v>12433.3</v>
          </cell>
          <cell r="AS207">
            <v>0</v>
          </cell>
          <cell r="AT207">
            <v>0</v>
          </cell>
          <cell r="AU207">
            <v>0</v>
          </cell>
          <cell r="BZ207" t="str">
            <v>WRWT25800/WRWT25800</v>
          </cell>
          <cell r="CA207">
            <v>0</v>
          </cell>
          <cell r="DL207" t="str">
            <v>P3</v>
          </cell>
          <cell r="DM207">
            <v>1</v>
          </cell>
          <cell r="DN207">
            <v>45925</v>
          </cell>
          <cell r="DP207">
            <v>45920</v>
          </cell>
          <cell r="DQ207"/>
          <cell r="DR207"/>
          <cell r="DS207"/>
          <cell r="DT207"/>
          <cell r="DU207">
            <v>45924</v>
          </cell>
          <cell r="DW207"/>
          <cell r="DX207"/>
          <cell r="DY207"/>
          <cell r="DZ207"/>
          <cell r="EA207"/>
          <cell r="EB207"/>
          <cell r="EC207" t="str">
            <v>ตัด</v>
          </cell>
          <cell r="ED207"/>
          <cell r="EG207"/>
          <cell r="EH207"/>
          <cell r="EI207"/>
        </row>
        <row r="208">
          <cell r="B208">
            <v>0</v>
          </cell>
          <cell r="C208"/>
          <cell r="E208"/>
          <cell r="F208"/>
          <cell r="G208">
            <v>26</v>
          </cell>
          <cell r="H208">
            <v>43</v>
          </cell>
          <cell r="I208"/>
          <cell r="J208"/>
          <cell r="L208">
            <v>116</v>
          </cell>
          <cell r="M208" t="str">
            <v>±</v>
          </cell>
          <cell r="N208">
            <v>5</v>
          </cell>
          <cell r="R208"/>
          <cell r="T208"/>
          <cell r="U208"/>
          <cell r="V208"/>
          <cell r="X208"/>
          <cell r="Z208"/>
          <cell r="AA208"/>
          <cell r="AB208"/>
          <cell r="AC208">
            <v>0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 xml:space="preserve">WSWT2625800 </v>
          </cell>
          <cell r="AQ208">
            <v>12433.3</v>
          </cell>
          <cell r="AR208">
            <v>12433.3</v>
          </cell>
          <cell r="AS208">
            <v>0</v>
          </cell>
          <cell r="AT208">
            <v>0</v>
          </cell>
          <cell r="AU208">
            <v>0</v>
          </cell>
          <cell r="BZ208" t="str">
            <v>WRWT260800/WRWT25800</v>
          </cell>
          <cell r="CA208">
            <v>0</v>
          </cell>
          <cell r="DL208"/>
          <cell r="DM208" t="str">
            <v>Lead time</v>
          </cell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>
            <v>0</v>
          </cell>
          <cell r="EI208">
            <v>0</v>
          </cell>
        </row>
        <row r="209">
          <cell r="B209" t="str">
            <v>MK68-001052</v>
          </cell>
          <cell r="C209">
            <v>45898</v>
          </cell>
          <cell r="E209" t="str">
            <v>บจก.ที.ซี.ยูเนี่ยน อโกรเทค</v>
          </cell>
          <cell r="F209" t="str">
            <v>ไม่พิมพ์</v>
          </cell>
          <cell r="G209">
            <v>26</v>
          </cell>
          <cell r="H209">
            <v>43</v>
          </cell>
          <cell r="I209" t="str">
            <v>ขาว</v>
          </cell>
          <cell r="J209" t="str">
            <v>ใส</v>
          </cell>
          <cell r="L209">
            <v>150</v>
          </cell>
          <cell r="M209" t="str">
            <v>±</v>
          </cell>
          <cell r="N209">
            <v>5</v>
          </cell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45917</v>
          </cell>
          <cell r="Z209" t="str">
            <v xml:space="preserve">300กระสอบแบนเต็มใบ </v>
          </cell>
          <cell r="AA209">
            <v>15000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15750</v>
          </cell>
          <cell r="AL209">
            <v>0</v>
          </cell>
          <cell r="AM209"/>
          <cell r="AN209">
            <v>0</v>
          </cell>
          <cell r="AO209" t="str">
            <v>WSWT2625850SM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BZ209" t="str">
            <v>WRWT25850/WRWT25850</v>
          </cell>
          <cell r="CA209">
            <v>0</v>
          </cell>
          <cell r="DL209" t="str">
            <v>P11</v>
          </cell>
          <cell r="DM209">
            <v>2</v>
          </cell>
          <cell r="DN209">
            <v>45917</v>
          </cell>
          <cell r="DP209">
            <v>45912</v>
          </cell>
          <cell r="DQ209">
            <v>45915</v>
          </cell>
          <cell r="DR209"/>
          <cell r="DS209"/>
          <cell r="DT209"/>
          <cell r="DU209">
            <v>45916</v>
          </cell>
          <cell r="DW209"/>
          <cell r="DX209"/>
          <cell r="DY209"/>
          <cell r="DZ209"/>
          <cell r="EA209"/>
          <cell r="EB209"/>
          <cell r="EC209" t="str">
            <v>งานเคลือบ+ตัด</v>
          </cell>
          <cell r="ED209"/>
          <cell r="EG209"/>
          <cell r="EH209"/>
          <cell r="EI209"/>
        </row>
        <row r="210">
          <cell r="B210" t="str">
            <v>MK68-001107</v>
          </cell>
          <cell r="C210">
            <v>45911</v>
          </cell>
          <cell r="E210" t="str">
            <v>บจก.ที.ซี.ยูเนี่ยน อโกรเทค</v>
          </cell>
          <cell r="F210" t="str">
            <v>TUNA MEAL MARIN TRUST</v>
          </cell>
          <cell r="G210">
            <v>26</v>
          </cell>
          <cell r="H210">
            <v>43</v>
          </cell>
          <cell r="I210" t="str">
            <v>ขาว</v>
          </cell>
          <cell r="J210" t="str">
            <v>ใส</v>
          </cell>
          <cell r="L210">
            <v>150</v>
          </cell>
          <cell r="M210" t="str">
            <v>±</v>
          </cell>
          <cell r="N210">
            <v>5</v>
          </cell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45929</v>
          </cell>
          <cell r="Z210" t="str">
            <v xml:space="preserve">300กระสอบแบนเต็มใบ </v>
          </cell>
          <cell r="AA210">
            <v>10000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500</v>
          </cell>
          <cell r="AL210">
            <v>9500</v>
          </cell>
          <cell r="AM210"/>
          <cell r="AN210">
            <v>9975</v>
          </cell>
          <cell r="AO210" t="str">
            <v>WSWT2625850SM</v>
          </cell>
          <cell r="AQ210">
            <v>11811.635</v>
          </cell>
          <cell r="AR210">
            <v>11811.635</v>
          </cell>
          <cell r="AS210">
            <v>0</v>
          </cell>
          <cell r="AT210">
            <v>0</v>
          </cell>
          <cell r="AU210">
            <v>11811.635</v>
          </cell>
          <cell r="BZ210" t="str">
            <v>WRWT25850/WRWT25850</v>
          </cell>
          <cell r="CA210">
            <v>0</v>
          </cell>
          <cell r="DL210" t="str">
            <v>P6</v>
          </cell>
          <cell r="DM210">
            <v>4</v>
          </cell>
          <cell r="DN210">
            <v>45929</v>
          </cell>
          <cell r="DP210">
            <v>45924</v>
          </cell>
          <cell r="DQ210">
            <v>45925</v>
          </cell>
          <cell r="DR210">
            <v>45918</v>
          </cell>
          <cell r="DS210">
            <v>45926</v>
          </cell>
          <cell r="DT210">
            <v>45927</v>
          </cell>
          <cell r="DU210">
            <v>45928</v>
          </cell>
          <cell r="DW210"/>
          <cell r="DX210"/>
          <cell r="DY210"/>
          <cell r="DZ210"/>
          <cell r="EA210"/>
          <cell r="EB210"/>
          <cell r="EC210" t="str">
            <v>งานเคลือบ+พิมพ์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MK68-001066</v>
          </cell>
          <cell r="C211">
            <v>45901</v>
          </cell>
          <cell r="E211" t="str">
            <v>บจก.ที.ซี.ยูเนี่ยน อโกรเทค</v>
          </cell>
          <cell r="F211" t="str">
            <v>Zhejiang UN</v>
          </cell>
          <cell r="G211">
            <v>26</v>
          </cell>
          <cell r="H211">
            <v>43</v>
          </cell>
          <cell r="I211" t="str">
            <v>ขาว</v>
          </cell>
          <cell r="J211" t="str">
            <v>ใส</v>
          </cell>
          <cell r="L211">
            <v>150</v>
          </cell>
          <cell r="M211" t="str">
            <v>±</v>
          </cell>
          <cell r="N211">
            <v>5</v>
          </cell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45930</v>
          </cell>
          <cell r="Z211" t="str">
            <v xml:space="preserve">300กระสอบแบนเต็มใบ </v>
          </cell>
          <cell r="AA211">
            <v>30000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3600</v>
          </cell>
          <cell r="AL211">
            <v>26400</v>
          </cell>
          <cell r="AM211">
            <v>9475</v>
          </cell>
          <cell r="AN211">
            <v>21551.25</v>
          </cell>
          <cell r="AO211" t="str">
            <v>WSWT2625850SM</v>
          </cell>
          <cell r="AQ211">
            <v>26795.315662500001</v>
          </cell>
          <cell r="AR211">
            <v>1470</v>
          </cell>
          <cell r="AS211">
            <v>25325.315662500001</v>
          </cell>
          <cell r="AT211">
            <v>0</v>
          </cell>
          <cell r="AU211">
            <v>26795.315662500001</v>
          </cell>
          <cell r="BZ211" t="str">
            <v>WRWT25850/WRWT25850</v>
          </cell>
          <cell r="CA211">
            <v>2611.8842219925</v>
          </cell>
          <cell r="DL211" t="str">
            <v>P6</v>
          </cell>
          <cell r="DM211">
            <v>4</v>
          </cell>
          <cell r="DN211">
            <v>45930</v>
          </cell>
          <cell r="DP211">
            <v>45925</v>
          </cell>
          <cell r="DQ211">
            <v>45926</v>
          </cell>
          <cell r="DR211">
            <v>45919</v>
          </cell>
          <cell r="DS211">
            <v>45927</v>
          </cell>
          <cell r="DT211">
            <v>45928</v>
          </cell>
          <cell r="DU211">
            <v>45929</v>
          </cell>
          <cell r="DW211"/>
          <cell r="DX211"/>
          <cell r="DY211"/>
          <cell r="DZ211"/>
          <cell r="EA211"/>
          <cell r="EB211"/>
          <cell r="EC211" t="str">
            <v>งานเคลือบ+พิมพ์</v>
          </cell>
          <cell r="ED211"/>
          <cell r="EG211"/>
          <cell r="EH211"/>
          <cell r="EI211"/>
        </row>
        <row r="212">
          <cell r="B212" t="str">
            <v>MK68-001067</v>
          </cell>
          <cell r="C212">
            <v>45901</v>
          </cell>
          <cell r="E212" t="str">
            <v>บจก.ที.ซี.ยูเนี่ยน อโกรเทค</v>
          </cell>
          <cell r="F212" t="str">
            <v>Zhejiang UN</v>
          </cell>
          <cell r="G212">
            <v>26</v>
          </cell>
          <cell r="H212">
            <v>43</v>
          </cell>
          <cell r="I212" t="str">
            <v>ขาว</v>
          </cell>
          <cell r="J212" t="str">
            <v>ใส</v>
          </cell>
          <cell r="L212">
            <v>150</v>
          </cell>
          <cell r="M212" t="str">
            <v>±</v>
          </cell>
          <cell r="N212">
            <v>5</v>
          </cell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45945</v>
          </cell>
          <cell r="Z212" t="str">
            <v xml:space="preserve">300กระสอบแบนเต็มใบ </v>
          </cell>
          <cell r="AA212">
            <v>10000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10000</v>
          </cell>
          <cell r="AM212"/>
          <cell r="AN212">
            <v>10500</v>
          </cell>
          <cell r="AO212" t="str">
            <v>WSWT2625850SM</v>
          </cell>
          <cell r="AQ212">
            <v>12433.3</v>
          </cell>
          <cell r="AR212">
            <v>0</v>
          </cell>
          <cell r="AS212">
            <v>12433.3</v>
          </cell>
          <cell r="AT212">
            <v>0</v>
          </cell>
          <cell r="AU212">
            <v>12433.3</v>
          </cell>
          <cell r="BZ212" t="str">
            <v>WRWT25850/WRWT25850</v>
          </cell>
          <cell r="CA212">
            <v>1282.2876733333333</v>
          </cell>
          <cell r="DL212" t="str">
            <v>P6</v>
          </cell>
          <cell r="DM212">
            <v>4</v>
          </cell>
          <cell r="DN212">
            <v>45945</v>
          </cell>
          <cell r="DP212">
            <v>45940</v>
          </cell>
          <cell r="DQ212">
            <v>45941</v>
          </cell>
          <cell r="DR212">
            <v>45934</v>
          </cell>
          <cell r="DS212">
            <v>45942</v>
          </cell>
          <cell r="DT212">
            <v>45943</v>
          </cell>
          <cell r="DU212">
            <v>45944</v>
          </cell>
          <cell r="DW212"/>
          <cell r="DX212"/>
          <cell r="DY212"/>
          <cell r="DZ212"/>
          <cell r="EA212"/>
          <cell r="EB212"/>
          <cell r="EC212" t="str">
            <v>งานเคลือบ+พิมพ์</v>
          </cell>
          <cell r="ED212"/>
          <cell r="EG212"/>
          <cell r="EH212"/>
          <cell r="EI212"/>
        </row>
        <row r="213">
          <cell r="B213">
            <v>0</v>
          </cell>
          <cell r="C213"/>
          <cell r="E213"/>
          <cell r="F213"/>
          <cell r="G213">
            <v>26</v>
          </cell>
          <cell r="H213">
            <v>43</v>
          </cell>
          <cell r="I213"/>
          <cell r="J213"/>
          <cell r="L213">
            <v>120</v>
          </cell>
          <cell r="M213" t="str">
            <v>±</v>
          </cell>
          <cell r="N213">
            <v>5</v>
          </cell>
          <cell r="R213"/>
          <cell r="T213"/>
          <cell r="U213"/>
          <cell r="V213"/>
          <cell r="X213"/>
          <cell r="Z213"/>
          <cell r="AA213"/>
          <cell r="AB213"/>
          <cell r="AC213">
            <v>0</v>
          </cell>
          <cell r="AD213"/>
          <cell r="AG213"/>
          <cell r="AI213" t="str">
            <v>ระบุในSD</v>
          </cell>
          <cell r="AJ213"/>
          <cell r="AL213">
            <v>0</v>
          </cell>
          <cell r="AM213"/>
          <cell r="AN213">
            <v>0</v>
          </cell>
          <cell r="AO213" t="str">
            <v>WSWT2625850SM</v>
          </cell>
          <cell r="AQ213">
            <v>51040.250662499995</v>
          </cell>
          <cell r="AR213">
            <v>13281.635</v>
          </cell>
          <cell r="AS213">
            <v>37758.6156625</v>
          </cell>
          <cell r="AT213">
            <v>0</v>
          </cell>
          <cell r="AU213">
            <v>51040.250662499995</v>
          </cell>
          <cell r="BZ213" t="str">
            <v>WRWT260850/WRWT25850</v>
          </cell>
          <cell r="CA213">
            <v>0</v>
          </cell>
          <cell r="DL213"/>
          <cell r="DM213" t="str">
            <v>Lead time</v>
          </cell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>
            <v>0</v>
          </cell>
          <cell r="EI213">
            <v>0</v>
          </cell>
        </row>
        <row r="214">
          <cell r="B214">
            <v>0</v>
          </cell>
          <cell r="C214"/>
          <cell r="E214"/>
          <cell r="F214"/>
          <cell r="G214">
            <v>28</v>
          </cell>
          <cell r="H214">
            <v>41</v>
          </cell>
          <cell r="I214" t="str">
            <v>ขาว</v>
          </cell>
          <cell r="J214"/>
          <cell r="L214">
            <v>122</v>
          </cell>
          <cell r="M214" t="str">
            <v>+</v>
          </cell>
          <cell r="N214">
            <v>3</v>
          </cell>
          <cell r="R214"/>
          <cell r="T214"/>
          <cell r="U214"/>
          <cell r="V214"/>
          <cell r="X214"/>
          <cell r="Z214"/>
          <cell r="AA214"/>
          <cell r="AB214">
            <v>0</v>
          </cell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WSWT2825800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BZ214" t="str">
            <v>WRWT25850/WRWT25800</v>
          </cell>
          <cell r="CA214">
            <v>0</v>
          </cell>
          <cell r="DL214"/>
          <cell r="DM214" t="str">
            <v>Lead time</v>
          </cell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>
            <v>0</v>
          </cell>
        </row>
        <row r="215">
          <cell r="B215" t="str">
            <v>MK68-001089</v>
          </cell>
          <cell r="C215">
            <v>45909</v>
          </cell>
          <cell r="E215" t="str">
            <v>บจก.ไทยร่วมใจน้ำมันพืช</v>
          </cell>
          <cell r="F215" t="str">
            <v>TRJ</v>
          </cell>
          <cell r="G215">
            <v>28</v>
          </cell>
          <cell r="H215">
            <v>41</v>
          </cell>
          <cell r="I215" t="str">
            <v>ขาว</v>
          </cell>
          <cell r="J215"/>
          <cell r="L215">
            <v>120</v>
          </cell>
          <cell r="M215" t="str">
            <v>+</v>
          </cell>
          <cell r="N215">
            <v>3</v>
          </cell>
          <cell r="R215" t="str">
            <v>ไม่</v>
          </cell>
          <cell r="T215" t="str">
            <v>ไม่สวมถุงใน</v>
          </cell>
          <cell r="U215"/>
          <cell r="V215"/>
          <cell r="X215">
            <v>45920</v>
          </cell>
          <cell r="Z215" t="str">
            <v>500กระสอบ</v>
          </cell>
          <cell r="AA215">
            <v>50000</v>
          </cell>
          <cell r="AB215">
            <v>0</v>
          </cell>
          <cell r="AC215">
            <v>0</v>
          </cell>
          <cell r="AD215">
            <v>0</v>
          </cell>
          <cell r="AG215" t="str">
            <v>22/9เย็น</v>
          </cell>
          <cell r="AI215"/>
          <cell r="AJ215">
            <v>1703</v>
          </cell>
          <cell r="AL215">
            <v>48297</v>
          </cell>
          <cell r="AM215">
            <v>0</v>
          </cell>
          <cell r="AN215">
            <v>50711.85</v>
          </cell>
          <cell r="AO215" t="str">
            <v>WSWT2825850</v>
          </cell>
          <cell r="AQ215">
            <v>57350.272649999999</v>
          </cell>
          <cell r="AR215">
            <v>44531</v>
          </cell>
          <cell r="AS215">
            <v>12819.272649999999</v>
          </cell>
          <cell r="AT215">
            <v>0</v>
          </cell>
          <cell r="AU215">
            <v>0</v>
          </cell>
          <cell r="BZ215" t="str">
            <v>WRWT25850/WRWT25850</v>
          </cell>
          <cell r="CA215">
            <v>1440.7438094972222</v>
          </cell>
          <cell r="DL215" t="str">
            <v>P7</v>
          </cell>
          <cell r="DM215">
            <v>2</v>
          </cell>
          <cell r="DN215">
            <v>45920</v>
          </cell>
          <cell r="DP215">
            <v>45915</v>
          </cell>
          <cell r="DQ215"/>
          <cell r="DR215">
            <v>45911</v>
          </cell>
          <cell r="DS215">
            <v>45918</v>
          </cell>
          <cell r="DT215">
            <v>45919</v>
          </cell>
          <cell r="DU215">
            <v>45919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ประมาณการ</v>
          </cell>
          <cell r="C216" t="str">
            <v>ประมาณการ</v>
          </cell>
          <cell r="E216" t="str">
            <v>บจก.ที.ซี.ยูเนี่ยน อโกรเทค</v>
          </cell>
          <cell r="F216" t="str">
            <v>ไม่พิมพ์</v>
          </cell>
          <cell r="G216">
            <v>28</v>
          </cell>
          <cell r="H216">
            <v>47</v>
          </cell>
          <cell r="I216" t="str">
            <v>ขาว</v>
          </cell>
          <cell r="J216" t="str">
            <v>ใส</v>
          </cell>
          <cell r="L216">
            <v>180</v>
          </cell>
          <cell r="M216" t="str">
            <v>±</v>
          </cell>
          <cell r="N216">
            <v>5</v>
          </cell>
          <cell r="R216" t="str">
            <v>ไม่</v>
          </cell>
          <cell r="T216" t="str">
            <v>ไม่สวมถุงใน</v>
          </cell>
          <cell r="U216"/>
          <cell r="V216"/>
          <cell r="X216">
            <v>45925</v>
          </cell>
          <cell r="Z216" t="str">
            <v xml:space="preserve">300กระสอบแบนเต็มใบ </v>
          </cell>
          <cell r="AA216">
            <v>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5000</v>
          </cell>
          <cell r="AM216"/>
          <cell r="AN216">
            <v>0</v>
          </cell>
          <cell r="AO216" t="str">
            <v>WSWT2825850</v>
          </cell>
          <cell r="AQ216">
            <v>6775.4500000000007</v>
          </cell>
          <cell r="AR216">
            <v>0</v>
          </cell>
          <cell r="AS216">
            <v>6775.4500000000007</v>
          </cell>
          <cell r="AT216">
            <v>0</v>
          </cell>
          <cell r="AU216">
            <v>6775.4500000000007</v>
          </cell>
          <cell r="BZ216" t="str">
            <v>WRWT25850/WRWT25850</v>
          </cell>
          <cell r="CA216">
            <v>761.48529722222236</v>
          </cell>
          <cell r="DL216" t="str">
            <v>P11</v>
          </cell>
          <cell r="DM216">
            <v>2</v>
          </cell>
          <cell r="DN216">
            <v>45925</v>
          </cell>
          <cell r="DP216">
            <v>45920</v>
          </cell>
          <cell r="DQ216">
            <v>45923</v>
          </cell>
          <cell r="DR216"/>
          <cell r="DS216"/>
          <cell r="DT216"/>
          <cell r="DU216">
            <v>45924</v>
          </cell>
          <cell r="DW216"/>
          <cell r="DX216"/>
          <cell r="DY216"/>
          <cell r="DZ216"/>
          <cell r="EA216"/>
          <cell r="EB216"/>
          <cell r="EC216" t="str">
            <v>งานเคลือบ+ตัด</v>
          </cell>
          <cell r="ED216"/>
          <cell r="EG216"/>
          <cell r="EH216"/>
          <cell r="EI216"/>
        </row>
        <row r="217">
          <cell r="B217">
            <v>0</v>
          </cell>
          <cell r="C217"/>
          <cell r="E217"/>
          <cell r="F217"/>
          <cell r="G217">
            <v>28</v>
          </cell>
          <cell r="H217">
            <v>43</v>
          </cell>
          <cell r="I217"/>
          <cell r="J217"/>
          <cell r="L217">
            <v>130</v>
          </cell>
          <cell r="M217" t="str">
            <v>±</v>
          </cell>
          <cell r="N217">
            <v>3</v>
          </cell>
          <cell r="R217"/>
          <cell r="T217"/>
          <cell r="U217"/>
          <cell r="V217"/>
          <cell r="X217"/>
          <cell r="Z217"/>
          <cell r="AA217"/>
          <cell r="AB217"/>
          <cell r="AC217">
            <v>0</v>
          </cell>
          <cell r="AD217"/>
          <cell r="AG217"/>
          <cell r="AI217" t="str">
            <v>ระบุในSD</v>
          </cell>
          <cell r="AJ217"/>
          <cell r="AL217">
            <v>0</v>
          </cell>
          <cell r="AM217"/>
          <cell r="AN217">
            <v>0</v>
          </cell>
          <cell r="AO217" t="str">
            <v>WSWT2825850</v>
          </cell>
          <cell r="AQ217">
            <v>64125.722649999996</v>
          </cell>
          <cell r="AR217">
            <v>44531</v>
          </cell>
          <cell r="AS217">
            <v>19594.72265</v>
          </cell>
          <cell r="AT217">
            <v>0</v>
          </cell>
          <cell r="AU217">
            <v>6775.4500000000007</v>
          </cell>
          <cell r="BZ217" t="str">
            <v>WRWT280850/WRWT25850</v>
          </cell>
          <cell r="CA217">
            <v>0</v>
          </cell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/>
        </row>
        <row r="218">
          <cell r="B218">
            <v>0</v>
          </cell>
          <cell r="C218"/>
          <cell r="E218"/>
          <cell r="F218"/>
          <cell r="G218">
            <v>30</v>
          </cell>
          <cell r="H218">
            <v>41</v>
          </cell>
          <cell r="I218"/>
          <cell r="J218"/>
          <cell r="L218">
            <v>122</v>
          </cell>
          <cell r="M218" t="str">
            <v>±</v>
          </cell>
          <cell r="N218">
            <v>5</v>
          </cell>
          <cell r="R218"/>
          <cell r="T218"/>
          <cell r="U218"/>
          <cell r="V218"/>
          <cell r="X218"/>
          <cell r="Z218"/>
          <cell r="AA218"/>
          <cell r="AB218">
            <v>0</v>
          </cell>
          <cell r="AC218">
            <v>0</v>
          </cell>
          <cell r="AD218"/>
          <cell r="AG218"/>
          <cell r="AI218" t="str">
            <v>ระบุในSD</v>
          </cell>
          <cell r="AJ218"/>
          <cell r="AL218">
            <v>0</v>
          </cell>
          <cell r="AM218"/>
          <cell r="AN218">
            <v>0</v>
          </cell>
          <cell r="AO218" t="str">
            <v>WSWT3025800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BZ218" t="str">
            <v>WRWT25800/WRWT28750</v>
          </cell>
          <cell r="CA218">
            <v>0</v>
          </cell>
          <cell r="DL218"/>
          <cell r="DM218" t="str">
            <v>Lead time</v>
          </cell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/>
          <cell r="EI218">
            <v>0</v>
          </cell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 t="str">
            <v>ค้างส่งทั้งหมด</v>
          </cell>
          <cell r="Z219"/>
          <cell r="AA219">
            <v>4590385</v>
          </cell>
          <cell r="AB219"/>
          <cell r="AC219"/>
          <cell r="AD219"/>
          <cell r="AG219"/>
          <cell r="AI219"/>
          <cell r="AJ219">
            <v>362069</v>
          </cell>
          <cell r="AL219"/>
          <cell r="AM219"/>
          <cell r="AN219"/>
          <cell r="AO219"/>
          <cell r="AQ219" t="e">
            <v>#REF!</v>
          </cell>
          <cell r="AR219" t="e">
            <v>#REF!</v>
          </cell>
          <cell r="AS219" t="e">
            <v>#REF!</v>
          </cell>
          <cell r="AT219"/>
          <cell r="AU219"/>
          <cell r="BZ219"/>
          <cell r="CA219">
            <v>301239.04144083615</v>
          </cell>
          <cell r="DL219"/>
          <cell r="DM219" t="str">
            <v>Lead time</v>
          </cell>
          <cell r="DN219"/>
          <cell r="DP219">
            <v>-5</v>
          </cell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>
            <v>140000</v>
          </cell>
          <cell r="AA220">
            <v>32.788464285714284</v>
          </cell>
          <cell r="AB220"/>
          <cell r="AC220"/>
          <cell r="AD220"/>
          <cell r="AG220"/>
          <cell r="AI220"/>
          <cell r="AJ220"/>
          <cell r="AL220">
            <v>0</v>
          </cell>
          <cell r="AM220"/>
          <cell r="AN220">
            <v>0</v>
          </cell>
          <cell r="AO220"/>
          <cell r="AQ220" t="e">
            <v>#REF!</v>
          </cell>
          <cell r="AR220"/>
          <cell r="AS220" t="e">
            <v>#REF!</v>
          </cell>
          <cell r="AT220"/>
          <cell r="AU220"/>
          <cell r="BZ220"/>
          <cell r="CA220" t="str">
            <v>ห้ามลบ</v>
          </cell>
          <cell r="DL220" t="str">
            <v>P1</v>
          </cell>
          <cell r="DM220">
            <v>2</v>
          </cell>
          <cell r="DN220">
            <v>0</v>
          </cell>
          <cell r="DP220">
            <v>-5</v>
          </cell>
          <cell r="DQ220"/>
          <cell r="DR220">
            <v>-9</v>
          </cell>
          <cell r="DS220">
            <v>-2</v>
          </cell>
          <cell r="DT220"/>
          <cell r="DU220">
            <v>-1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>รอART</v>
          </cell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 t="str">
            <v>ประมาณการ</v>
          </cell>
          <cell r="Z221"/>
          <cell r="AA221">
            <v>3285000</v>
          </cell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>
            <v>0</v>
          </cell>
          <cell r="AT221"/>
          <cell r="AU221"/>
          <cell r="BZ221"/>
          <cell r="CA221"/>
          <cell r="DL221" t="str">
            <v>P3</v>
          </cell>
          <cell r="DM221">
            <v>1</v>
          </cell>
          <cell r="DN221" t="str">
            <v>ประมาณการ</v>
          </cell>
          <cell r="DP221" t="e">
            <v>#VALUE!</v>
          </cell>
          <cell r="DQ221"/>
          <cell r="DR221"/>
          <cell r="DS221"/>
          <cell r="DT221"/>
          <cell r="DU221" t="e">
            <v>#VALUE!</v>
          </cell>
          <cell r="DW221"/>
          <cell r="DX221"/>
          <cell r="DY221"/>
          <cell r="DZ221"/>
          <cell r="EA221"/>
          <cell r="EB221"/>
          <cell r="EC221" t="str">
            <v>ตัด</v>
          </cell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 t="str">
            <v>รอแจ้ง</v>
          </cell>
          <cell r="Z222"/>
          <cell r="AA222">
            <v>2727019</v>
          </cell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>
            <v>2629513.4508200004</v>
          </cell>
          <cell r="AT222"/>
          <cell r="AU222"/>
          <cell r="BZ222"/>
          <cell r="CA222"/>
          <cell r="DL222" t="str">
            <v>P2</v>
          </cell>
          <cell r="DM222">
            <v>3</v>
          </cell>
          <cell r="DN222" t="str">
            <v>รอแจ้ง</v>
          </cell>
          <cell r="DP222" t="e">
            <v>#VALUE!</v>
          </cell>
          <cell r="DQ222" t="e">
            <v>#VALUE!</v>
          </cell>
          <cell r="DR222" t="e">
            <v>#VALUE!</v>
          </cell>
          <cell r="DS222" t="e">
            <v>#VALUE!</v>
          </cell>
          <cell r="DT222"/>
          <cell r="DU222" t="e">
            <v>#VALUE!</v>
          </cell>
          <cell r="DW222"/>
          <cell r="DX222"/>
          <cell r="DY222"/>
          <cell r="DZ222"/>
          <cell r="EA222"/>
          <cell r="EB222"/>
          <cell r="EC222" t="str">
            <v>งานเคลือบ+พิมพ์</v>
          </cell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 t="str">
            <v>รอส่ง</v>
          </cell>
          <cell r="Z223"/>
          <cell r="AA223">
            <v>17000</v>
          </cell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>
            <v>0</v>
          </cell>
          <cell r="AT223"/>
          <cell r="AU223"/>
          <cell r="BZ223"/>
          <cell r="CA223"/>
          <cell r="DL223" t="str">
            <v>P6</v>
          </cell>
          <cell r="DM223">
            <v>4</v>
          </cell>
          <cell r="DN223" t="str">
            <v>รอส่ง</v>
          </cell>
          <cell r="DP223" t="e">
            <v>#VALUE!</v>
          </cell>
          <cell r="DQ223" t="e">
            <v>#VALUE!</v>
          </cell>
          <cell r="DR223" t="e">
            <v>#VALUE!</v>
          </cell>
          <cell r="DS223" t="e">
            <v>#VALUE!</v>
          </cell>
          <cell r="DT223" t="e">
            <v>#VALUE!</v>
          </cell>
          <cell r="DU223" t="e">
            <v>#VALUE!</v>
          </cell>
          <cell r="DW223"/>
          <cell r="DX223"/>
          <cell r="DY223"/>
          <cell r="DZ223"/>
          <cell r="EA223"/>
          <cell r="EB223"/>
          <cell r="EC223" t="str">
            <v>งานเคลือบ+พิมพ์</v>
          </cell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 t="str">
            <v>มีกำหนดส่ง</v>
          </cell>
          <cell r="Z224"/>
          <cell r="AA224">
            <v>-1438634</v>
          </cell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 t="e">
            <v>#REF!</v>
          </cell>
          <cell r="AT224" t="e">
            <v>#REF!</v>
          </cell>
          <cell r="AU224"/>
          <cell r="BZ224"/>
          <cell r="CA224"/>
          <cell r="DL224" t="str">
            <v>P11</v>
          </cell>
          <cell r="DM224">
            <v>2</v>
          </cell>
          <cell r="DN224" t="str">
            <v>มีกำหนดส่ง</v>
          </cell>
          <cell r="DP224" t="e">
            <v>#VALUE!</v>
          </cell>
          <cell r="DQ224" t="e">
            <v>#VALUE!</v>
          </cell>
          <cell r="DR224"/>
          <cell r="DS224"/>
          <cell r="DT224"/>
          <cell r="DU224" t="e">
            <v>#VALUE!</v>
          </cell>
          <cell r="DW224"/>
          <cell r="DX224"/>
          <cell r="DY224"/>
          <cell r="DZ224"/>
          <cell r="EA224"/>
          <cell r="EB224"/>
          <cell r="EC224" t="str">
            <v>งานเคลือบ+ตัด</v>
          </cell>
          <cell r="ED224"/>
          <cell r="EG224"/>
          <cell r="EH224"/>
          <cell r="EI224"/>
        </row>
        <row r="225">
          <cell r="B225"/>
          <cell r="C225"/>
          <cell r="E225" t="str">
            <v>ผู้สั่งผลิต..................................................</v>
          </cell>
          <cell r="F225"/>
          <cell r="G225"/>
          <cell r="H225"/>
          <cell r="I225" t="str">
            <v xml:space="preserve"> </v>
          </cell>
          <cell r="J225"/>
          <cell r="L225"/>
          <cell r="M225" t="str">
            <v xml:space="preserve"> </v>
          </cell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 t="str">
            <v>P9</v>
          </cell>
          <cell r="DM225">
            <v>3</v>
          </cell>
          <cell r="DN225">
            <v>0</v>
          </cell>
          <cell r="DP225">
            <v>-5</v>
          </cell>
          <cell r="DQ225"/>
          <cell r="DR225">
            <v>-10</v>
          </cell>
          <cell r="DS225">
            <v>-3</v>
          </cell>
          <cell r="DT225">
            <v>-2</v>
          </cell>
          <cell r="DU225">
            <v>-1</v>
          </cell>
          <cell r="DW225">
            <v>0</v>
          </cell>
          <cell r="DX225"/>
          <cell r="DY225"/>
          <cell r="DZ225"/>
          <cell r="EA225"/>
          <cell r="EB225"/>
          <cell r="EC225" t="str">
            <v>งานพิมพ์</v>
          </cell>
          <cell r="ED225"/>
          <cell r="EG225"/>
          <cell r="EH225"/>
          <cell r="EI225"/>
        </row>
        <row r="226">
          <cell r="B226"/>
          <cell r="C226"/>
          <cell r="E226" t="str">
            <v>เจ้าหน้าที่วางแผนการผลิต</v>
          </cell>
          <cell r="F226"/>
          <cell r="G226"/>
          <cell r="H226"/>
          <cell r="I226"/>
          <cell r="J226"/>
          <cell r="L226"/>
          <cell r="M226" t="str">
            <v>ผู้อนุมัติ..................................................</v>
          </cell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 t="str">
            <v xml:space="preserve"> </v>
          </cell>
          <cell r="AU226"/>
          <cell r="BZ226"/>
          <cell r="CA226"/>
          <cell r="DL226" t="str">
            <v>P4</v>
          </cell>
          <cell r="DM226">
            <v>3</v>
          </cell>
          <cell r="DN226">
            <v>0</v>
          </cell>
          <cell r="DP226">
            <v>-5</v>
          </cell>
          <cell r="DQ226"/>
          <cell r="DR226">
            <v>-10</v>
          </cell>
          <cell r="DS226">
            <v>-3</v>
          </cell>
          <cell r="DT226"/>
          <cell r="DU226">
            <v>-2</v>
          </cell>
          <cell r="DW226">
            <v>-1</v>
          </cell>
          <cell r="DX226"/>
          <cell r="DY226"/>
          <cell r="DZ226"/>
          <cell r="EA226"/>
          <cell r="EB226"/>
          <cell r="EC226" t="str">
            <v>งานพิมพ์</v>
          </cell>
          <cell r="ED226"/>
          <cell r="EG226"/>
          <cell r="EH226"/>
          <cell r="EI226"/>
        </row>
        <row r="227">
          <cell r="B227"/>
          <cell r="C227"/>
          <cell r="E227" t="str">
            <v xml:space="preserve">        /         /        .</v>
          </cell>
          <cell r="F227"/>
          <cell r="G227"/>
          <cell r="H227"/>
          <cell r="I227"/>
          <cell r="J227"/>
          <cell r="L227"/>
          <cell r="M227" t="str">
            <v>ผู้จัดการฝ่ายผลิต</v>
          </cell>
          <cell r="N227"/>
          <cell r="R227"/>
          <cell r="T227"/>
          <cell r="U227"/>
          <cell r="V227" t="str">
            <v xml:space="preserve"> </v>
          </cell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 t="str">
            <v>P7</v>
          </cell>
          <cell r="DM227">
            <v>2</v>
          </cell>
          <cell r="DN227">
            <v>0</v>
          </cell>
          <cell r="DP227">
            <v>-5</v>
          </cell>
          <cell r="DQ227"/>
          <cell r="DR227">
            <v>-9</v>
          </cell>
          <cell r="DS227">
            <v>-2</v>
          </cell>
          <cell r="DT227">
            <v>-1</v>
          </cell>
          <cell r="DU227">
            <v>-1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 t="str">
            <v xml:space="preserve">        /         /        .</v>
          </cell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 t="str">
            <v>P8</v>
          </cell>
          <cell r="DM228">
            <v>4</v>
          </cell>
          <cell r="DN228">
            <v>0</v>
          </cell>
          <cell r="DP228">
            <v>-5</v>
          </cell>
          <cell r="DQ228">
            <v>-4</v>
          </cell>
          <cell r="DR228">
            <v>-10</v>
          </cell>
          <cell r="DS228">
            <v>-3</v>
          </cell>
          <cell r="DT228">
            <v>-2</v>
          </cell>
          <cell r="DU228">
            <v>-2</v>
          </cell>
          <cell r="DW228">
            <v>-1</v>
          </cell>
          <cell r="DX228"/>
          <cell r="DY228"/>
          <cell r="DZ228"/>
          <cell r="EA228"/>
          <cell r="EB228"/>
          <cell r="EC228" t="str">
            <v>งานเคลือบ+พิมพ์</v>
          </cell>
          <cell r="ED228"/>
          <cell r="EG228"/>
          <cell r="EH228"/>
          <cell r="EI228"/>
        </row>
        <row r="229">
          <cell r="B229"/>
          <cell r="C229"/>
          <cell r="E229"/>
          <cell r="F229" t="str">
            <v xml:space="preserve"> </v>
          </cell>
          <cell r="G229" t="str">
            <v xml:space="preserve"> </v>
          </cell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 t="str">
            <v>P13</v>
          </cell>
          <cell r="DM229">
            <v>2</v>
          </cell>
          <cell r="DN229">
            <v>0</v>
          </cell>
          <cell r="DP229">
            <v>-5</v>
          </cell>
          <cell r="DQ229"/>
          <cell r="DR229"/>
          <cell r="DS229"/>
          <cell r="DT229"/>
          <cell r="DU229">
            <v>-2</v>
          </cell>
          <cell r="DW229">
            <v>-1</v>
          </cell>
          <cell r="DX229"/>
          <cell r="DY229"/>
          <cell r="DZ229"/>
          <cell r="EA229"/>
          <cell r="EB229"/>
          <cell r="EC229" t="str">
            <v>ตัด</v>
          </cell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 t="str">
            <v xml:space="preserve"> </v>
          </cell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 t="str">
            <v>P10</v>
          </cell>
          <cell r="DM230">
            <v>3</v>
          </cell>
          <cell r="DN230">
            <v>0</v>
          </cell>
          <cell r="DP230">
            <v>-5</v>
          </cell>
          <cell r="DQ230">
            <v>-3</v>
          </cell>
          <cell r="DR230">
            <v>-9</v>
          </cell>
          <cell r="DS230">
            <v>-2</v>
          </cell>
          <cell r="DT230"/>
          <cell r="DU230">
            <v>-1</v>
          </cell>
          <cell r="DW230">
            <v>0</v>
          </cell>
          <cell r="DX230"/>
          <cell r="DY230"/>
          <cell r="DZ230"/>
          <cell r="EA230"/>
          <cell r="EB230"/>
          <cell r="EC230" t="str">
            <v>งานเคลือบ+พิมพ์</v>
          </cell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 t="str">
            <v xml:space="preserve"> </v>
          </cell>
          <cell r="AB231"/>
          <cell r="AC231"/>
          <cell r="AD231"/>
          <cell r="AG231"/>
          <cell r="AI231"/>
          <cell r="AJ231" t="str">
            <v>.</v>
          </cell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 t="str">
            <v>Lead time</v>
          </cell>
          <cell r="DN231"/>
          <cell r="DP231">
            <v>-5</v>
          </cell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 t="str">
            <v>P5.2</v>
          </cell>
          <cell r="DM232">
            <v>4</v>
          </cell>
          <cell r="DN232">
            <v>0</v>
          </cell>
          <cell r="DP232">
            <v>-15</v>
          </cell>
          <cell r="DQ232"/>
          <cell r="DR232">
            <v>-11</v>
          </cell>
          <cell r="DS232">
            <v>-4</v>
          </cell>
          <cell r="DT232">
            <v>-3</v>
          </cell>
          <cell r="DU232">
            <v>-3</v>
          </cell>
          <cell r="DW232">
            <v>-2</v>
          </cell>
          <cell r="DX232">
            <v>-1</v>
          </cell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 t="str">
            <v>P5.3</v>
          </cell>
          <cell r="DM233">
            <v>6</v>
          </cell>
          <cell r="DN233">
            <v>0</v>
          </cell>
          <cell r="DP233">
            <v>-15</v>
          </cell>
          <cell r="DQ233">
            <v>-6</v>
          </cell>
          <cell r="DR233">
            <v>-12</v>
          </cell>
          <cell r="DS233">
            <v>-5</v>
          </cell>
          <cell r="DT233">
            <v>-4</v>
          </cell>
          <cell r="DU233">
            <v>-3</v>
          </cell>
          <cell r="DW233">
            <v>-2</v>
          </cell>
          <cell r="DX233">
            <v>-1</v>
          </cell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 t="str">
            <v xml:space="preserve"> </v>
          </cell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3"/>
      <sheetName val="Sheet4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ยังไม่ได้พิมพ์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พร้อมส่ง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พร้อมส่ง</v>
          </cell>
        </row>
        <row r="39">
          <cell r="DC39" t="str">
            <v>ผ้าขาว</v>
          </cell>
        </row>
        <row r="40">
          <cell r="DC40" t="str">
            <v>ผ้าขาว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พร้อมส่ง</v>
          </cell>
        </row>
        <row r="48">
          <cell r="DC48" t="str">
            <v>พร้อมส่ง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รอตัด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รอตัด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ผ้าขาว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รอแบบ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พร้อมส่ง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พร้อมส่ง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รอตัด</v>
          </cell>
        </row>
        <row r="81">
          <cell r="DC81" t="str">
            <v>รอตัด</v>
          </cell>
        </row>
        <row r="82">
          <cell r="DC82" t="str">
            <v>ยังไม่ได้พิมพ์</v>
          </cell>
        </row>
        <row r="83">
          <cell r="DC83" t="str">
            <v>รอตัด</v>
          </cell>
        </row>
        <row r="84">
          <cell r="DC84" t="str">
            <v>ยังไม่ได้พิมพ์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รอแบบ</v>
          </cell>
        </row>
        <row r="92">
          <cell r="DC92" t="str">
            <v>รอแบบ</v>
          </cell>
        </row>
        <row r="93">
          <cell r="DC93" t="str">
            <v>รอแบบ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รอแบบ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พร้อมส่ง</v>
          </cell>
        </row>
        <row r="113">
          <cell r="DC113" t="str">
            <v>รอตัด</v>
          </cell>
        </row>
        <row r="114">
          <cell r="DC114" t="str">
            <v>พร้อมส่ง</v>
          </cell>
        </row>
        <row r="115">
          <cell r="DC115" t="str">
            <v>ยังไม่ได้พิมพ์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ยังไม่ได้พิมพ์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รอตัด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รอแบบ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รอตัด</v>
          </cell>
        </row>
        <row r="138">
          <cell r="DC138" t="str">
            <v>พร้อมส่ง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รอแบบ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ยังไม่ได้พิมพ์</v>
          </cell>
        </row>
        <row r="154">
          <cell r="DC154" t="str">
            <v>พร้อมส่ง</v>
          </cell>
        </row>
        <row r="155">
          <cell r="DC155" t="str">
            <v>รอตัด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พร้อมส่ง</v>
          </cell>
        </row>
        <row r="161">
          <cell r="DC161" t="str">
            <v>ยังไม่ได้พิมพ์</v>
          </cell>
        </row>
        <row r="162">
          <cell r="DC162" t="str">
            <v>รอแบบ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ยังไม่ได้พิมพ์</v>
          </cell>
        </row>
        <row r="181">
          <cell r="DC181" t="str">
            <v>รอแบบ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ผ้าขาว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พร้อมส่ง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พร้อมส่ง</v>
          </cell>
        </row>
        <row r="199">
          <cell r="DC199" t="str">
            <v>ผ้าขาว</v>
          </cell>
        </row>
        <row r="200">
          <cell r="DC200" t="str">
            <v>พร้อมส่ง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พร้อมส่ง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ผ้าขาว</v>
          </cell>
        </row>
        <row r="208">
          <cell r="DC208" t="str">
            <v>พร้อมส่ง</v>
          </cell>
        </row>
        <row r="209">
          <cell r="DC209" t="str">
            <v>ผ้าขาว</v>
          </cell>
        </row>
        <row r="210">
          <cell r="DC210" t="str">
            <v>ยังไม่ได้พิมพ์</v>
          </cell>
        </row>
        <row r="211">
          <cell r="DC211" t="str">
            <v>พิมพ์ไม่ครบ</v>
          </cell>
        </row>
        <row r="212">
          <cell r="DC212" t="str">
            <v>ยังไม่ได้พิมพ์</v>
          </cell>
        </row>
        <row r="213">
          <cell r="DC213" t="str">
            <v>พร้อมส่ง</v>
          </cell>
        </row>
        <row r="214">
          <cell r="DC214" t="str">
            <v>พร้อมส่ง</v>
          </cell>
        </row>
        <row r="215">
          <cell r="DC215" t="str">
            <v>ยังไม่ได้พิมพ์</v>
          </cell>
        </row>
        <row r="216">
          <cell r="DC216" t="str">
            <v>ผ้าขาว</v>
          </cell>
        </row>
        <row r="217">
          <cell r="DC217" t="str">
            <v>พร้อมส่ง</v>
          </cell>
        </row>
        <row r="218">
          <cell r="DC218" t="str">
            <v>พร้อมส่ง</v>
          </cell>
        </row>
        <row r="219">
          <cell r="DC219"/>
        </row>
        <row r="220">
          <cell r="DC220"/>
        </row>
        <row r="221">
          <cell r="DC221"/>
        </row>
        <row r="222">
          <cell r="DC222" t="str">
            <v xml:space="preserve"> </v>
          </cell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4-9-68%2010.3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1.476727777779" createdVersion="8" refreshedVersion="8" minRefreshableVersion="3" recordCount="166" xr:uid="{722F9C5D-D27F-482C-B488-60F2A6A97708}">
  <cacheSource type="worksheet">
    <worksheetSource ref="A5:AF171" sheet="22-8-68" r:id="rId2"/>
  </cacheSource>
  <cacheFields count="32">
    <cacheField name="วันรับออร์เดอร์/แบบ" numFmtId="187">
      <sharedItems containsDate="1" containsMixedTypes="1" minDate="1899-12-30T00:00:00" maxDate="2025-08-23T00:00:00"/>
    </cacheField>
    <cacheField name="เลขที่ SO" numFmtId="0">
      <sharedItems containsMixedTypes="1" containsNumber="1" containsInteger="1" minValue="0" maxValue="0" count="80">
        <s v="MK68-000868"/>
        <s v="ประมาณการ"/>
        <n v="0"/>
        <s v="MK68-000951"/>
        <s v="MK68-000944"/>
        <s v="MK68-001001"/>
        <s v="MK68-001002"/>
        <s v="MK68-000945"/>
        <s v="MK68-000953"/>
        <s v="MK68-000954"/>
        <s v="MK68-001011"/>
        <s v="MK68-000680"/>
        <s v="MK68-001018"/>
        <s v="MK68-000952"/>
        <s v="MK68-000880"/>
        <s v="MK68-000976"/>
        <s v="MK68-000980"/>
        <s v="MK68-000966"/>
        <s v="MK68-000675"/>
        <s v="MK68-001019"/>
        <s v="MK68-000979"/>
        <s v="MK68-000983"/>
        <s v="MK68-000879"/>
        <s v="MK68-001003"/>
        <s v="MK68-000796"/>
        <s v="MK68-001004"/>
        <s v="MK68-001005"/>
        <s v="MK68-000902"/>
        <s v="MK68-001006"/>
        <s v="MK68-000674"/>
        <s v="MK68-001007"/>
        <s v="MK68-001012"/>
        <s v="MK68-000990"/>
        <s v="MK68-000961"/>
        <s v="MK68-000801"/>
        <s v="MK68-000671"/>
        <s v="MK68-000673"/>
        <s v="MK68-000877"/>
        <s v="MK68-000609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0965"/>
        <s v="MK68-000926"/>
        <s v="MK68-000924"/>
        <s v="MK68-000927"/>
        <s v="MK68-000946"/>
        <s v="MK68-001008"/>
        <s v="MK68-001009"/>
        <s v="MK68-001010"/>
        <s v="MK68-001020"/>
        <s v="MK68-000930"/>
        <s v="MK68-000984"/>
        <s v="MK68-000985"/>
        <s v="MK68-001017"/>
        <s v="MK68-000982"/>
        <s v="MK68-000977"/>
        <s v="MK68-000978"/>
        <s v="MK68-000892"/>
        <s v="MK68-000893"/>
        <s v="MK68-000804"/>
        <s v="MK67-001617"/>
        <s v="MK67-001642"/>
        <s v="MK67-001643"/>
        <s v="MK66-000701"/>
        <s v="MK68-000972"/>
        <s v="MK68-001022"/>
        <s v="MK68-001021"/>
        <s v="MK68-001013"/>
        <s v="MK68-000378"/>
        <s v="MK68-000997"/>
        <s v="MK67-001490"/>
        <s v="MK68-000995"/>
        <s v="MK68-000913"/>
      </sharedItems>
    </cacheField>
    <cacheField name="ชื่อลูกค้า" numFmtId="0">
      <sharedItems containsMixedTypes="1" containsNumber="1" containsInteger="1" minValue="0" maxValue="0" count="35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กองบัวฟีด"/>
        <s v="บจก.วีซีเอฟ"/>
        <s v="บจก.เอพีเอ็ม อะโกร"/>
        <s v="บจก.กันยาวิ 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หนองบัวฟีดมิลล์"/>
        <s v="บจก.บลูฟาโล่"/>
        <s v="บจก.เอ็นบี ดิสทริบิวชั่น"/>
        <s v="บจก.แอมโก้เวท"/>
        <s v="บจก.ที.ซี.ยูเนี่ยน อโกรเทค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โรงสีธัญญกิจ(ราชบุรี)"/>
        <s v="บจก.น้ำตาลทิพย์สุโขทัย"/>
        <s v="บจก.กบินทร์อินทรีย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3T00:00:00" maxDate="2025-09-27T00:00:00" count="20">
        <s v="รอส่ง"/>
        <s v="รอแจ้ง"/>
        <m/>
        <d v="2025-08-25T00:00:00"/>
        <d v="2025-09-25T00:00:00"/>
        <d v="2025-08-23T00:00:00"/>
        <d v="2025-08-26T00:00:00"/>
        <d v="2025-08-28T00:00:00"/>
        <d v="2025-08-29T00:00:00"/>
        <d v="2025-08-30T00:00:00"/>
        <d v="2025-08-27T00:00:00"/>
        <d v="2025-09-12T00:00:00"/>
        <d v="2025-09-08T00:00:00"/>
        <d v="2025-09-15T00:00:00"/>
        <d v="2025-09-02T00:00:00"/>
        <d v="2025-09-09T00:00:00"/>
        <d v="2025-09-16T00:00:00"/>
        <d v="2025-09-19T00:00:00"/>
        <d v="2025-09-22T00:00:00"/>
        <d v="2025-09-26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64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67899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0">
        <s v="WSWT1625800SM"/>
        <s v="WSWT1825800"/>
        <s v="WSWT1925800"/>
        <s v="WSWT1921720"/>
        <s v="WSWT19251000SM"/>
        <s v="WSWT2025650"/>
        <s v="WSWT2025800SM"/>
        <s v="WSWT2025850"/>
        <s v="WSWT2025800"/>
        <s v="WSWT2125650"/>
        <s v="WSWT2121670SM"/>
        <s v="WSWT2325650"/>
        <s v="WSWTFCL022325650"/>
        <s v="WSWT2321750"/>
        <s v="WSWT23211125120SMFX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46019.98206249997"/>
    </cacheField>
    <cacheField name="Stock" numFmtId="3">
      <sharedItems containsSemiMixedTypes="0" containsString="0" containsNumber="1" minValue="0" maxValue="249563.4820625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36291.32"/>
    </cacheField>
    <cacheField name="ค้างเคลือบ" numFmtId="3">
      <sharedItems containsSemiMixedTypes="0" containsString="0" containsNumber="1" minValue="0" maxValue="376873.85890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10.650522222226" createdVersion="8" refreshedVersion="8" minRefreshableVersion="3" recordCount="145" xr:uid="{48ADC2D4-291B-4C0F-9F18-C0A9CFB68DA8}">
  <cacheSource type="worksheet">
    <worksheetSource ref="A5:AF150" sheet="10-9-68"/>
  </cacheSource>
  <cacheFields count="32">
    <cacheField name="วันรับออร์เดอร์/แบบ" numFmtId="187">
      <sharedItems containsDate="1" containsMixedTypes="1" minDate="1899-12-30T00:00:00" maxDate="2025-09-11T00:00:00"/>
    </cacheField>
    <cacheField name="เลขที่ SO" numFmtId="0">
      <sharedItems containsMixedTypes="1" containsNumber="1" containsInteger="1" minValue="0" maxValue="0" count="69">
        <s v="MK68-001041"/>
        <n v="0"/>
        <s v="MK68-001045"/>
        <s v="ประมาณการ"/>
        <s v="MK68-001068"/>
        <s v="MK68-001048"/>
        <s v="MK68-001049"/>
        <s v="MK68-001075"/>
        <s v="MK68-001076"/>
        <s v="MK68-001077"/>
        <s v="ใบรับคำสั่งซื้อ"/>
        <s v="MK68-001080"/>
        <s v="MK68-000680"/>
        <s v="MK68-000609"/>
        <s v="MK68-001069"/>
        <s v="MK68-001070"/>
        <s v="MK68-001071"/>
        <s v="MK68-001078"/>
        <s v="MK68-001079"/>
        <s v="MK68-000671"/>
        <s v="MK68-000961"/>
        <s v="MK68-001040"/>
        <s v="MK68-001029"/>
        <s v="MK68-001033"/>
        <s v="MK68-001034"/>
        <s v="MK68-001035"/>
        <s v="MK68-001024"/>
        <s v="MK68-001026"/>
        <s v="MK68-001007"/>
        <s v="MK68-001039"/>
        <s v="MK68-001027"/>
        <s v="MK68-000675"/>
        <s v="MK68-000983"/>
        <s v="MK68-000990"/>
        <s v="MK68-000801"/>
        <s v="MK68-000673"/>
        <s v="MK68-000693"/>
        <s v="MK68-000093"/>
        <s v="MK67-001532"/>
        <s v="MK67-001153"/>
        <s v="MK68-000694"/>
        <s v="MK68-000452"/>
        <s v="MK67-001236"/>
        <s v="MK67-001396"/>
        <s v="MK68-001010"/>
        <s v="MK68-001082"/>
        <s v="MK68-001081"/>
        <s v="MK68-001087"/>
        <s v="MK68-001073"/>
        <s v="MK68-000977"/>
        <s v="MK67-001643"/>
        <s v="MK67-001642"/>
        <s v="MK68-001036"/>
        <s v="MK68-001038"/>
        <s v="MK68-001037"/>
        <s v="MK68-000982"/>
        <s v="MK68-000978"/>
        <s v="MK68-000892"/>
        <s v="MK68-000893"/>
        <s v="MK68-000804"/>
        <s v="MK66-000701"/>
        <s v="MK67-001490"/>
        <s v="MK68-001030"/>
        <s v="MK68-001083"/>
        <s v="MK68-001074"/>
        <s v="MK68-001052"/>
        <s v="MK68-001066"/>
        <s v="MK68-001067"/>
        <s v="MK68-001032"/>
      </sharedItems>
    </cacheField>
    <cacheField name="ชื่อลูกค้า" numFmtId="0">
      <sharedItems containsMixedTypes="1" containsNumber="1" containsInteger="1" minValue="0" maxValue="0" count="29">
        <s v="บจก.ซัน ซีเมนต์ โพรเซส"/>
        <n v="0"/>
        <s v="บจก.เคอรี่ฟลาวมิลล์"/>
        <s v="บจก.ฟาร์เธอร์ส วิง ซัพพลาย"/>
        <s v="  "/>
        <s v="บจก.ยืนยงยิปซั่มปลาสเตอร์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เอสพีเอ็ม อาหารสัตว์"/>
        <s v="บจก.วีซีเอฟ"/>
        <s v="บจก.เอพีเอ็ม อะโกร"/>
        <s v="บจก.เอ.เจ.ฟาร์ม่าแล็บ"/>
        <s v="บจก.ไทยธรรมดี"/>
        <s v="บจก.ซันฟีด"/>
        <s v="บจก.ที.เอช.แพลเล็ท"/>
        <s v="บจก.หนองบัวฟีด"/>
        <s v="บจก.ทีเจที.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โรงสีธัญญกิจ(ราชบุรี)"/>
        <s v="บจก.น้ำตาลทิพย์สุโขทัย"/>
        <s v="คุณธนนท์ อุทัยไพศาลวงศ์"/>
        <s v="บจก.กบินทร์อินทรีย์"/>
        <s v="บจก.ทีพีเค แอ็บโซลูท สตาร์ช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8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09T00:00:00" maxDate="2025-10-16T00:00:00" count="19">
        <d v="2025-09-11T00:00:00"/>
        <m/>
        <d v="2025-09-25T00:00:00"/>
        <s v="รอแจ้ง"/>
        <d v="2025-09-12T00:00:00"/>
        <d v="2025-09-17T00:00:00"/>
        <d v="2025-09-15T00:00:00"/>
        <d v="2025-09-16T00:00:00"/>
        <d v="2025-09-18T00:00:00"/>
        <d v="2025-09-24T00:00:00"/>
        <d v="2025-09-26T00:00:00"/>
        <d v="2025-09-30T00:00:00"/>
        <d v="2025-09-20T00:00:00"/>
        <d v="2025-09-09T00:00:00"/>
        <d v="2025-09-19T00:00:00"/>
        <d v="2025-09-22T00:00:00"/>
        <d v="2025-09-23T00:00:00"/>
        <s v="รอส่ง"/>
        <d v="2025-10-15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42885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53544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1">
        <s v="WSWT1625800SM"/>
        <s v="WSWT1625800"/>
        <s v="WSWT1825800"/>
        <s v="WSWT1825800SM"/>
        <s v="WSWT1925800"/>
        <s v="WSWT1921720"/>
        <s v="WSWT19251000SM"/>
        <s v="WSWT2025800SM"/>
        <s v="WSWT2025850"/>
        <s v="WSWT2025800"/>
        <s v="WSWT2125650"/>
        <s v="WSWT2121670SM"/>
        <s v="WSWT2325650"/>
        <s v="WSWT2321750"/>
        <s v="WSWTSCL04232580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469407.45082000003"/>
    </cacheField>
    <cacheField name="Stock" numFmtId="3">
      <sharedItems containsSemiMixedTypes="0" containsString="0" containsNumber="1" minValue="0" maxValue="190395.31390000004"/>
    </cacheField>
    <cacheField name="ค้างทอ" numFmtId="3">
      <sharedItems containsSemiMixedTypes="0" containsString="0" containsNumber="1" minValue="0" maxValue="450548.45082000003"/>
    </cacheField>
    <cacheField name="Stock2" numFmtId="3">
      <sharedItems containsSemiMixedTypes="0" containsString="0" containsNumber="1" minValue="0" maxValue="110879.89000000001"/>
    </cacheField>
    <cacheField name="ค้างเคลือบ" numFmtId="3">
      <sharedItems containsSemiMixedTypes="0" containsString="0" containsNumber="1" minValue="0" maxValue="370249.0055000000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15.442757523146" createdVersion="8" refreshedVersion="8" minRefreshableVersion="3" recordCount="158" xr:uid="{A474A4F6-E747-4562-ADA9-6FBF09029D55}">
  <cacheSource type="worksheet">
    <worksheetSource ref="A5:AF163" sheet="15-9-68"/>
  </cacheSource>
  <cacheFields count="32">
    <cacheField name="วันรับออร์เดอร์/แบบ" numFmtId="187">
      <sharedItems containsDate="1" containsMixedTypes="1" minDate="1899-12-30T00:00:00" maxDate="2025-09-16T00:00:00"/>
    </cacheField>
    <cacheField name="เลขที่ SO" numFmtId="0">
      <sharedItems containsMixedTypes="1" containsNumber="1" containsInteger="1" minValue="0" maxValue="0" count="87">
        <s v="MK68-001041"/>
        <n v="0"/>
        <s v="MK68-001045"/>
        <s v="ประมาณการ"/>
        <s v="MK68-001111"/>
        <s v="MK68-001049"/>
        <s v="MK68-001077"/>
        <s v="MK68-001075"/>
        <s v="MK68-001076"/>
        <s v="MK68-001099"/>
        <s v="MK68-001108"/>
        <s v="MK68-001109"/>
        <s v="MK68-001113"/>
        <s v="MK68-001080"/>
        <s v="MK68-000680"/>
        <s v="MK68-001069"/>
        <s v="MK68-001070"/>
        <s v="MK68-001078"/>
        <s v="MK68-001079"/>
        <s v="MK68-000671"/>
        <s v="MK68-001071"/>
        <s v="MK68-001086"/>
        <s v="MK68-000694"/>
        <s v="MK68-001040"/>
        <s v="MK68-001029"/>
        <s v="MK68-001033"/>
        <s v="MK68-001034"/>
        <s v="MK68-001035"/>
        <s v="MK68-001095"/>
        <s v="MK68-001094"/>
        <s v="MK68-001093"/>
        <s v="MK68-000609"/>
        <s v="MK68-000990"/>
        <s v="MK68-001105"/>
        <s v="MK68-001027"/>
        <s v="MK68-001106"/>
        <s v="MK68-001104"/>
        <s v="MK68-001092"/>
        <s v="MK68-001091"/>
        <s v="MK68-001024"/>
        <s v="MK68-001026"/>
        <s v="MK68-001007"/>
        <s v="MK68-001039"/>
        <s v="MK68-000675"/>
        <s v="MK68-000983"/>
        <s v="MK68-000801"/>
        <s v="MK68-000673"/>
        <s v="MK68-000693"/>
        <s v="MK68-000093"/>
        <s v="MK67-001532"/>
        <s v="MK67-001153"/>
        <s v="MK68-000452"/>
        <s v="ใบรับคำสั่งซื้อ"/>
        <s v="MK67-001236"/>
        <s v="MK67-001396"/>
        <s v="MK68-001010"/>
        <s v="MK68-001081"/>
        <s v="MK68-001110"/>
        <s v="MK68-000977"/>
        <s v="MK68-001096"/>
        <s v="MK68-001097"/>
        <s v="MK68-000982"/>
        <s v="MK68-001112"/>
        <s v="MK67-001643"/>
        <s v="MK67-001642"/>
        <s v="MK68-001036"/>
        <s v="MK68-001038"/>
        <s v="MK68-001037"/>
        <s v="MK68-000978"/>
        <s v="MK68-001103"/>
        <s v="MK68-001102"/>
        <s v="MK68-001101"/>
        <s v="MK68-001100"/>
        <s v="MK68-000892"/>
        <s v="MK68-000893"/>
        <s v="MK68-000804"/>
        <s v="MK66-000701"/>
        <s v="MK68-001084"/>
        <s v="MK67-001490"/>
        <s v="MK68-001030"/>
        <s v="MK68-001083"/>
        <s v="MK68-001085"/>
        <s v="MK68-001052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7">
        <s v="บจก.ซัน ซีเมนต์ โพรเซส"/>
        <n v="0"/>
        <s v="บจก.เคอรี่ฟลาวมิลล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วีซีเอฟ"/>
        <s v="บจก.เอ.เจ.ฟาร์ม่าแล็บ"/>
        <s v="บจก.เอสพีเอ็ม อาหารสัตว์"/>
        <s v="บจก.ไทยธรรมดี"/>
        <s v="บจก.ซันฟีด"/>
        <s v="บจก.เอพีเอ็ม อะโกร"/>
        <s v="บจก.หนองบัวฟีด"/>
        <s v="บจก.แอมโก้เวท"/>
        <s v="บจก.บลูฟาโล่"/>
        <s v="บจก.ที.ซี.ยูเนี่ยน อโกรเทค"/>
        <s v="พันธุ์ข้าว"/>
        <s v="บจก.ซิเบลโก้(สบปราบ)"/>
        <s v="โรงสีธัญญกิจ(ราชบุรี)"/>
        <s v="บจก.น้ำตาลทิพย์สุโขทัย"/>
        <s v="คุณธนนท์ อุทัยไพศาลวงศ์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16T00:00:00" maxDate="2025-11-01T00:00:00" count="24">
        <d v="2025-09-20T00:00:00"/>
        <m/>
        <d v="2025-09-25T00:00:00"/>
        <s v="รอแจ้ง"/>
        <d v="2025-10-02T00:00:00"/>
        <d v="2025-09-17T00:00:00"/>
        <d v="2025-09-16T00:00:00"/>
        <d v="2025-09-18T00:00:00"/>
        <d v="2025-09-24T00:00:00"/>
        <d v="2025-09-27T00:00:00"/>
        <d v="2025-09-30T00:00:00"/>
        <d v="2025-10-31T00:00:00"/>
        <d v="2025-09-19T00:00:00"/>
        <d v="2025-09-22T00:00:00"/>
        <d v="2025-09-23T00:00:00"/>
        <d v="2025-09-26T00:00:00"/>
        <d v="2025-10-30T00:00:00"/>
        <d v="2025-10-14T00:00:00"/>
        <d v="2025-10-28T00:00:00"/>
        <d v="2025-10-17T00:00:00"/>
        <d v="2025-10-21T00:00:00"/>
        <s v="รอส่ง"/>
        <d v="2025-09-29T00:00:00"/>
        <d v="2025-10-15T00:00:00"/>
      </sharedItems>
    </cacheField>
    <cacheField name="จำนวนส่ง" numFmtId="188">
      <sharedItems containsSemiMixedTypes="0" containsString="0" containsNumber="1" containsInteger="1" minValue="0" maxValue="16000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600000"/>
    </cacheField>
    <cacheField name="พิมพ์แล้ว" numFmtId="41">
      <sharedItems containsSemiMixedTypes="0" containsString="0" containsNumber="1" containsInteger="1" minValue="0" maxValue="52901"/>
    </cacheField>
    <cacheField name="ค้างพิมพ์" numFmtId="41">
      <sharedItems containsSemiMixedTypes="0" containsString="0" containsNumber="1" minValue="0" maxValue="1680000"/>
    </cacheField>
    <cacheField name="ประเภท" numFmtId="0">
      <sharedItems count="19">
        <s v="WSWT1625800SM"/>
        <s v="WSWT1625800"/>
        <s v="WSWT1825800"/>
        <s v="WSWT1825800SM"/>
        <s v="WSWT1925800"/>
        <s v="WSWT1921720"/>
        <s v="WSWT19251000SM"/>
        <s v="WSWT2025800SM"/>
        <s v="WSWT2025850"/>
        <s v="WSWT2025800"/>
        <s v="WSWT2121670SM"/>
        <s v="WSWT2325650"/>
        <s v="WSWT2321750"/>
        <s v="WSWTSCL0223211125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10512.0000000002"/>
    </cacheField>
    <cacheField name="Stock" numFmtId="3">
      <sharedItems containsSemiMixedTypes="0" containsString="0" containsNumber="1" minValue="0" maxValue="275576.1362200001"/>
    </cacheField>
    <cacheField name="ค้างทอ" numFmtId="3">
      <sharedItems containsSemiMixedTypes="0" containsString="0" containsNumber="1" minValue="0" maxValue="1696584.0000000002"/>
    </cacheField>
    <cacheField name="Stock2" numFmtId="3">
      <sharedItems containsSemiMixedTypes="0" containsString="0" containsNumber="1" minValue="0" maxValue="143392.67390000002"/>
    </cacheField>
    <cacheField name="ค้างเคลือบ" numFmtId="3">
      <sharedItems containsSemiMixedTypes="0" containsString="0" containsNumber="1" minValue="0" maxValue="700528.1700000002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1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d v="2025-08-01T00:00:00"/>
    <x v="3"/>
    <x v="5"/>
    <s v="W30"/>
    <n v="19"/>
    <n v="28"/>
    <s v="ขาว"/>
    <n v="0"/>
    <n v="56"/>
    <s v="±"/>
    <n v="5"/>
    <s v="ไม่"/>
    <n v="20"/>
    <n v="30"/>
    <n v="90"/>
    <n v="0"/>
    <n v="0"/>
    <n v="0"/>
    <s v="มัด100"/>
    <x v="3"/>
    <n v="5800"/>
    <n v="5800"/>
    <n v="0"/>
    <n v="41600"/>
    <n v="0"/>
    <x v="2"/>
    <n v="0"/>
    <n v="0"/>
    <n v="0"/>
    <n v="0"/>
    <n v="0"/>
    <n v="0"/>
  </r>
  <r>
    <s v="ประมาณการ"/>
    <x v="1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s v="ประมาณการ"/>
    <x v="1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28515.46432999999"/>
    <n v="28203"/>
    <n v="100312.46432999999"/>
    <n v="0"/>
    <n v="0"/>
    <s v="ระบุในSD"/>
  </r>
  <r>
    <d v="2025-07-31T00:00:00"/>
    <x v="4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8-15T00:00:00"/>
    <x v="5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66"/>
    <n v="0"/>
    <x v="3"/>
    <n v="0"/>
    <n v="0"/>
    <n v="0"/>
    <n v="0"/>
    <n v="0"/>
    <s v="PDR250266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52"/>
    <n v="0"/>
    <x v="3"/>
    <n v="0"/>
    <n v="0"/>
    <n v="0"/>
    <n v="0"/>
    <n v="0"/>
    <s v="PDR250266"/>
  </r>
  <r>
    <d v="2025-08-15T00:00:00"/>
    <x v="5"/>
    <x v="9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3"/>
    <n v="0"/>
    <n v="0"/>
    <n v="0"/>
    <n v="0"/>
    <n v="0"/>
    <s v="PDR250266"/>
  </r>
  <r>
    <d v="2025-08-15T00:00:00"/>
    <x v="5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3"/>
    <n v="9359.9000000000015"/>
    <n v="9359.9000000000015"/>
    <n v="0"/>
    <n v="0"/>
    <n v="0"/>
    <s v="PDR250263"/>
  </r>
  <r>
    <d v="2025-08-15T00:00:00"/>
    <x v="5"/>
    <x v="9"/>
    <s v="ปลาโลมาท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3"/>
    <n v="0"/>
    <n v="0"/>
    <n v="0"/>
    <n v="0"/>
    <n v="0"/>
    <s v="PDR250263"/>
  </r>
  <r>
    <d v="2025-08-15T00:00:00"/>
    <x v="5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665"/>
    <n v="0"/>
    <x v="3"/>
    <n v="0"/>
    <n v="0"/>
    <n v="0"/>
    <n v="0"/>
    <n v="0"/>
    <s v="PDR250263"/>
  </r>
  <r>
    <d v="2025-08-15T00:00:00"/>
    <x v="5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250"/>
    <n v="0"/>
    <x v="3"/>
    <n v="0"/>
    <n v="0"/>
    <n v="0"/>
    <n v="0"/>
    <n v="0"/>
    <s v="PDR250263"/>
  </r>
  <r>
    <d v="2025-07-31T00:00:00"/>
    <x v="4"/>
    <x v="9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2"/>
  </r>
  <r>
    <d v="2025-07-31T00:00:00"/>
    <x v="4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80"/>
    <n v="0"/>
    <x v="3"/>
    <n v="0"/>
    <n v="0"/>
    <n v="0"/>
    <n v="0"/>
    <n v="0"/>
    <s v="PDR250252"/>
  </r>
  <r>
    <d v="2025-07-31T00:00:00"/>
    <x v="4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3"/>
    <n v="0"/>
    <n v="0"/>
    <n v="0"/>
    <n v="0"/>
    <n v="0"/>
    <s v="PDR250252"/>
  </r>
  <r>
    <d v="2025-07-31T00:00:00"/>
    <x v="4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665"/>
    <n v="0"/>
    <x v="3"/>
    <n v="0"/>
    <n v="0"/>
    <n v="0"/>
    <n v="0"/>
    <n v="0"/>
    <s v="PDR250252"/>
  </r>
  <r>
    <d v="2025-07-31T00:00:00"/>
    <x v="4"/>
    <x v="9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52"/>
  </r>
  <r>
    <d v="2025-08-15T00:00:00"/>
    <x v="6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0"/>
    <x v="3"/>
    <n v="5238.75"/>
    <n v="5238.75"/>
    <n v="0"/>
    <n v="0"/>
    <n v="0"/>
    <s v="PDR250264"/>
  </r>
  <r>
    <d v="2025-08-15T00:00:00"/>
    <x v="5"/>
    <x v="9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64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67"/>
    <n v="0"/>
    <x v="3"/>
    <n v="0"/>
    <n v="0"/>
    <n v="0"/>
    <n v="0"/>
    <n v="0"/>
    <s v="PDR250264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8-15T00:00:00"/>
    <x v="5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7-31T00:00:00"/>
    <x v="4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7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3"/>
    <n v="5238.75"/>
    <n v="5238.75"/>
    <n v="0"/>
    <n v="0"/>
    <n v="0"/>
    <s v="PDR250253"/>
  </r>
  <r>
    <d v="2025-08-15T00:00:00"/>
    <x v="5"/>
    <x v="9"/>
    <s v="ถุงเขีย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65"/>
  </r>
  <r>
    <d v="2025-08-01T00:00:00"/>
    <x v="8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9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99396.550000000017"/>
    <n v="99396.550000000017"/>
    <n v="0"/>
    <n v="0"/>
    <n v="0"/>
    <s v="ระบุในSD"/>
  </r>
  <r>
    <d v="2025-08-18T00:00:00"/>
    <x v="10"/>
    <x v="10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10"/>
    <x v="10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4999.0247999999992"/>
    <n v="0"/>
    <n v="4999.0247999999992"/>
    <n v="0"/>
    <n v="4999.0247999999992"/>
    <n v="0"/>
  </r>
  <r>
    <d v="2025-05-19T00:00:00"/>
    <x v="11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10138.867200000001"/>
    <n v="5139.8424000000005"/>
    <n v="4999.0247999999992"/>
    <n v="0"/>
    <n v="10138.867200000001"/>
    <s v="ระบุในSD"/>
  </r>
  <r>
    <d v="2025-08-20T00:00:00"/>
    <x v="12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5000"/>
    <n v="0"/>
    <n v="0"/>
    <n v="0"/>
    <x v="5"/>
    <n v="0"/>
    <n v="0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5"/>
    <n v="0"/>
    <n v="0"/>
    <n v="0"/>
    <n v="0"/>
    <n v="0"/>
    <s v="ระบุในSD"/>
  </r>
  <r>
    <d v="2025-07-30T00:00:00"/>
    <x v="13"/>
    <x v="12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20000"/>
    <n v="0"/>
    <n v="20900"/>
    <n v="0"/>
    <x v="6"/>
    <n v="0"/>
    <n v="0"/>
    <n v="0"/>
    <n v="0"/>
    <n v="0"/>
    <n v="0"/>
  </r>
  <r>
    <d v="2025-07-12T00:00:00"/>
    <x v="14"/>
    <x v="13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4000"/>
    <n v="0"/>
    <n v="4100"/>
    <n v="0"/>
    <x v="6"/>
    <n v="0"/>
    <n v="0"/>
    <n v="0"/>
    <n v="0"/>
    <n v="0"/>
    <n v="0"/>
  </r>
  <r>
    <d v="2025-08-07T00:00:00"/>
    <x v="15"/>
    <x v="13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100"/>
    <n v="0"/>
    <x v="6"/>
    <n v="0"/>
    <n v="0"/>
    <n v="0"/>
    <n v="0"/>
    <n v="0"/>
    <s v="ห้ามเกิน-ขาดได้5%"/>
  </r>
  <r>
    <d v="2025-08-07T00:00:00"/>
    <x v="16"/>
    <x v="13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200"/>
    <n v="0"/>
    <x v="6"/>
    <n v="0"/>
    <n v="0"/>
    <n v="0"/>
    <n v="0"/>
    <n v="0"/>
    <s v="ห้ามเกิน-ขาดได้5%"/>
  </r>
  <r>
    <d v="2025-08-05T00:00:00"/>
    <x v="17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614"/>
    <n v="0"/>
    <n v="614"/>
    <n v="0"/>
    <n v="644.70000000000005"/>
    <x v="6"/>
    <n v="643.31850000000009"/>
    <n v="643.31850000000009"/>
    <n v="0"/>
    <n v="643.31850000000009"/>
    <n v="0"/>
    <n v="0"/>
  </r>
  <r>
    <d v="2025-05-19T00:00:00"/>
    <x v="18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240"/>
    <n v="0"/>
    <n v="240"/>
    <n v="0"/>
    <n v="252"/>
    <x v="6"/>
    <n v="251.46"/>
    <n v="251.46"/>
    <n v="0"/>
    <n v="251.46"/>
    <n v="0"/>
    <n v="0"/>
  </r>
  <r>
    <d v="2025-08-22T00:00:00"/>
    <x v="19"/>
    <x v="14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10"/>
    <n v="8000"/>
    <n v="0"/>
    <n v="8000"/>
    <n v="0"/>
    <n v="8400"/>
    <x v="6"/>
    <n v="8605.52"/>
    <n v="8605.52"/>
    <n v="0"/>
    <n v="0"/>
    <n v="8605.52"/>
    <s v="ขาด-เกินได้5%"/>
  </r>
  <r>
    <d v="2025-08-07T00:00:00"/>
    <x v="20"/>
    <x v="13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6"/>
    <n v="4414.5199999999995"/>
    <n v="4414.5199999999995"/>
    <n v="0"/>
    <n v="0"/>
    <n v="4414.5199999999995"/>
    <s v="ขอ 3000เกิน"/>
  </r>
  <r>
    <d v="2025-08-07T00:00:00"/>
    <x v="21"/>
    <x v="13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"/>
    <n v="3000"/>
    <n v="3075"/>
    <n v="0"/>
    <n v="0"/>
    <n v="0"/>
    <x v="6"/>
    <n v="0"/>
    <n v="0"/>
    <n v="0"/>
    <n v="0"/>
    <n v="0"/>
    <n v="0"/>
  </r>
  <r>
    <d v="2025-07-12T00:00:00"/>
    <x v="22"/>
    <x v="13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0"/>
    <n v="4000"/>
    <n v="4100"/>
    <n v="0"/>
    <x v="6"/>
    <n v="0"/>
    <n v="0"/>
    <n v="0"/>
    <n v="0"/>
    <n v="0"/>
    <n v="0"/>
  </r>
  <r>
    <d v="2025-08-18T00:00:00"/>
    <x v="23"/>
    <x v="10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6000"/>
    <n v="0"/>
    <x v="6"/>
    <n v="0"/>
    <n v="0"/>
    <n v="0"/>
    <n v="0"/>
    <n v="0"/>
    <n v="0"/>
  </r>
  <r>
    <d v="2025-06-17T00:00:00"/>
    <x v="24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27"/>
    <n v="0"/>
    <n v="127"/>
    <n v="145"/>
    <n v="0"/>
    <x v="6"/>
    <n v="0"/>
    <n v="0"/>
    <n v="0"/>
    <n v="0"/>
    <n v="0"/>
    <n v="0"/>
  </r>
  <r>
    <d v="2025-08-18T00:00:00"/>
    <x v="23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20000"/>
    <n v="0"/>
    <n v="20000"/>
    <n v="3943"/>
    <n v="16859.850000000002"/>
    <x v="6"/>
    <n v="17664.907837500003"/>
    <n v="17664.907837500003"/>
    <n v="0"/>
    <n v="17664.907837500003"/>
    <n v="0"/>
    <n v="0"/>
  </r>
  <r>
    <d v="2025-08-18T00:00:00"/>
    <x v="2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10477.5"/>
    <n v="0"/>
    <n v="0"/>
    <n v="10477.5"/>
    <n v="0"/>
  </r>
  <r>
    <d v="2025-08-18T00:00:00"/>
    <x v="25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6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8675"/>
    <n v="1802.5"/>
    <n v="0"/>
    <n v="10477.5"/>
    <n v="0"/>
  </r>
  <r>
    <d v="2025-07-19T00:00:00"/>
    <x v="27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0"/>
    <n v="0"/>
    <n v="120"/>
    <n v="0"/>
    <n v="126"/>
    <x v="6"/>
    <n v="125.73"/>
    <n v="0"/>
    <n v="125.73"/>
    <n v="0"/>
    <n v="125.73"/>
    <n v="0"/>
  </r>
  <r>
    <d v="2025-08-18T00:00:00"/>
    <x v="26"/>
    <x v="10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5-19T00:00:00"/>
    <x v="29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446"/>
    <n v="0"/>
    <n v="1446"/>
    <n v="0"/>
    <n v="1518.3"/>
    <x v="6"/>
    <n v="1515.0465000000002"/>
    <n v="0"/>
    <n v="1515.0465000000002"/>
    <n v="0"/>
    <n v="1515.0465000000002"/>
    <n v="0"/>
  </r>
  <r>
    <d v="2025-08-18T00:00:00"/>
    <x v="30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8-18T00:00:00"/>
    <x v="30"/>
    <x v="10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31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139.8424000000005"/>
    <n v="0"/>
    <n v="5139.8424000000005"/>
    <n v="0"/>
    <n v="5139.8424000000005"/>
    <n v="0"/>
  </r>
  <r>
    <s v="ประมาณการ"/>
    <x v="1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1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6"/>
    <n v="22072.6"/>
    <n v="0"/>
    <n v="22072.6"/>
    <n v="0"/>
    <n v="22072.6"/>
    <n v="0"/>
  </r>
  <r>
    <s v="ประมาณการ"/>
    <x v="1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6"/>
    <n v="21513.800000000003"/>
    <n v="0"/>
    <n v="21513.800000000003"/>
    <n v="0"/>
    <n v="21513.800000000003"/>
    <n v="0"/>
  </r>
  <r>
    <d v="2025-08-08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8-04T00:00:00"/>
    <x v="33"/>
    <x v="13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6"/>
    <n v="4414.5199999999995"/>
    <n v="0"/>
    <n v="4414.5199999999995"/>
    <n v="0"/>
    <n v="4414.5199999999995"/>
    <s v="ห้ามเกิน-ขาดได้5%"/>
  </r>
  <r>
    <s v="ประมาณการ"/>
    <x v="1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6"/>
    <n v="110363"/>
    <n v="0"/>
    <n v="110363"/>
    <n v="0"/>
    <n v="110363"/>
    <n v="0"/>
  </r>
  <r>
    <d v="2025-06-17T00:00:00"/>
    <x v="34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"/>
    <n v="894"/>
    <n v="525"/>
    <n v="369"/>
    <n v="6000"/>
    <n v="0"/>
    <x v="6"/>
    <n v="0"/>
    <n v="0"/>
    <n v="0"/>
    <n v="0"/>
    <n v="0"/>
    <n v="0"/>
  </r>
  <r>
    <d v="2025-05-19T00:00:00"/>
    <x v="35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66"/>
    <n v="0"/>
    <n v="366"/>
    <n v="5113"/>
    <n v="0"/>
    <x v="6"/>
    <n v="0"/>
    <n v="0"/>
    <n v="0"/>
    <n v="0"/>
    <n v="0"/>
    <n v="0"/>
  </r>
  <r>
    <d v="2025-05-19T00:00:00"/>
    <x v="36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02"/>
    <n v="0"/>
    <n v="302"/>
    <n v="5300"/>
    <n v="0"/>
    <x v="6"/>
    <n v="0"/>
    <n v="0"/>
    <n v="0"/>
    <n v="0"/>
    <n v="0"/>
    <n v="0"/>
  </r>
  <r>
    <d v="2025-07-12T00:00:00"/>
    <x v="37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3000"/>
    <n v="0"/>
    <n v="3000"/>
    <n v="0"/>
    <n v="3150"/>
    <x v="6"/>
    <n v="3310.89"/>
    <n v="0"/>
    <n v="3310.89"/>
    <n v="0"/>
    <n v="3310.89"/>
    <n v="0"/>
  </r>
  <r>
    <d v="2025-05-05T00:00:00"/>
    <x v="38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5-21T00:00:00"/>
    <x v="39"/>
    <x v="13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5000"/>
    <n v="0"/>
    <n v="5000"/>
    <n v="0"/>
    <n v="5250"/>
    <x v="6"/>
    <n v="5518.15"/>
    <n v="0"/>
    <n v="5518.15"/>
    <n v="0"/>
    <n v="5518.15"/>
    <n v="0"/>
  </r>
  <r>
    <d v="2025-01-17T00:00:00"/>
    <x v="4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"/>
    <n v="152"/>
    <n v="0"/>
    <n v="152"/>
    <n v="6000"/>
    <n v="0"/>
    <x v="6"/>
    <n v="0"/>
    <n v="0"/>
    <n v="0"/>
    <n v="0"/>
    <n v="0"/>
    <n v="5987"/>
  </r>
  <r>
    <d v="2024-11-15T00:00:00"/>
    <x v="4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17"/>
    <n v="0"/>
    <n v="117"/>
    <n v="10065"/>
    <n v="0"/>
    <x v="6"/>
    <n v="0"/>
    <n v="0"/>
    <n v="0"/>
    <n v="0"/>
    <n v="0"/>
    <n v="0"/>
  </r>
  <r>
    <d v="2024-08-19T00:00:00"/>
    <x v="4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60"/>
    <n v="0"/>
    <n v="1260"/>
    <n v="11095"/>
    <n v="0"/>
    <x v="6"/>
    <n v="0"/>
    <n v="0"/>
    <n v="0"/>
    <n v="0"/>
    <n v="0"/>
    <n v="0"/>
  </r>
  <r>
    <d v="2024-08-19T00:00:00"/>
    <x v="4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89"/>
    <n v="0"/>
    <n v="89"/>
    <n v="11180"/>
    <n v="0"/>
    <x v="6"/>
    <n v="0"/>
    <n v="0"/>
    <n v="0"/>
    <n v="0"/>
    <n v="0"/>
    <n v="0"/>
  </r>
  <r>
    <d v="2025-05-22T00:00:00"/>
    <x v="43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6"/>
    <n v="0"/>
    <n v="0"/>
    <n v="0"/>
    <n v="0"/>
    <n v="0"/>
    <s v="ห้ามขาด-ห้ามเกิน"/>
  </r>
  <r>
    <d v="2025-03-25T00:00:00"/>
    <x v="44"/>
    <x v="13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6"/>
    <n v="0"/>
    <n v="0"/>
    <n v="0"/>
    <n v="0"/>
    <n v="0"/>
    <n v="0"/>
  </r>
  <r>
    <d v="2025-03-04T00:00:00"/>
    <x v="45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6"/>
    <n v="0"/>
    <n v="0"/>
    <n v="0"/>
    <n v="0"/>
    <n v="0"/>
    <n v="0"/>
  </r>
  <r>
    <d v="2025-03-04T00:00:00"/>
    <x v="45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6"/>
    <n v="0"/>
    <n v="0"/>
    <n v="0"/>
    <n v="0"/>
    <n v="0"/>
    <n v="0"/>
  </r>
  <r>
    <d v="2024-09-06T00:00:00"/>
    <x v="46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47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6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6"/>
    <n v="395433.54523750005"/>
    <n v="56012.886337500007"/>
    <n v="339420.65889999998"/>
    <n v="18559.686337500003"/>
    <n v="376873.85890000005"/>
    <s v="ระบุในSD"/>
  </r>
  <r>
    <s v="ประมาณการ"/>
    <x v="1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7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7"/>
    <n v="113157.00000000001"/>
    <n v="0"/>
    <n v="113157.00000000001"/>
    <n v="0"/>
    <n v="0"/>
    <s v="ระบุในSD"/>
  </r>
  <r>
    <d v="2025-08-05T00:00:00"/>
    <x v="48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93"/>
    <n v="0"/>
    <n v="393"/>
    <n v="0"/>
    <n v="412.65000000000003"/>
    <x v="8"/>
    <n v="411.76575000000003"/>
    <n v="411.76575000000003"/>
    <n v="0"/>
    <n v="0"/>
    <n v="0"/>
    <s v="ห้ามขาด-ห้ามเกิน"/>
  </r>
  <r>
    <d v="2025-07-24T00:00:00"/>
    <x v="49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7000"/>
    <n v="0"/>
    <n v="7315"/>
    <n v="0"/>
    <x v="8"/>
    <n v="0"/>
    <n v="0"/>
    <n v="0"/>
    <n v="0"/>
    <n v="0"/>
    <s v="หนองบุญมาก"/>
  </r>
  <r>
    <d v="2025-07-24T00:00:00"/>
    <x v="50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64000"/>
    <n v="64000"/>
    <n v="0"/>
    <n v="67899"/>
    <n v="0"/>
    <x v="8"/>
    <n v="0"/>
    <n v="0"/>
    <n v="0"/>
    <n v="0"/>
    <n v="0"/>
    <s v="หนองบุญมาก"/>
  </r>
  <r>
    <d v="2025-07-24T00:00:00"/>
    <x v="51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5000"/>
    <n v="2000"/>
    <n v="7350"/>
    <n v="0"/>
    <x v="8"/>
    <n v="0"/>
    <n v="0"/>
    <n v="0"/>
    <n v="0"/>
    <n v="0"/>
    <s v="หนองบุญมาก"/>
  </r>
  <r>
    <d v="2025-08-01T00:00:00"/>
    <x v="52"/>
    <x v="19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00"/>
    <n v="0"/>
    <n v="5400"/>
    <n v="0"/>
    <x v="8"/>
    <n v="0"/>
    <n v="0"/>
    <n v="0"/>
    <n v="0"/>
    <n v="0"/>
    <s v="ลพบุรี3"/>
  </r>
  <r>
    <d v="2025-08-01T00:00:00"/>
    <x v="52"/>
    <x v="19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20000"/>
    <n v="20000"/>
    <n v="0"/>
    <n v="20900"/>
    <n v="0"/>
    <x v="8"/>
    <n v="0"/>
    <n v="0"/>
    <n v="0"/>
    <n v="0"/>
    <n v="0"/>
    <s v="ลพบุรี3"/>
  </r>
  <r>
    <d v="2025-08-18T00:00:00"/>
    <x v="53"/>
    <x v="10"/>
    <s v="เพอเฟคค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10000"/>
    <n v="0"/>
    <n v="10975"/>
    <n v="0"/>
    <x v="8"/>
    <n v="0"/>
    <n v="0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70000"/>
    <n v="20000"/>
    <n v="50000"/>
    <n v="50245"/>
    <n v="20742.75"/>
    <x v="8"/>
    <n v="21733.216312500001"/>
    <n v="21733.216312500001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000"/>
    <n v="0"/>
    <n v="20000"/>
    <n v="0"/>
    <n v="21000"/>
    <x v="8"/>
    <n v="20955"/>
    <n v="20955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7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0"/>
    <s v="ห้ามขาด-ห้ามเกิน"/>
  </r>
  <r>
    <s v="ประมาณการ"/>
    <x v="1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90000"/>
    <n v="0"/>
    <n v="290000"/>
    <n v="0"/>
    <n v="304500"/>
    <x v="8"/>
    <n v="303847.5"/>
    <n v="7391"/>
    <n v="296456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8"/>
    <n v="546019.98206249997"/>
    <n v="249563.4820625"/>
    <n v="296456.5"/>
    <n v="0"/>
    <n v="0"/>
    <s v="ระบุในSD"/>
  </r>
  <r>
    <d v="2025-08-21T00:00:00"/>
    <x v="56"/>
    <x v="20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9"/>
    <n v="16554.45"/>
    <n v="16554.45"/>
    <n v="0"/>
    <n v="0"/>
    <n v="0"/>
    <n v="0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9"/>
    <n v="16554.45"/>
    <n v="16554.45"/>
    <n v="0"/>
    <n v="0"/>
    <n v="0"/>
    <s v="ระบุในSD"/>
  </r>
  <r>
    <d v="2025-07-29T00:00:00"/>
    <x v="57"/>
    <x v="21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5"/>
    <n v="5000"/>
    <n v="5288"/>
    <n v="0"/>
    <n v="5400"/>
    <n v="0"/>
    <x v="10"/>
    <n v="0"/>
    <n v="0"/>
    <n v="0"/>
    <n v="0"/>
    <n v="0"/>
    <n v="0"/>
  </r>
  <r>
    <d v="2025-08-07T00:00:00"/>
    <x v="58"/>
    <x v="22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20000"/>
    <n v="20006"/>
    <n v="0"/>
    <n v="21000"/>
    <n v="0"/>
    <x v="10"/>
    <n v="0"/>
    <n v="0"/>
    <n v="0"/>
    <n v="0"/>
    <n v="0"/>
    <n v="0"/>
  </r>
  <r>
    <d v="2025-08-07T00:00:00"/>
    <x v="5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10000"/>
    <n v="10000"/>
    <n v="0"/>
    <n v="10500"/>
    <n v="0"/>
    <x v="10"/>
    <n v="0"/>
    <n v="0"/>
    <n v="0"/>
    <n v="0"/>
    <n v="0"/>
    <n v="0"/>
  </r>
  <r>
    <d v="2025-08-19T00:00:00"/>
    <x v="60"/>
    <x v="20"/>
    <s v="ยูนิคอร์นฟิช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0"/>
    <n v="5378.4500000000007"/>
    <n v="5378.4500000000007"/>
    <n v="0"/>
    <n v="5378.4500000000007"/>
    <n v="0"/>
    <n v="0"/>
  </r>
  <r>
    <d v="2025-08-07T00:00:00"/>
    <x v="61"/>
    <x v="13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62"/>
    <x v="13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3310.89"/>
    <n v="0"/>
    <n v="3310.89"/>
    <n v="0"/>
    <n v="0"/>
  </r>
  <r>
    <d v="2025-08-07T00:00:00"/>
    <x v="63"/>
    <x v="13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1"/>
    <n v="5000"/>
    <n v="0"/>
    <n v="5000"/>
    <n v="0"/>
    <n v="5250"/>
    <x v="10"/>
    <n v="5797.55"/>
    <n v="5797.55"/>
    <n v="0"/>
    <n v="5797.55"/>
    <n v="0"/>
    <n v="0"/>
  </r>
  <r>
    <s v="ประมาณการ"/>
    <x v="1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10"/>
    <n v="107569.00000000001"/>
    <n v="107569.00000000001"/>
    <n v="0"/>
    <n v="107569.00000000001"/>
    <n v="0"/>
    <n v="0"/>
  </r>
  <r>
    <s v="ประมาณการ"/>
    <x v="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0000"/>
    <n v="0"/>
    <n v="10000"/>
    <n v="0"/>
    <n v="10500"/>
    <x v="10"/>
    <n v="10756.900000000001"/>
    <n v="10756.900000000001"/>
    <n v="0"/>
    <n v="10756.900000000001"/>
    <n v="0"/>
    <n v="0"/>
  </r>
  <r>
    <d v="2025-07-16T00:00:00"/>
    <x v="64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7-16T00:00:00"/>
    <x v="65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6-18T00:00:00"/>
    <x v="66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"/>
    <n v="8000"/>
    <n v="470"/>
    <n v="7530"/>
    <n v="0"/>
    <n v="7906.5"/>
    <x v="10"/>
    <n v="8310.3338999999996"/>
    <n v="0"/>
    <n v="8310.3338999999996"/>
    <n v="0"/>
    <n v="8310.3338999999996"/>
    <n v="0"/>
  </r>
  <r>
    <d v="2024-12-02T00:00:00"/>
    <x v="6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8000"/>
    <n v="0"/>
    <n v="8000"/>
    <n v="0"/>
    <n v="8400"/>
    <x v="10"/>
    <n v="8605.52"/>
    <n v="0"/>
    <n v="8605.52"/>
    <n v="0"/>
    <n v="8605.52"/>
    <n v="0"/>
  </r>
  <r>
    <d v="2024-12-05T00:00:00"/>
    <x v="6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4-12-05T00:00:00"/>
    <x v="6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3-05-20T00:00:00"/>
    <x v="70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"/>
    <n v="5000"/>
    <n v="0"/>
    <n v="5000"/>
    <n v="0"/>
    <n v="5250"/>
    <x v="10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0"/>
    <n v="199769.18390000003"/>
    <n v="136291.32"/>
    <n v="63477.863900000004"/>
    <n v="136291.32"/>
    <n v="63477.863900000004"/>
    <s v="ระบุในSD"/>
  </r>
  <r>
    <d v="2025-08-06T00:00:00"/>
    <x v="71"/>
    <x v="25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5000"/>
    <n v="0"/>
    <x v="11"/>
    <n v="0"/>
    <n v="0"/>
    <n v="0"/>
    <n v="0"/>
    <n v="0"/>
    <n v="0"/>
  </r>
  <r>
    <d v="2025-08-06T00:00:00"/>
    <x v="71"/>
    <x v="25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100"/>
    <n v="0"/>
    <x v="11"/>
    <n v="0"/>
    <n v="0"/>
    <n v="0"/>
    <n v="0"/>
    <n v="0"/>
    <n v="0"/>
  </r>
  <r>
    <d v="2025-08-21T00:00:00"/>
    <x v="72"/>
    <x v="26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1"/>
    <n v="4959.3500000000004"/>
    <n v="4959.3500000000004"/>
    <n v="0"/>
    <n v="0"/>
    <n v="0"/>
    <n v="0"/>
  </r>
  <r>
    <s v="ประมาณการ"/>
    <x v="1"/>
    <x v="27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1"/>
    <x v="28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"/>
    <n v="30000"/>
    <n v="0"/>
    <n v="30000"/>
    <n v="0"/>
    <n v="31500"/>
    <x v="11"/>
    <n v="29756.100000000002"/>
    <n v="4028"/>
    <n v="25728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64471.55"/>
    <n v="38743.450000000004"/>
    <n v="25728.100000000002"/>
    <n v="0"/>
    <n v="0"/>
    <s v="ระบุในSD"/>
  </r>
  <r>
    <d v="2025-08-21T00:00:00"/>
    <x v="73"/>
    <x v="26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2"/>
    <n v="14878.050000000001"/>
    <n v="0"/>
    <n v="14878.050000000001"/>
    <n v="0"/>
    <n v="0"/>
    <s v="ระบุในSD"/>
  </r>
  <r>
    <d v="2025-08-18T00:00:00"/>
    <x v="74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10000"/>
    <n v="8500"/>
    <n v="1500"/>
    <n v="8514"/>
    <n v="1560.3"/>
    <x v="13"/>
    <n v="1678.3991070000002"/>
    <n v="0"/>
    <n v="1678.3991070000002"/>
    <n v="0"/>
    <n v="0"/>
    <n v="0"/>
  </r>
  <r>
    <d v="2025-03-11T00:00:00"/>
    <x v="7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"/>
    <n v="1000"/>
    <n v="0"/>
    <n v="1000"/>
    <n v="0"/>
    <n v="0"/>
    <x v="13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3"/>
    <n v="2837.9091070000004"/>
    <n v="1159.5100000000002"/>
    <n v="1678.3991070000002"/>
    <n v="1159.5100000000002"/>
    <n v="0"/>
    <s v="ระบุในSD"/>
  </r>
  <r>
    <d v="2025-08-13T00:00:00"/>
    <x v="76"/>
    <x v="30"/>
    <s v="ราชสีห์ข้าวหอมมะลิ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7"/>
    <n v="10000"/>
    <n v="10000"/>
    <n v="0"/>
    <n v="10980"/>
    <n v="0"/>
    <x v="14"/>
    <n v="0"/>
    <n v="0"/>
    <n v="0"/>
    <n v="0"/>
    <n v="0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4"/>
    <n v="0"/>
    <n v="0"/>
    <n v="0"/>
    <n v="0"/>
    <n v="0"/>
    <s v="ระบุในSD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"/>
    <n v="100000"/>
    <n v="1500"/>
    <n v="98500"/>
    <n v="0"/>
    <n v="103425"/>
    <x v="15"/>
    <n v="105955.465"/>
    <n v="7595"/>
    <n v="98360.464999999997"/>
    <n v="0"/>
    <n v="0"/>
    <n v="0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5"/>
    <n v="469407.45082000003"/>
    <n v="7595"/>
    <n v="461812.45082000003"/>
    <n v="0"/>
    <n v="0"/>
    <s v="ระบุในSD"/>
  </r>
  <r>
    <s v="ประมาณการ"/>
    <x v="1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9"/>
    <n v="8000"/>
    <n v="0"/>
    <n v="8000"/>
    <n v="0"/>
    <n v="8400"/>
    <x v="16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6"/>
    <n v="9499.6"/>
    <n v="1765"/>
    <n v="7734.6"/>
    <n v="0"/>
    <n v="0"/>
    <s v="ระบุในSD"/>
  </r>
  <r>
    <d v="2025-08-13T00:00:00"/>
    <x v="78"/>
    <x v="33"/>
    <s v="Soybean Meal"/>
    <n v="26"/>
    <n v="40"/>
    <s v="ขาว"/>
    <n v="0"/>
    <n v="108"/>
    <s v="±"/>
    <n v="5"/>
    <s v="ไม่"/>
    <n v="27"/>
    <n v="43"/>
    <n v="40"/>
    <n v="0"/>
    <n v="0"/>
    <n v="0"/>
    <s v="มัด100 ใช้สายรัด"/>
    <x v="3"/>
    <n v="10000"/>
    <n v="10000"/>
    <n v="0"/>
    <n v="10900"/>
    <n v="0"/>
    <x v="17"/>
    <n v="0"/>
    <n v="0"/>
    <n v="0"/>
    <n v="0"/>
    <n v="0"/>
    <s v="ห้ามขาด-ห้ามเกิน"/>
  </r>
  <r>
    <s v="ประมาณการ"/>
    <x v="1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7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7"/>
    <n v="12433.3"/>
    <n v="12433.3"/>
    <n v="0"/>
    <n v="0"/>
    <n v="0"/>
    <s v="ระบุในSD"/>
  </r>
  <r>
    <s v="ประมาณการ"/>
    <x v="1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8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8"/>
    <n v="37299.899999999994"/>
    <n v="37299.899999999994"/>
    <n v="0"/>
    <n v="0"/>
    <n v="37299.899999999994"/>
    <s v="ระบุในSD"/>
  </r>
  <r>
    <d v="2025-07-19T00:00:00"/>
    <x v="79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3000"/>
    <n v="3000"/>
    <n v="0"/>
    <n v="34283"/>
    <n v="0"/>
    <x v="19"/>
    <n v="0"/>
    <n v="0"/>
    <n v="0"/>
    <n v="0"/>
    <n v="0"/>
    <n v="0"/>
  </r>
  <r>
    <d v="1899-12-30T00:00:00"/>
    <x v="45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19"/>
    <n v="59372.5"/>
    <n v="59372.5"/>
    <n v="0"/>
    <n v="0"/>
    <n v="0"/>
    <n v="0"/>
  </r>
  <r>
    <s v="ประมาณการ"/>
    <x v="1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9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9"/>
    <n v="66147.95"/>
    <n v="63297.5"/>
    <n v="2850.4500000000007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d v="2025-08-27T00:00:00"/>
    <x v="0"/>
    <x v="0"/>
    <s v="พระอาทิตย์"/>
    <n v="16"/>
    <n v="25"/>
    <s v="ขาว"/>
    <s v="ใส"/>
    <n v="50"/>
    <s v="±"/>
    <n v="5"/>
    <s v="บิด"/>
    <n v="19"/>
    <n v="28"/>
    <n v="40"/>
    <n v="5.7749685790719987"/>
    <n v="0"/>
    <n v="5.7749685790719987"/>
    <s v="500กระสอบ"/>
    <x v="0"/>
    <n v="5000"/>
    <n v="4560"/>
    <n v="440"/>
    <n v="5800"/>
    <n v="0"/>
    <x v="0"/>
    <n v="0"/>
    <n v="0"/>
    <n v="0"/>
    <n v="0"/>
    <n v="0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8-28T00:00:00"/>
    <x v="2"/>
    <x v="2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702.0499999999997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01T00:00:00"/>
    <x v="4"/>
    <x v="5"/>
    <s v="YUENYONG"/>
    <n v="18"/>
    <n v="26"/>
    <s v="ขาว"/>
    <s v="ใส"/>
    <n v="65"/>
    <s v="±"/>
    <n v="5"/>
    <s v="บิด"/>
    <n v="19"/>
    <n v="29"/>
    <n v="40"/>
    <n v="0"/>
    <n v="0"/>
    <n v="0"/>
    <s v="500กระสอบแบน"/>
    <x v="4"/>
    <n v="5000"/>
    <n v="5000"/>
    <n v="0"/>
    <n v="5400"/>
    <n v="0"/>
    <x v="3"/>
    <n v="0"/>
    <n v="0"/>
    <n v="0"/>
    <n v="0"/>
    <n v="0"/>
    <s v="ลบสีทั้งหมด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8-29T00:00:00"/>
    <x v="5"/>
    <x v="6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40000"/>
    <n v="42885"/>
    <n v="0"/>
    <n v="42806"/>
    <n v="0"/>
    <x v="4"/>
    <n v="0"/>
    <n v="0"/>
    <n v="0"/>
    <n v="0"/>
    <n v="0"/>
    <n v="0"/>
  </r>
  <r>
    <d v="2025-08-29T00:00:00"/>
    <x v="6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2344"/>
    <n v="47656"/>
    <n v="52901"/>
    <n v="0"/>
    <x v="4"/>
    <n v="0"/>
    <n v="0"/>
    <n v="0"/>
    <n v="0"/>
    <n v="0"/>
    <n v="0"/>
  </r>
  <r>
    <s v="ประมาณการ"/>
    <x v="3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2"/>
    <n v="40000"/>
    <n v="0"/>
    <n v="40000"/>
    <n v="0"/>
    <n v="42000"/>
    <x v="4"/>
    <n v="35204.400000000001"/>
    <n v="11904"/>
    <n v="23300.400000000001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2"/>
    <n v="20000"/>
    <n v="233"/>
    <n v="19767"/>
    <n v="0"/>
    <n v="20755.350000000002"/>
    <x v="4"/>
    <n v="18501.714330000003"/>
    <n v="0"/>
    <n v="18501.71433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53706.114330000004"/>
    <n v="11904"/>
    <n v="41802.114330000004"/>
    <n v="0"/>
    <n v="0"/>
    <s v="ระบุในSD"/>
  </r>
  <r>
    <d v="2025-09-04T00:00:00"/>
    <x v="7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20000"/>
    <n v="20000"/>
    <n v="0"/>
    <n v="0"/>
    <n v="0"/>
    <x v="5"/>
    <n v="0"/>
    <n v="0"/>
    <n v="0"/>
    <n v="0"/>
    <n v="0"/>
    <n v="0"/>
  </r>
  <r>
    <d v="2025-09-04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20000"/>
    <n v="5000"/>
    <n v="15000"/>
    <n v="0"/>
    <n v="0"/>
    <x v="5"/>
    <n v="14039.85"/>
    <n v="14039.85"/>
    <n v="0"/>
    <n v="0"/>
    <n v="0"/>
    <n v="0"/>
  </r>
  <r>
    <d v="2025-09-05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10500"/>
    <n v="0"/>
    <x v="5"/>
    <n v="0"/>
    <n v="0"/>
    <n v="0"/>
    <n v="0"/>
    <n v="0"/>
    <s v="PDR250295"/>
  </r>
  <r>
    <d v="2025-09-05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250"/>
    <n v="0"/>
    <x v="5"/>
    <n v="0"/>
    <n v="0"/>
    <n v="0"/>
    <n v="0"/>
    <n v="0"/>
    <s v="PDR250296"/>
  </r>
  <r>
    <d v="2025-09-05T00:00:00"/>
    <x v="9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400"/>
    <n v="0"/>
    <x v="5"/>
    <n v="0"/>
    <n v="0"/>
    <n v="0"/>
    <n v="0"/>
    <n v="0"/>
    <s v="PDR250296"/>
  </r>
  <r>
    <d v="2025-09-05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4679.9500000000007"/>
    <n v="0"/>
    <n v="0"/>
    <n v="0"/>
    <s v="PDR250296"/>
  </r>
  <r>
    <d v="2025-09-04T00:00:00"/>
    <x v="7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0"/>
    <n v="20000"/>
    <n v="0"/>
    <n v="0"/>
    <x v="5"/>
    <n v="18719.800000000003"/>
    <n v="18719.800000000003"/>
    <n v="0"/>
    <n v="0"/>
    <n v="0"/>
    <n v="0"/>
  </r>
  <r>
    <d v="2025-09-04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0"/>
    <n v="20000"/>
    <n v="0"/>
    <n v="0"/>
    <x v="5"/>
    <n v="18719.800000000003"/>
    <n v="0"/>
    <n v="18719.800000000003"/>
    <n v="0"/>
    <n v="0"/>
    <n v="0"/>
  </r>
  <r>
    <d v="2025-09-10T00:00:00"/>
    <x v="10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0"/>
    <n v="0"/>
    <n v="50000"/>
    <n v="0"/>
    <n v="52500"/>
    <x v="5"/>
    <n v="46799.500000000007"/>
    <n v="0"/>
    <n v="46799.500000000007"/>
    <n v="0"/>
    <n v="0"/>
    <n v="0"/>
  </r>
  <r>
    <s v="ประมาณการ"/>
    <x v="3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0"/>
    <n v="0"/>
    <n v="100000"/>
    <n v="0"/>
    <n v="105000"/>
    <x v="5"/>
    <n v="93599.000000000015"/>
    <n v="0"/>
    <n v="93599.000000000015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196557.90000000002"/>
    <n v="37439.600000000006"/>
    <n v="159118.30000000002"/>
    <n v="0"/>
    <n v="0"/>
    <s v="ระบุในSD"/>
  </r>
  <r>
    <d v="2025-09-05T00:00:00"/>
    <x v="11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1"/>
    <x v="9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1174"/>
    <n v="3866"/>
    <n v="0"/>
    <n v="4059.3"/>
    <x v="6"/>
    <n v="3834.5694199999998"/>
    <n v="3834.5694199999998"/>
    <n v="0"/>
    <n v="0"/>
    <n v="3834.5694199999998"/>
    <n v="0"/>
  </r>
  <r>
    <d v="2025-05-19T00:00:00"/>
    <x v="12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8833.594219999999"/>
    <n v="8833.594219999999"/>
    <n v="0"/>
    <n v="0"/>
    <n v="8833.594219999999"/>
    <s v="ระบุในSD"/>
  </r>
  <r>
    <d v="2025-05-05T00:00:00"/>
    <x v="13"/>
    <x v="1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5000"/>
    <n v="4473"/>
    <n v="527"/>
    <n v="5200"/>
    <n v="0"/>
    <x v="7"/>
    <n v="0"/>
    <n v="0"/>
    <n v="0"/>
    <n v="0"/>
    <n v="0"/>
    <n v="0"/>
  </r>
  <r>
    <d v="2025-09-02T00:00:00"/>
    <x v="14"/>
    <x v="11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8000"/>
    <n v="8000"/>
    <n v="0"/>
    <n v="20753"/>
    <n v="0"/>
    <x v="7"/>
    <n v="0"/>
    <n v="0"/>
    <n v="0"/>
    <n v="0"/>
    <n v="0"/>
    <s v="ลบสี  4000"/>
  </r>
  <r>
    <d v="2025-09-02T00:00:00"/>
    <x v="15"/>
    <x v="11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10200"/>
    <n v="0"/>
    <x v="7"/>
    <n v="0"/>
    <n v="0"/>
    <n v="0"/>
    <n v="0"/>
    <n v="0"/>
    <n v="0"/>
  </r>
  <r>
    <d v="2025-09-02T00:00:00"/>
    <x v="16"/>
    <x v="11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500"/>
    <n v="400"/>
    <n v="20100"/>
    <n v="0"/>
    <n v="21105"/>
    <x v="7"/>
    <n v="21621.369000000002"/>
    <n v="21621.369000000002"/>
    <n v="0"/>
    <n v="0"/>
    <n v="21621.369000000002"/>
    <n v="0"/>
  </r>
  <r>
    <d v="2025-09-02T00:00:00"/>
    <x v="15"/>
    <x v="11"/>
    <s v="ไลด์ฟีด 4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5050"/>
    <n v="0"/>
    <x v="7"/>
    <n v="0"/>
    <n v="0"/>
    <n v="0"/>
    <n v="0"/>
    <n v="0"/>
    <n v="0"/>
  </r>
  <r>
    <d v="2025-09-02T00:00:00"/>
    <x v="15"/>
    <x v="11"/>
    <s v="SPEED PLUS 405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7"/>
    <n v="5378.4500000000007"/>
    <n v="5378.4500000000007"/>
    <n v="0"/>
    <n v="5378.4500000000007"/>
    <n v="0"/>
    <n v="0"/>
  </r>
  <r>
    <d v="2025-09-05T00:00:00"/>
    <x v="17"/>
    <x v="9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7"/>
    <n v="5280.6600000000008"/>
    <n v="5280.6600000000008"/>
    <n v="0"/>
    <n v="0"/>
    <n v="5280.6600000000008"/>
    <n v="0"/>
  </r>
  <r>
    <d v="2025-09-05T00:00:00"/>
    <x v="17"/>
    <x v="9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7"/>
    <n v="10477.5"/>
    <n v="10477.5"/>
    <n v="0"/>
    <n v="10477.5"/>
    <n v="0"/>
    <n v="0"/>
  </r>
  <r>
    <d v="2025-09-05T00:00:00"/>
    <x v="18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7"/>
    <n v="5280.6600000000008"/>
    <n v="5280.6600000000008"/>
    <n v="0"/>
    <n v="0"/>
    <n v="5280.6600000000008"/>
    <n v="0"/>
  </r>
  <r>
    <d v="2025-05-19T00:00:00"/>
    <x v="19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66"/>
    <n v="0"/>
    <n v="366"/>
    <n v="0"/>
    <n v="384.3"/>
    <x v="7"/>
    <n v="383.47650000000004"/>
    <n v="383.47650000000004"/>
    <n v="0"/>
    <n v="0"/>
    <n v="383.47650000000004"/>
    <n v="0"/>
  </r>
  <r>
    <d v="2025-09-05T00:00:00"/>
    <x v="18"/>
    <x v="9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7"/>
    <n v="5280.6600000000008"/>
    <n v="5280.6600000000008"/>
    <n v="0"/>
    <n v="0"/>
    <n v="5280.6600000000008"/>
    <n v="0"/>
  </r>
  <r>
    <d v="2025-09-02T00:00:00"/>
    <x v="16"/>
    <x v="11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18716"/>
    <n v="1284"/>
    <n v="20630"/>
    <n v="0"/>
    <x v="7"/>
    <n v="0"/>
    <n v="0"/>
    <n v="0"/>
    <n v="0"/>
    <n v="0"/>
    <n v="0"/>
  </r>
  <r>
    <d v="2025-08-04T00:00:00"/>
    <x v="20"/>
    <x v="12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00"/>
    <n v="0"/>
    <n v="4130"/>
    <n v="0"/>
    <x v="7"/>
    <n v="0"/>
    <n v="0"/>
    <n v="0"/>
    <n v="0"/>
    <n v="0"/>
    <s v="ห้ามเกิน-ขาดได้5%"/>
  </r>
  <r>
    <d v="2025-09-08T00:00:00"/>
    <x v="10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0"/>
    <n v="8000"/>
    <n v="0"/>
    <n v="8400"/>
    <x v="7"/>
    <n v="7934.96"/>
    <n v="7934.96"/>
    <n v="0"/>
    <n v="0"/>
    <n v="7934.96"/>
    <n v="0"/>
  </r>
  <r>
    <d v="2025-09-08T00:00:00"/>
    <x v="10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0"/>
    <n v="8000"/>
    <n v="0"/>
    <n v="8400"/>
    <x v="7"/>
    <n v="7934.96"/>
    <n v="7934.96"/>
    <n v="0"/>
    <n v="0"/>
    <n v="7934.96"/>
    <n v="0"/>
  </r>
  <r>
    <d v="2025-09-02T00:00:00"/>
    <x v="14"/>
    <x v="11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5000"/>
    <n v="5000"/>
    <n v="10294"/>
    <n v="0"/>
    <x v="7"/>
    <n v="0"/>
    <n v="0"/>
    <n v="0"/>
    <n v="0"/>
    <n v="0"/>
    <n v="0"/>
  </r>
  <r>
    <d v="2025-08-27T00:00:00"/>
    <x v="21"/>
    <x v="10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8000"/>
    <n v="0"/>
    <n v="8000"/>
    <n v="0"/>
    <n v="8400"/>
    <x v="7"/>
    <n v="8829.0399999999991"/>
    <n v="8829.0399999999991"/>
    <n v="0"/>
    <n v="0"/>
    <n v="8829.0399999999991"/>
    <n v="0"/>
  </r>
  <r>
    <d v="2025-08-23T00:00:00"/>
    <x v="22"/>
    <x v="10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227.07"/>
    <n v="3227.07"/>
    <n v="0"/>
    <n v="3227.07"/>
    <n v="0"/>
    <n v="0"/>
  </r>
  <r>
    <d v="2025-08-22T00:00:00"/>
    <x v="23"/>
    <x v="10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9000"/>
    <n v="0"/>
    <n v="9000"/>
    <n v="0"/>
    <n v="9450"/>
    <x v="7"/>
    <n v="9932.67"/>
    <n v="9932.67"/>
    <n v="0"/>
    <n v="9932.67"/>
    <n v="0"/>
    <n v="0"/>
  </r>
  <r>
    <d v="2025-08-22T00:00:00"/>
    <x v="24"/>
    <x v="10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4100"/>
    <n v="0"/>
    <x v="7"/>
    <n v="0"/>
    <n v="0"/>
    <n v="0"/>
    <n v="0"/>
    <n v="0"/>
    <n v="0"/>
  </r>
  <r>
    <d v="2025-08-22T00:00:00"/>
    <x v="25"/>
    <x v="10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9000"/>
    <n v="0"/>
    <n v="9000"/>
    <n v="9455"/>
    <n v="0"/>
    <x v="7"/>
    <n v="0"/>
    <n v="0"/>
    <n v="0"/>
    <n v="0"/>
    <n v="0"/>
    <n v="0"/>
  </r>
  <r>
    <s v="ประมาณการ"/>
    <x v="3"/>
    <x v="9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0000"/>
    <n v="0"/>
    <n v="100000"/>
    <n v="0"/>
    <n v="105000"/>
    <x v="7"/>
    <n v="104775.00000000001"/>
    <n v="0"/>
    <n v="104775.00000000001"/>
    <n v="0"/>
    <n v="104775.00000000001"/>
    <n v="0"/>
  </r>
  <r>
    <s v="ประมาณการ"/>
    <x v="3"/>
    <x v="10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7"/>
    <n v="22072.6"/>
    <n v="0"/>
    <n v="22072.6"/>
    <n v="0"/>
    <n v="22072.6"/>
    <n v="0"/>
  </r>
  <r>
    <s v="ประมาณการ"/>
    <x v="3"/>
    <x v="14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1"/>
    <n v="20000"/>
    <n v="0"/>
    <n v="20000"/>
    <n v="0"/>
    <n v="21000"/>
    <x v="7"/>
    <n v="21513.800000000003"/>
    <n v="0"/>
    <n v="21513.800000000003"/>
    <n v="0"/>
    <n v="21513.800000000003"/>
    <n v="0"/>
  </r>
  <r>
    <d v="2025-08-23T00:00:00"/>
    <x v="26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40"/>
    <n v="0"/>
    <n v="640"/>
    <n v="6000"/>
    <n v="0"/>
    <x v="7"/>
    <n v="0"/>
    <n v="0"/>
    <n v="0"/>
    <n v="0"/>
    <n v="0"/>
    <n v="0"/>
  </r>
  <r>
    <d v="2025-08-23T00:00:00"/>
    <x v="27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840"/>
    <n v="80"/>
    <n v="1760"/>
    <n v="10650"/>
    <n v="0"/>
    <x v="7"/>
    <n v="0"/>
    <n v="0"/>
    <n v="0"/>
    <n v="0"/>
    <n v="0"/>
    <n v="0"/>
  </r>
  <r>
    <d v="2025-08-18T00:00:00"/>
    <x v="28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4"/>
    <n v="0"/>
    <n v="104"/>
    <n v="11230"/>
    <n v="0"/>
    <x v="7"/>
    <n v="0"/>
    <n v="0"/>
    <n v="0"/>
    <n v="0"/>
    <n v="0"/>
    <n v="0"/>
  </r>
  <r>
    <d v="2025-09-09T00:00:00"/>
    <x v="10"/>
    <x v="10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9-09T00:00:00"/>
    <x v="10"/>
    <x v="10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9-09T00:00:00"/>
    <x v="10"/>
    <x v="10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6000"/>
    <n v="0"/>
    <n v="6000"/>
    <n v="0"/>
    <n v="6300"/>
    <x v="7"/>
    <n v="6621.78"/>
    <n v="6621.78"/>
    <n v="0"/>
    <n v="0"/>
    <n v="6621.78"/>
    <n v="0"/>
  </r>
  <r>
    <d v="2025-09-09T00:00:00"/>
    <x v="10"/>
    <x v="12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9-09T00:00:00"/>
    <x v="10"/>
    <x v="12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478.5300000000007"/>
    <n v="3478.5300000000007"/>
    <n v="0"/>
    <n v="0"/>
    <n v="3478.5300000000007"/>
    <n v="0"/>
  </r>
  <r>
    <d v="2025-08-27T00:00:00"/>
    <x v="29"/>
    <x v="10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8-23T00:00:00"/>
    <x v="30"/>
    <x v="10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6000"/>
    <n v="0"/>
    <n v="6000"/>
    <n v="0"/>
    <n v="6300"/>
    <x v="7"/>
    <n v="6621.78"/>
    <n v="6621.78"/>
    <n v="0"/>
    <n v="0"/>
    <n v="6621.78"/>
    <n v="0"/>
  </r>
  <r>
    <d v="2025-05-19T00:00:00"/>
    <x v="31"/>
    <x v="9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0"/>
    <n v="0"/>
    <n v="240"/>
    <n v="0"/>
    <n v="252"/>
    <x v="7"/>
    <n v="251.46"/>
    <n v="251.46"/>
    <n v="0"/>
    <n v="0"/>
    <n v="251.46"/>
    <n v="0"/>
  </r>
  <r>
    <d v="2025-08-07T00:00:00"/>
    <x v="32"/>
    <x v="12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7"/>
    <n v="0"/>
    <n v="0"/>
    <n v="0"/>
    <n v="0"/>
    <n v="0"/>
    <n v="0"/>
  </r>
  <r>
    <d v="2025-08-08T00:00:00"/>
    <x v="33"/>
    <x v="10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7000"/>
    <n v="0"/>
    <n v="7000"/>
    <n v="0"/>
    <n v="7350"/>
    <x v="7"/>
    <n v="7725.41"/>
    <n v="7725.41"/>
    <n v="0"/>
    <n v="0"/>
    <n v="7725.4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7"/>
    <n v="110363"/>
    <n v="3268"/>
    <n v="107095"/>
    <n v="0"/>
    <n v="110363"/>
    <n v="0"/>
  </r>
  <r>
    <d v="2025-06-17T00:00:00"/>
    <x v="34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7"/>
    <n v="0"/>
    <n v="0"/>
    <n v="0"/>
    <n v="0"/>
    <n v="0"/>
    <n v="0"/>
  </r>
  <r>
    <d v="2025-05-19T00:00:00"/>
    <x v="35"/>
    <x v="9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7"/>
    <n v="0"/>
    <n v="0"/>
    <n v="0"/>
    <n v="0"/>
    <n v="0"/>
    <n v="0"/>
  </r>
  <r>
    <d v="2025-05-05T00:00:00"/>
    <x v="13"/>
    <x v="1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5-21T00:00:00"/>
    <x v="36"/>
    <x v="12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1-17T00:00:00"/>
    <x v="37"/>
    <x v="9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7"/>
    <n v="0"/>
    <n v="0"/>
    <n v="0"/>
    <n v="0"/>
    <n v="0"/>
    <n v="5987"/>
  </r>
  <r>
    <d v="2024-11-15T00:00:00"/>
    <x v="38"/>
    <x v="9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7"/>
    <n v="0"/>
    <n v="0"/>
    <n v="0"/>
    <n v="0"/>
    <n v="0"/>
    <n v="0"/>
  </r>
  <r>
    <d v="2024-08-19T00:00:00"/>
    <x v="39"/>
    <x v="9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7"/>
    <n v="0"/>
    <n v="0"/>
    <n v="0"/>
    <n v="0"/>
    <n v="0"/>
    <n v="0"/>
  </r>
  <r>
    <d v="2024-08-19T00:00:00"/>
    <x v="39"/>
    <x v="9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7"/>
    <n v="0"/>
    <n v="0"/>
    <n v="0"/>
    <n v="0"/>
    <n v="0"/>
    <n v="0"/>
  </r>
  <r>
    <d v="2025-05-22T00:00:00"/>
    <x v="40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2840"/>
    <n v="1160"/>
    <n v="8450"/>
    <n v="0"/>
    <x v="7"/>
    <n v="0"/>
    <n v="0"/>
    <n v="0"/>
    <n v="0"/>
    <n v="0"/>
    <s v="ห้ามขาด-ห้ามเกิน"/>
  </r>
  <r>
    <d v="2025-05-22T00:00:00"/>
    <x v="40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2654"/>
    <n v="1346"/>
    <n v="4000"/>
    <n v="0"/>
    <x v="7"/>
    <n v="0"/>
    <n v="0"/>
    <n v="0"/>
    <n v="0"/>
    <n v="0"/>
    <s v="ห้ามขาด-ห้ามเกิน"/>
  </r>
  <r>
    <d v="2025-03-25T00:00:00"/>
    <x v="41"/>
    <x v="12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3867"/>
    <n v="133"/>
    <n v="4200"/>
    <n v="0"/>
    <x v="7"/>
    <n v="0"/>
    <n v="0"/>
    <n v="0"/>
    <n v="0"/>
    <n v="0"/>
    <n v="0"/>
  </r>
  <r>
    <d v="2025-03-04T00:00:00"/>
    <x v="10"/>
    <x v="12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4010"/>
    <n v="0"/>
    <n v="4470"/>
    <n v="0"/>
    <x v="7"/>
    <n v="0"/>
    <n v="0"/>
    <n v="0"/>
    <n v="0"/>
    <n v="0"/>
    <n v="0"/>
  </r>
  <r>
    <d v="2025-03-04T00:00:00"/>
    <x v="10"/>
    <x v="12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65"/>
    <n v="0"/>
    <n v="3300"/>
    <n v="0"/>
    <x v="7"/>
    <n v="0"/>
    <n v="0"/>
    <n v="0"/>
    <n v="0"/>
    <n v="0"/>
    <n v="0"/>
  </r>
  <r>
    <d v="2024-09-06T00:00:00"/>
    <x v="42"/>
    <x v="12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3"/>
    <x v="12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399264.69550000015"/>
    <n v="132771.99550000002"/>
    <n v="266492.7"/>
    <n v="29015.690000000002"/>
    <n v="370249.00550000009"/>
    <s v="ระบุในSD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8"/>
    <n v="113157.00000000001"/>
    <n v="111448"/>
    <n v="1709.0000000000146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13157.00000000001"/>
    <n v="111448"/>
    <n v="1709.0000000000146"/>
    <n v="0"/>
    <n v="0"/>
    <s v="ระบุในSD"/>
  </r>
  <r>
    <d v="2025-08-18T00:00:00"/>
    <x v="44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19440"/>
    <n v="0"/>
    <n v="19440"/>
    <n v="20056"/>
    <n v="0"/>
    <x v="9"/>
    <n v="0"/>
    <n v="0"/>
    <n v="0"/>
    <n v="0"/>
    <n v="0"/>
    <s v="ห้ามขาด-ห้ามเกิน"/>
  </r>
  <r>
    <d v="2025-09-05T00:00:00"/>
    <x v="45"/>
    <x v="16"/>
    <s v="ใบมัน"/>
    <n v="20"/>
    <n v="34"/>
    <s v="ขาว"/>
    <n v="0"/>
    <n v="70"/>
    <s v="±"/>
    <n v="5"/>
    <s v="ไม่"/>
    <n v="21"/>
    <n v="37"/>
    <n v="40"/>
    <n v="0"/>
    <n v="0"/>
    <n v="0"/>
    <s v="500กระสอบแบน"/>
    <x v="4"/>
    <n v="5000"/>
    <n v="5000"/>
    <n v="0"/>
    <n v="5390"/>
    <n v="0"/>
    <x v="9"/>
    <n v="0"/>
    <n v="0"/>
    <n v="0"/>
    <n v="0"/>
    <n v="0"/>
    <s v="ห้ามขาด-เกินได้ 100"/>
  </r>
  <r>
    <d v="2025-09-05T00:00:00"/>
    <x v="46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16080"/>
    <n v="13920"/>
    <n v="31235"/>
    <n v="0"/>
    <x v="9"/>
    <n v="0"/>
    <n v="0"/>
    <n v="0"/>
    <n v="0"/>
    <n v="0"/>
    <s v="ห้ามขาด-ห้ามเกิน"/>
  </r>
  <r>
    <s v="ประมาณการ"/>
    <x v="3"/>
    <x v="9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9"/>
    <n v="303847.5"/>
    <n v="72336"/>
    <n v="231511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72336"/>
    <n v="231511.5"/>
    <n v="0"/>
    <n v="0"/>
    <s v="ระบุในSD"/>
  </r>
  <r>
    <d v="2025-09-08T00:00:00"/>
    <x v="47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10"/>
    <n v="5518.15"/>
    <n v="5518.1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5518.15"/>
    <n v="5518.15"/>
    <n v="0"/>
    <n v="0"/>
    <n v="0"/>
    <s v="ระบุในSD"/>
  </r>
  <r>
    <d v="2025-09-04T00:00:00"/>
    <x v="48"/>
    <x v="18"/>
    <s v="เอ็มเค 914"/>
    <n v="21"/>
    <n v="40"/>
    <s v="ขาว"/>
    <s v="ใส"/>
    <n v="108"/>
    <s v="±"/>
    <n v="5"/>
    <s v="ไม่"/>
    <s v="ไม่สวมถุงใน"/>
    <n v="0"/>
    <n v="0"/>
    <n v="0"/>
    <n v="0"/>
    <n v="0"/>
    <s v="500กระสอบ"/>
    <x v="0"/>
    <n v="4000"/>
    <n v="4000"/>
    <n v="0"/>
    <n v="4340"/>
    <n v="0"/>
    <x v="11"/>
    <n v="0"/>
    <n v="0"/>
    <n v="0"/>
    <n v="0"/>
    <n v="0"/>
    <s v="รออัดเบล"/>
  </r>
  <r>
    <d v="2025-08-07T00:00:00"/>
    <x v="49"/>
    <x v="12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0"/>
    <n v="3000"/>
    <n v="0"/>
    <n v="3000"/>
    <n v="0"/>
    <n v="3150"/>
    <x v="11"/>
    <n v="3310.89"/>
    <n v="3310.89"/>
    <n v="0"/>
    <n v="3310.89"/>
    <n v="0"/>
    <n v="0"/>
  </r>
  <r>
    <s v="ประมาณการ"/>
    <x v="3"/>
    <x v="19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1"/>
    <n v="100000"/>
    <n v="0"/>
    <n v="100000"/>
    <n v="0"/>
    <n v="105000"/>
    <x v="11"/>
    <n v="107569.00000000001"/>
    <n v="107569.00000000001"/>
    <n v="0"/>
    <n v="107569.00000000001"/>
    <n v="0"/>
    <n v="0"/>
  </r>
  <r>
    <d v="2025-09-09T00:00:00"/>
    <x v="10"/>
    <x v="12"/>
    <s v="มาซู ฟีดบี0434"/>
    <n v="21"/>
    <n v="40"/>
    <s v="ขาว"/>
    <s v="ด้าน"/>
    <n v="108"/>
    <s v="±"/>
    <n v="5"/>
    <s v="บิด"/>
    <n v="22"/>
    <n v="42"/>
    <n v="40"/>
    <n v="68.387785804799989"/>
    <n v="0"/>
    <n v="68.387785804799989"/>
    <s v="500กระสอบแบน"/>
    <x v="6"/>
    <n v="3000"/>
    <n v="0"/>
    <n v="3000"/>
    <n v="0"/>
    <n v="3150"/>
    <x v="11"/>
    <n v="3478.5300000000007"/>
    <n v="0"/>
    <n v="3478.5300000000007"/>
    <n v="0"/>
    <n v="3478.5300000000007"/>
    <n v="0"/>
  </r>
  <r>
    <d v="2025-09-09T00:00:00"/>
    <x v="10"/>
    <x v="17"/>
    <s v="นิค 001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9-09T00:00:00"/>
    <x v="10"/>
    <x v="17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9-09T00:00:00"/>
    <x v="10"/>
    <x v="17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9-09T00:00:00"/>
    <x v="10"/>
    <x v="17"/>
    <s v="โอดิน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0"/>
    <n v="10756.900000000001"/>
    <n v="0"/>
    <n v="10756.900000000001"/>
    <n v="0"/>
  </r>
  <r>
    <d v="2025-09-09T00:00:00"/>
    <x v="10"/>
    <x v="17"/>
    <s v="โอดิน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0"/>
    <n v="10756.900000000001"/>
    <n v="0"/>
    <n v="10756.900000000001"/>
    <n v="0"/>
  </r>
  <r>
    <d v="2024-12-05T00:00:00"/>
    <x v="50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0"/>
    <n v="17211.04"/>
    <n v="0"/>
  </r>
  <r>
    <d v="2024-12-05T00:00:00"/>
    <x v="51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0"/>
    <n v="9681.2100000000009"/>
    <n v="0"/>
  </r>
  <r>
    <d v="2025-08-27T00:00:00"/>
    <x v="52"/>
    <x v="12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8-27T00:00:00"/>
    <x v="53"/>
    <x v="12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2025-08-27T00:00:00"/>
    <x v="54"/>
    <x v="12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8-07T00:00:00"/>
    <x v="55"/>
    <x v="12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3"/>
    <n v="3000"/>
    <n v="0"/>
    <n v="3000"/>
    <n v="0"/>
    <n v="3150"/>
    <x v="11"/>
    <n v="3478.5300000000007"/>
    <n v="3478.5300000000007"/>
    <n v="0"/>
    <n v="0"/>
    <n v="3478.5300000000007"/>
    <n v="0"/>
  </r>
  <r>
    <d v="2025-08-07T00:00:00"/>
    <x v="56"/>
    <x v="12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0"/>
    <n v="5797.55"/>
    <n v="0"/>
  </r>
  <r>
    <s v="ประมาณการ"/>
    <x v="3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0"/>
    <n v="10756.900000000001"/>
    <n v="0"/>
  </r>
  <r>
    <d v="2025-07-16T00:00:00"/>
    <x v="57"/>
    <x v="10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7-16T00:00:00"/>
    <x v="58"/>
    <x v="10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59"/>
    <x v="12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0"/>
    <n v="8310.3338999999996"/>
    <n v="0"/>
  </r>
  <r>
    <d v="2023-05-20T00:00:00"/>
    <x v="60"/>
    <x v="10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31522.99390000003"/>
    <n v="190395.31390000004"/>
    <n v="41127.680000000008"/>
    <n v="110879.89000000001"/>
    <n v="120643.10389999999"/>
    <s v="ระบุในSD"/>
  </r>
  <r>
    <s v="ประมาณการ"/>
    <x v="3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1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3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1"/>
    <n v="30000"/>
    <n v="0"/>
    <n v="30000"/>
    <n v="0"/>
    <n v="31500"/>
    <x v="12"/>
    <n v="29756.100000000002"/>
    <n v="21017"/>
    <n v="8739.100000000002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50773.100000000006"/>
    <n v="8739.1000000000022"/>
    <n v="0"/>
    <n v="0"/>
    <s v="ระบุในSD"/>
  </r>
  <r>
    <d v="2025-09-09T00:00:00"/>
    <x v="10"/>
    <x v="19"/>
    <s v="ไม่พิมพ์"/>
    <n v="23"/>
    <n v="40"/>
    <s v="ขาว"/>
    <s v="ใส"/>
    <n v="125"/>
    <s v="±"/>
    <n v="5"/>
    <n v="0"/>
    <s v="ไม่สวมถุงใน"/>
    <n v="0"/>
    <n v="0"/>
    <n v="0"/>
    <n v="0"/>
    <n v="0"/>
    <s v="500กระสอบ"/>
    <x v="12"/>
    <n v="10000"/>
    <n v="0"/>
    <n v="10000"/>
    <n v="0"/>
    <n v="0"/>
    <x v="13"/>
    <n v="11595.1"/>
    <n v="0"/>
    <n v="11595.1"/>
    <n v="0"/>
    <n v="11595.1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3"/>
    <n v="11595.1"/>
    <n v="0"/>
    <n v="11595.1"/>
    <n v="0"/>
    <n v="11595.1"/>
    <s v="ระบุในSD"/>
  </r>
  <r>
    <d v="2025-09-08T00:00:00"/>
    <x v="10"/>
    <x v="23"/>
    <s v="ไม่พิมพ์"/>
    <n v="23"/>
    <n v="35"/>
    <s v="ขาวแถบใส2&quot;"/>
    <n v="0"/>
    <n v="90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14"/>
    <n v="10198.1"/>
    <n v="0"/>
    <n v="10198.1"/>
    <n v="0"/>
    <n v="0"/>
    <n v="0"/>
  </r>
  <r>
    <d v="1899-12-30T00:00:00"/>
    <x v="1"/>
    <x v="1"/>
    <n v="0"/>
    <n v="23"/>
    <n v="34"/>
    <n v="0"/>
    <n v="0"/>
    <n v="90"/>
    <s v="±"/>
    <n v="5"/>
    <n v="0"/>
    <n v="0"/>
    <n v="0"/>
    <n v="0"/>
    <n v="0"/>
    <n v="0"/>
    <n v="0"/>
    <n v="0"/>
    <x v="1"/>
    <n v="0"/>
    <n v="0"/>
    <n v="0"/>
    <n v="0"/>
    <n v="0"/>
    <x v="14"/>
    <n v="10198.1"/>
    <n v="0"/>
    <n v="10198.1"/>
    <n v="0"/>
    <n v="0"/>
    <s v="ระบุในSD"/>
  </r>
  <r>
    <d v="2024-11-05T00:00:00"/>
    <x v="61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18859"/>
    <n v="87096.464999999997"/>
    <n v="0"/>
    <n v="0"/>
    <n v="0"/>
  </r>
  <r>
    <d v="2024-11-05T00:00:00"/>
    <x v="61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18859"/>
    <n v="450548.45082000003"/>
    <n v="0"/>
    <n v="0"/>
    <s v="ระบุในSD"/>
  </r>
  <r>
    <d v="2025-08-25T00:00:00"/>
    <x v="62"/>
    <x v="2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2"/>
    <n v="5000"/>
    <n v="5000"/>
    <n v="0"/>
    <n v="0"/>
    <n v="0"/>
    <x v="16"/>
    <n v="0"/>
    <n v="0"/>
    <n v="0"/>
    <n v="0"/>
    <n v="0"/>
    <n v="0"/>
  </r>
  <r>
    <d v="2025-09-06T00:00:00"/>
    <x v="63"/>
    <x v="26"/>
    <s v="หลอดไฟ 20กก.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4"/>
    <n v="4000"/>
    <n v="0"/>
    <n v="4000"/>
    <n v="0"/>
    <n v="4200"/>
    <x v="16"/>
    <n v="4749.8"/>
    <n v="2000"/>
    <n v="2749.8"/>
    <n v="0"/>
    <n v="0"/>
    <n v="0"/>
  </r>
  <r>
    <d v="2025-09-06T00:00:00"/>
    <x v="63"/>
    <x v="26"/>
    <s v="ไก่เหยียบศรกบินทร์ 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4"/>
    <n v="4000"/>
    <n v="0"/>
    <n v="4000"/>
    <n v="0"/>
    <n v="4200"/>
    <x v="16"/>
    <n v="4749.8"/>
    <n v="0"/>
    <n v="4749.8"/>
    <n v="0"/>
    <n v="0"/>
    <n v="0"/>
  </r>
  <r>
    <d v="2025-09-06T00:00:00"/>
    <x v="10"/>
    <x v="26"/>
    <s v="ไก่เหยียบศรีวรรณ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4"/>
    <n v="4000"/>
    <n v="0"/>
    <n v="4000"/>
    <n v="0"/>
    <n v="4200"/>
    <x v="16"/>
    <n v="4749.8"/>
    <n v="0"/>
    <n v="4749.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14249.400000000001"/>
    <n v="2000"/>
    <n v="12249.400000000001"/>
    <n v="0"/>
    <n v="0"/>
    <s v="ระบุในSD"/>
  </r>
  <r>
    <d v="2025-09-04T00:00:00"/>
    <x v="64"/>
    <x v="2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4"/>
    <n v="10000"/>
    <n v="0"/>
    <n v="10000"/>
    <n v="0"/>
    <n v="10500"/>
    <x v="17"/>
    <n v="12433.3"/>
    <n v="12433.3"/>
    <n v="0"/>
    <n v="0"/>
    <n v="12433.3"/>
    <s v="ห้ามใช้เชือกฟาง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12433.3"/>
    <s v="ระบุในSD"/>
  </r>
  <r>
    <d v="2025-09-09T00:00:00"/>
    <x v="10"/>
    <x v="17"/>
    <s v="ไม่พิมพ์"/>
    <n v="26"/>
    <n v="44"/>
    <s v="ขาว"/>
    <n v="0"/>
    <n v="113"/>
    <s v="±"/>
    <n v="5"/>
    <s v="ไม่"/>
    <n v="26"/>
    <n v="48"/>
    <n v="40"/>
    <n v="153.94653081599995"/>
    <n v="0"/>
    <n v="153.94653081599995"/>
    <s v="500กระสอบ"/>
    <x v="4"/>
    <n v="5000"/>
    <n v="0"/>
    <n v="5000"/>
    <n v="0"/>
    <n v="0"/>
    <x v="18"/>
    <n v="6356.35"/>
    <n v="6356.35"/>
    <n v="0"/>
    <n v="0"/>
    <n v="0"/>
    <n v="0"/>
  </r>
  <r>
    <s v="ประมาณการ"/>
    <x v="3"/>
    <x v="2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18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8789.650000000001"/>
    <n v="18789.650000000001"/>
    <n v="0"/>
    <n v="0"/>
    <n v="0"/>
    <s v="ระบุในSD"/>
  </r>
  <r>
    <d v="2025-08-29T00:00:00"/>
    <x v="65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5000"/>
    <n v="0"/>
    <n v="15000"/>
    <n v="0"/>
    <n v="0"/>
    <x v="19"/>
    <n v="18649.949999999997"/>
    <n v="6158"/>
    <n v="12491.949999999997"/>
    <n v="0"/>
    <n v="18649.949999999997"/>
    <n v="0"/>
  </r>
  <r>
    <d v="2025-09-01T00:00:00"/>
    <x v="66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5000"/>
    <n v="25000"/>
    <n v="9475"/>
    <n v="21551.25"/>
    <x v="19"/>
    <n v="26795.315662500001"/>
    <n v="0"/>
    <n v="26795.315662500001"/>
    <n v="0"/>
    <n v="26795.315662500001"/>
    <n v="0"/>
  </r>
  <r>
    <d v="2025-09-01T00:00:00"/>
    <x v="67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9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57878.565662499997"/>
    <n v="6158"/>
    <n v="51720.565662499997"/>
    <n v="0"/>
    <n v="57878.565662499997"/>
    <s v="ระบุในSD"/>
  </r>
  <r>
    <d v="2025-08-26T00:00:00"/>
    <x v="68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13000"/>
    <n v="13000"/>
    <n v="0"/>
    <n v="53544"/>
    <n v="0"/>
    <x v="20"/>
    <n v="0"/>
    <n v="0"/>
    <n v="0"/>
    <n v="0"/>
    <n v="0"/>
    <n v="0"/>
  </r>
  <r>
    <d v="2025-09-09T00:00:00"/>
    <x v="10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5"/>
    <n v="50000"/>
    <n v="0"/>
    <n v="50000"/>
    <n v="0"/>
    <n v="52500"/>
    <x v="20"/>
    <n v="59372.5"/>
    <n v="19620"/>
    <n v="39752.5"/>
    <n v="0"/>
    <n v="0"/>
    <n v="0"/>
  </r>
  <r>
    <s v="ประมาณการ"/>
    <x v="3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20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19620"/>
    <n v="46527.9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d v="2025-08-27T00:00:00"/>
    <x v="0"/>
    <x v="0"/>
    <s v="พระอาทิตย์"/>
    <n v="16"/>
    <n v="25"/>
    <s v="ขาว"/>
    <s v="ใส"/>
    <n v="50"/>
    <s v="±"/>
    <n v="5"/>
    <s v="บิด"/>
    <n v="19"/>
    <n v="28"/>
    <n v="40"/>
    <n v="5.7749685790719987"/>
    <n v="0"/>
    <n v="5.7749685790719987"/>
    <s v="500กระสอบ"/>
    <x v="0"/>
    <n v="5000"/>
    <n v="4560"/>
    <n v="440"/>
    <n v="5800"/>
    <n v="0"/>
    <x v="0"/>
    <n v="0"/>
    <n v="0"/>
    <n v="0"/>
    <n v="0"/>
    <n v="0"/>
    <s v="รอส่ง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8-28T00:00:00"/>
    <x v="2"/>
    <x v="2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1900"/>
    <n v="6901.1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1900"/>
    <n v="6901.1"/>
    <s v="ระบุในSD"/>
  </r>
  <r>
    <d v="2025-08-29T00:00:00"/>
    <x v="5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50000"/>
    <n v="0"/>
    <n v="52901"/>
    <n v="0"/>
    <x v="4"/>
    <n v="0"/>
    <n v="0"/>
    <n v="0"/>
    <n v="0"/>
    <n v="0"/>
    <n v="0"/>
  </r>
  <r>
    <s v="ประมาณการ"/>
    <x v="3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2"/>
    <n v="40000"/>
    <n v="0"/>
    <n v="40000"/>
    <n v="0"/>
    <n v="42000"/>
    <x v="4"/>
    <n v="35204.400000000001"/>
    <n v="14424"/>
    <n v="20780.400000000001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2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76921.51433000001"/>
    <n v="14424"/>
    <n v="162497.51433000001"/>
    <n v="0"/>
    <n v="0"/>
    <s v="ระบุในSD"/>
  </r>
  <r>
    <d v="2025-09-05T00:00:00"/>
    <x v="6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5"/>
    <n v="0"/>
    <n v="0"/>
    <n v="0"/>
    <n v="0"/>
    <n v="0"/>
    <s v="PDR250295"/>
  </r>
  <r>
    <d v="2025-09-05T00:00:00"/>
    <x v="6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4500"/>
    <n v="500"/>
    <n v="5400"/>
    <n v="0"/>
    <x v="5"/>
    <n v="0"/>
    <n v="0"/>
    <n v="0"/>
    <n v="0"/>
    <n v="0"/>
    <s v="PDR250295"/>
  </r>
  <r>
    <d v="2025-09-05T00:00:00"/>
    <x v="6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0500"/>
    <n v="0"/>
    <x v="5"/>
    <n v="0"/>
    <n v="0"/>
    <n v="0"/>
    <n v="0"/>
    <n v="0"/>
    <s v="PDR250295"/>
  </r>
  <r>
    <d v="2025-09-05T00:00:00"/>
    <x v="6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4787"/>
    <n v="213"/>
    <n v="5400"/>
    <n v="0"/>
    <x v="5"/>
    <n v="0"/>
    <n v="0"/>
    <n v="0"/>
    <n v="0"/>
    <n v="0"/>
    <s v="PDR250295"/>
  </r>
  <r>
    <d v="2025-09-05T00:00:00"/>
    <x v="6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6"/>
  </r>
  <r>
    <d v="2025-09-05T00:00:00"/>
    <x v="6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623"/>
    <n v="377"/>
    <n v="5023"/>
    <n v="0"/>
    <x v="5"/>
    <n v="0"/>
    <n v="0"/>
    <n v="0"/>
    <n v="0"/>
    <n v="0"/>
    <s v="PDR250295"/>
  </r>
  <r>
    <s v="ประมาณการ"/>
    <x v="3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5"/>
    <n v="0"/>
    <n v="0"/>
    <n v="0"/>
    <n v="0"/>
    <n v="0"/>
    <n v="0"/>
  </r>
  <r>
    <d v="2025-09-05T00:00:00"/>
    <x v="6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6"/>
  </r>
  <r>
    <d v="2025-09-05T00:00:00"/>
    <x v="6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5"/>
    <n v="0"/>
    <n v="0"/>
    <n v="0"/>
    <n v="0"/>
    <n v="0"/>
    <s v="PDR250296"/>
  </r>
  <r>
    <d v="2025-09-04T00:00:00"/>
    <x v="7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8719.800000000003"/>
    <n v="18719.800000000003"/>
    <n v="0"/>
    <n v="0"/>
    <n v="0"/>
    <n v="0"/>
  </r>
  <r>
    <d v="2025-09-04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8719.800000000003"/>
    <n v="18719.800000000003"/>
    <n v="0"/>
    <n v="0"/>
    <n v="0"/>
    <n v="0"/>
  </r>
  <r>
    <d v="2025-09-10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400"/>
    <n v="0"/>
    <x v="5"/>
    <n v="0"/>
    <n v="0"/>
    <n v="0"/>
    <n v="0"/>
    <n v="0"/>
    <s v="PDR250299"/>
  </r>
  <r>
    <d v="2025-09-10T00:00:00"/>
    <x v="9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10490"/>
    <n v="0"/>
    <x v="5"/>
    <n v="0"/>
    <n v="0"/>
    <n v="0"/>
    <n v="0"/>
    <n v="0"/>
    <s v="PDR250299"/>
  </r>
  <r>
    <d v="2025-09-10T00:00:00"/>
    <x v="9"/>
    <x v="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5250"/>
    <n v="0"/>
    <x v="5"/>
    <n v="0"/>
    <n v="0"/>
    <n v="0"/>
    <n v="0"/>
    <n v="0"/>
    <s v="PDR250299"/>
  </r>
  <r>
    <d v="2025-09-10T00:00:00"/>
    <x v="9"/>
    <x v="2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710"/>
    <n v="0"/>
    <x v="5"/>
    <n v="0"/>
    <n v="0"/>
    <n v="0"/>
    <n v="0"/>
    <n v="0"/>
    <s v="PDR250300"/>
  </r>
  <r>
    <d v="2025-09-10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300"/>
  </r>
  <r>
    <d v="2025-09-10T00:00:00"/>
    <x v="9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300"/>
  </r>
  <r>
    <d v="2025-09-10T00:00:00"/>
    <x v="9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300"/>
  </r>
  <r>
    <d v="2025-09-10T00:00:00"/>
    <x v="9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300"/>
  </r>
  <r>
    <d v="2025-09-12T00:00:00"/>
    <x v="10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5"/>
    <n v="4679.9500000000007"/>
    <n v="4679.9500000000007"/>
    <n v="0"/>
    <n v="0"/>
    <n v="0"/>
    <s v="PDR250301"/>
  </r>
  <r>
    <d v="2025-09-12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5"/>
    <n v="9359.9000000000015"/>
    <n v="9359.9000000000015"/>
    <n v="0"/>
    <n v="0"/>
    <n v="0"/>
    <s v="PDR250301"/>
  </r>
  <r>
    <d v="2025-09-12T00:00:00"/>
    <x v="10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5"/>
    <n v="9359.9000000000015"/>
    <n v="9359.9000000000015"/>
    <n v="0"/>
    <n v="0"/>
    <n v="0"/>
    <s v="PDR250301"/>
  </r>
  <r>
    <d v="2025-09-12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9359.9000000000015"/>
    <n v="9359.9000000000015"/>
    <n v="0"/>
    <n v="0"/>
    <n v="0"/>
    <s v="PDR250302"/>
  </r>
  <r>
    <d v="2025-09-12T00:00:00"/>
    <x v="10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4679.9500000000007"/>
    <n v="0"/>
    <n v="0"/>
    <n v="0"/>
    <s v="PDR250302"/>
  </r>
  <r>
    <d v="2025-09-12T00:00:00"/>
    <x v="10"/>
    <x v="2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3420"/>
    <n v="1259.9500000000007"/>
    <n v="0"/>
    <n v="0"/>
    <s v="PDR250302"/>
  </r>
  <r>
    <d v="2025-09-12T00:00:00"/>
    <x v="11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303"/>
  </r>
  <r>
    <d v="2025-09-12T00:00:00"/>
    <x v="11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303"/>
  </r>
  <r>
    <d v="2025-09-12T00:00:00"/>
    <x v="11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303"/>
  </r>
  <r>
    <d v="2025-09-13T00:00:00"/>
    <x v="12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0"/>
    <x v="5"/>
    <n v="10477.5"/>
    <n v="0"/>
    <n v="10477.5"/>
    <n v="0"/>
    <n v="0"/>
    <s v="PDR250306"/>
  </r>
  <r>
    <d v="2025-09-13T00:00:00"/>
    <x v="12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06"/>
  </r>
  <r>
    <d v="2025-09-13T00:00:00"/>
    <x v="12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06"/>
  </r>
  <r>
    <s v="ประมาณการ"/>
    <x v="3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97192.30000000005"/>
    <n v="78299.199999999997"/>
    <n v="418893.10000000009"/>
    <n v="0"/>
    <n v="0"/>
    <s v="ระบุในSD"/>
  </r>
  <r>
    <d v="2025-09-05T00:00:00"/>
    <x v="13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0"/>
    <n v="5040"/>
    <n v="6500"/>
    <n v="0"/>
    <x v="6"/>
    <n v="0"/>
    <n v="0"/>
    <n v="0"/>
    <n v="0"/>
    <n v="0"/>
    <n v="0"/>
  </r>
  <r>
    <d v="2025-09-05T00:00:00"/>
    <x v="13"/>
    <x v="9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1174"/>
    <n v="3866"/>
    <n v="0"/>
    <n v="4059.3"/>
    <x v="6"/>
    <n v="3834.5694199999998"/>
    <n v="3834.5694199999998"/>
    <n v="0"/>
    <n v="3834.5694199999998"/>
    <n v="0"/>
    <n v="0"/>
  </r>
  <r>
    <d v="2025-05-19T00:00:00"/>
    <x v="14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3834.5694199999998"/>
    <n v="3834.5694199999998"/>
    <n v="0"/>
    <n v="3834.5694199999998"/>
    <n v="0"/>
    <s v="ระบุในSD"/>
  </r>
  <r>
    <d v="2025-09-02T00:00:00"/>
    <x v="15"/>
    <x v="10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8000"/>
    <n v="8000"/>
    <n v="0"/>
    <n v="20753"/>
    <n v="0"/>
    <x v="7"/>
    <n v="0"/>
    <n v="0"/>
    <n v="0"/>
    <n v="0"/>
    <n v="0"/>
    <s v="ลบสี  4000"/>
  </r>
  <r>
    <d v="2025-09-02T00:00:00"/>
    <x v="16"/>
    <x v="10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4876"/>
    <n v="124"/>
    <n v="10200"/>
    <n v="0"/>
    <x v="7"/>
    <n v="0"/>
    <n v="0"/>
    <n v="0"/>
    <n v="0"/>
    <n v="0"/>
    <n v="0"/>
  </r>
  <r>
    <d v="2025-09-05T00:00:00"/>
    <x v="17"/>
    <x v="9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1162"/>
    <n v="3878"/>
    <n v="6100"/>
    <n v="0"/>
    <x v="7"/>
    <n v="0"/>
    <n v="0"/>
    <n v="0"/>
    <n v="0"/>
    <n v="0"/>
    <n v="0"/>
  </r>
  <r>
    <d v="2025-09-05T00:00:00"/>
    <x v="17"/>
    <x v="9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0000"/>
    <n v="10000"/>
    <n v="0"/>
    <n v="11200"/>
    <n v="0"/>
    <x v="7"/>
    <n v="0"/>
    <n v="0"/>
    <n v="0"/>
    <n v="0"/>
    <n v="0"/>
    <n v="0"/>
  </r>
  <r>
    <d v="2025-09-05T00:00:00"/>
    <x v="18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5040"/>
    <n v="0"/>
    <n v="5040"/>
    <n v="5950"/>
    <n v="0"/>
    <x v="7"/>
    <n v="0"/>
    <n v="0"/>
    <n v="0"/>
    <n v="0"/>
    <n v="0"/>
    <n v="0"/>
  </r>
  <r>
    <d v="2025-05-19T00:00:00"/>
    <x v="19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66"/>
    <n v="0"/>
    <n v="366"/>
    <n v="400"/>
    <n v="0"/>
    <x v="7"/>
    <n v="0"/>
    <n v="0"/>
    <n v="0"/>
    <n v="0"/>
    <n v="0"/>
    <n v="0"/>
  </r>
  <r>
    <d v="2025-09-05T00:00:00"/>
    <x v="18"/>
    <x v="9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5040"/>
    <n v="0"/>
    <n v="5040"/>
    <n v="6100"/>
    <n v="0"/>
    <x v="7"/>
    <n v="0"/>
    <n v="0"/>
    <n v="0"/>
    <n v="0"/>
    <n v="0"/>
    <n v="0"/>
  </r>
  <r>
    <d v="2025-09-02T00:00:00"/>
    <x v="20"/>
    <x v="10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18716"/>
    <n v="1284"/>
    <n v="20630"/>
    <n v="0"/>
    <x v="7"/>
    <n v="0"/>
    <n v="0"/>
    <n v="0"/>
    <n v="0"/>
    <n v="0"/>
    <n v="0"/>
  </r>
  <r>
    <d v="2025-09-08T00:00:00"/>
    <x v="21"/>
    <x v="1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8000"/>
    <n v="0"/>
    <n v="8000"/>
    <n v="0"/>
    <n v="8400"/>
    <x v="7"/>
    <n v="7934.96"/>
    <n v="7934.96"/>
    <n v="0"/>
    <n v="7934.96"/>
    <n v="0"/>
    <n v="0"/>
  </r>
  <r>
    <d v="2025-09-08T00:00:00"/>
    <x v="21"/>
    <x v="11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8000"/>
    <n v="0"/>
    <n v="8000"/>
    <n v="0"/>
    <n v="8400"/>
    <x v="7"/>
    <n v="7934.96"/>
    <n v="7934.96"/>
    <n v="0"/>
    <n v="7934.96"/>
    <n v="0"/>
    <n v="0"/>
  </r>
  <r>
    <d v="2025-05-22T00:00:00"/>
    <x v="22"/>
    <x v="1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2840"/>
    <n v="1160"/>
    <n v="0"/>
    <n v="1218"/>
    <x v="7"/>
    <n v="1150.5692000000001"/>
    <n v="1150.5692000000001"/>
    <n v="0"/>
    <n v="1150.5692000000001"/>
    <n v="0"/>
    <s v="ห้ามขาด-ห้ามเกิน"/>
  </r>
  <r>
    <d v="2025-05-22T00:00:00"/>
    <x v="22"/>
    <x v="11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2654"/>
    <n v="1346"/>
    <n v="0"/>
    <n v="1413.3"/>
    <x v="7"/>
    <n v="1335.05702"/>
    <n v="1335.05702"/>
    <n v="0"/>
    <n v="1335.05702"/>
    <n v="0"/>
    <s v="ห้ามขาด-ห้ามเกิน"/>
  </r>
  <r>
    <d v="2025-09-02T00:00:00"/>
    <x v="15"/>
    <x v="10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10000"/>
    <n v="9620"/>
    <n v="380"/>
    <n v="10294"/>
    <n v="0"/>
    <x v="7"/>
    <n v="0"/>
    <n v="0"/>
    <n v="0"/>
    <n v="0"/>
    <n v="0"/>
    <n v="0"/>
  </r>
  <r>
    <d v="2025-08-27T00:00:00"/>
    <x v="23"/>
    <x v="12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8000"/>
    <n v="0"/>
    <n v="8100"/>
    <n v="0"/>
    <x v="7"/>
    <n v="0"/>
    <n v="0"/>
    <n v="0"/>
    <n v="0"/>
    <n v="0"/>
    <n v="0"/>
  </r>
  <r>
    <d v="2025-08-23T00:00:00"/>
    <x v="24"/>
    <x v="12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7"/>
    <n v="3227.07"/>
    <n v="3227.07"/>
    <n v="0"/>
    <n v="3227.07"/>
    <n v="0"/>
    <n v="0"/>
  </r>
  <r>
    <d v="2025-08-22T00:00:00"/>
    <x v="25"/>
    <x v="12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0"/>
    <n v="9000"/>
    <n v="8447"/>
    <n v="553"/>
    <n v="9150"/>
    <n v="0"/>
    <x v="7"/>
    <n v="0"/>
    <n v="0"/>
    <n v="0"/>
    <n v="0"/>
    <n v="0"/>
    <n v="0"/>
  </r>
  <r>
    <d v="2025-08-22T00:00:00"/>
    <x v="26"/>
    <x v="12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0"/>
    <n v="4000"/>
    <n v="3780"/>
    <n v="220"/>
    <n v="4100"/>
    <n v="0"/>
    <x v="7"/>
    <n v="0"/>
    <n v="0"/>
    <n v="0"/>
    <n v="0"/>
    <n v="0"/>
    <n v="0"/>
  </r>
  <r>
    <d v="2025-08-22T00:00:00"/>
    <x v="27"/>
    <x v="12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0"/>
    <n v="9000"/>
    <n v="8500"/>
    <n v="500"/>
    <n v="9455"/>
    <n v="0"/>
    <x v="7"/>
    <n v="0"/>
    <n v="0"/>
    <n v="0"/>
    <n v="0"/>
    <n v="0"/>
    <n v="0"/>
  </r>
  <r>
    <s v="ประมาณการ"/>
    <x v="3"/>
    <x v="9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0"/>
    <n v="100000"/>
    <n v="0"/>
    <n v="100000"/>
    <n v="0"/>
    <n v="105000"/>
    <x v="7"/>
    <n v="104775.00000000001"/>
    <n v="10000"/>
    <n v="94775.000000000015"/>
    <n v="10000"/>
    <n v="94775.000000000015"/>
    <n v="0"/>
  </r>
  <r>
    <s v="ประมาณการ"/>
    <x v="3"/>
    <x v="12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7"/>
    <n v="22072.6"/>
    <n v="0"/>
    <n v="22072.6"/>
    <n v="0"/>
    <n v="22072.6"/>
    <n v="0"/>
  </r>
  <r>
    <s v="ประมาณการ"/>
    <x v="3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0"/>
    <n v="20000"/>
    <n v="0"/>
    <n v="20000"/>
    <n v="0"/>
    <n v="21000"/>
    <x v="7"/>
    <n v="21513.800000000003"/>
    <n v="0"/>
    <n v="21513.800000000003"/>
    <n v="0"/>
    <n v="21513.800000000003"/>
    <n v="0"/>
  </r>
  <r>
    <s v="ประมาณการ"/>
    <x v="3"/>
    <x v="14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450000"/>
    <n v="0"/>
    <n v="450000"/>
    <n v="0"/>
    <n v="472500"/>
    <x v="7"/>
    <n v="496633.5"/>
    <n v="206051"/>
    <n v="290582.5"/>
    <n v="0"/>
    <n v="496633.5"/>
    <n v="0"/>
  </r>
  <r>
    <d v="2025-09-09T00:00:00"/>
    <x v="28"/>
    <x v="12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7"/>
    <n v="3310.89"/>
    <n v="3310.89"/>
    <n v="0"/>
    <n v="0"/>
    <n v="3310.89"/>
    <n v="0"/>
  </r>
  <r>
    <d v="2025-09-09T00:00:00"/>
    <x v="29"/>
    <x v="12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7"/>
    <n v="3310.89"/>
    <n v="3310.89"/>
    <n v="0"/>
    <n v="0"/>
    <n v="3310.89"/>
    <n v="0"/>
  </r>
  <r>
    <d v="2025-09-09T00:00:00"/>
    <x v="30"/>
    <x v="12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6000"/>
    <n v="0"/>
    <n v="6000"/>
    <n v="0"/>
    <n v="6300"/>
    <x v="7"/>
    <n v="6621.78"/>
    <n v="6621.78"/>
    <n v="0"/>
    <n v="0"/>
    <n v="6621.78"/>
    <n v="0"/>
  </r>
  <r>
    <d v="2025-05-05T00:00:00"/>
    <x v="31"/>
    <x v="12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7"/>
    <n v="5518.15"/>
    <n v="0"/>
    <n v="5518.15"/>
    <n v="0"/>
    <n v="5518.15"/>
    <n v="0"/>
  </r>
  <r>
    <d v="2025-08-08T00:00:00"/>
    <x v="32"/>
    <x v="12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7000"/>
    <n v="0"/>
    <n v="7000"/>
    <n v="0"/>
    <n v="7350"/>
    <x v="7"/>
    <n v="7725.41"/>
    <n v="7725.41"/>
    <n v="0"/>
    <n v="0"/>
    <n v="7725.41"/>
    <n v="0"/>
  </r>
  <r>
    <d v="2025-09-11T00:00:00"/>
    <x v="33"/>
    <x v="15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8000"/>
    <n v="0"/>
    <n v="8000"/>
    <n v="0"/>
    <n v="8400"/>
    <x v="7"/>
    <n v="8829.0399999999991"/>
    <n v="0"/>
    <n v="8829.0399999999991"/>
    <n v="0"/>
    <n v="8829.0399999999991"/>
    <n v="0"/>
  </r>
  <r>
    <d v="2025-08-23T00:00:00"/>
    <x v="34"/>
    <x v="12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0"/>
    <n v="6000"/>
    <n v="0"/>
    <n v="6000"/>
    <n v="0"/>
    <n v="6300"/>
    <x v="7"/>
    <n v="6621.78"/>
    <n v="6621.78"/>
    <n v="0"/>
    <n v="0"/>
    <n v="6621.78"/>
    <n v="0"/>
  </r>
  <r>
    <d v="2025-09-11T00:00:00"/>
    <x v="35"/>
    <x v="15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310.89"/>
    <n v="0"/>
    <n v="3310.89"/>
    <n v="0"/>
    <n v="3310.89"/>
    <n v="0"/>
  </r>
  <r>
    <d v="2025-09-11T00:00:00"/>
    <x v="36"/>
    <x v="15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7"/>
    <n v="4414.5199999999995"/>
    <n v="0"/>
    <n v="4414.5199999999995"/>
    <n v="0"/>
    <n v="4414.5199999999995"/>
    <n v="0"/>
  </r>
  <r>
    <d v="2025-09-09T00:00:00"/>
    <x v="37"/>
    <x v="15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310.89"/>
    <n v="3310.89"/>
    <n v="0"/>
    <n v="0"/>
    <n v="3310.89"/>
    <n v="0"/>
  </r>
  <r>
    <d v="2025-09-09T00:00:00"/>
    <x v="38"/>
    <x v="15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478.5300000000007"/>
    <n v="3478.5300000000007"/>
    <n v="0"/>
    <n v="0"/>
    <n v="3478.5300000000007"/>
    <n v="0"/>
  </r>
  <r>
    <d v="2025-08-23T00:00:00"/>
    <x v="39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40"/>
    <n v="0"/>
    <n v="640"/>
    <n v="6000"/>
    <n v="0"/>
    <x v="7"/>
    <n v="0"/>
    <n v="0"/>
    <n v="0"/>
    <n v="0"/>
    <n v="0"/>
    <n v="0"/>
  </r>
  <r>
    <d v="2025-08-23T00:00:00"/>
    <x v="40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840"/>
    <n v="80"/>
    <n v="1760"/>
    <n v="10650"/>
    <n v="0"/>
    <x v="7"/>
    <n v="0"/>
    <n v="0"/>
    <n v="0"/>
    <n v="0"/>
    <n v="0"/>
    <n v="0"/>
  </r>
  <r>
    <d v="2025-08-18T00:00:00"/>
    <x v="41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4"/>
    <n v="0"/>
    <n v="104"/>
    <n v="11230"/>
    <n v="0"/>
    <x v="7"/>
    <n v="0"/>
    <n v="0"/>
    <n v="0"/>
    <n v="0"/>
    <n v="0"/>
    <n v="0"/>
  </r>
  <r>
    <d v="2025-08-27T00:00:00"/>
    <x v="42"/>
    <x v="12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5-19T00:00:00"/>
    <x v="43"/>
    <x v="9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0"/>
    <n v="0"/>
    <n v="240"/>
    <n v="0"/>
    <n v="252"/>
    <x v="7"/>
    <n v="251.46"/>
    <n v="251.46"/>
    <n v="0"/>
    <n v="0"/>
    <n v="251.46"/>
    <n v="0"/>
  </r>
  <r>
    <d v="2025-08-07T00:00:00"/>
    <x v="44"/>
    <x v="15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7"/>
    <n v="0"/>
    <n v="0"/>
    <n v="0"/>
    <n v="0"/>
    <n v="0"/>
    <n v="0"/>
  </r>
  <r>
    <d v="2025-06-17T00:00:00"/>
    <x v="45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7"/>
    <n v="0"/>
    <n v="0"/>
    <n v="0"/>
    <n v="0"/>
    <n v="0"/>
    <n v="0"/>
  </r>
  <r>
    <d v="2025-05-19T00:00:00"/>
    <x v="46"/>
    <x v="9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7"/>
    <n v="0"/>
    <n v="0"/>
    <n v="0"/>
    <n v="0"/>
    <n v="0"/>
    <n v="0"/>
  </r>
  <r>
    <d v="2025-05-21T00:00:00"/>
    <x v="47"/>
    <x v="15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1-17T00:00:00"/>
    <x v="48"/>
    <x v="9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7"/>
    <n v="0"/>
    <n v="0"/>
    <n v="0"/>
    <n v="0"/>
    <n v="0"/>
    <n v="5987"/>
  </r>
  <r>
    <d v="2024-11-15T00:00:00"/>
    <x v="49"/>
    <x v="9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7"/>
    <n v="0"/>
    <n v="0"/>
    <n v="0"/>
    <n v="0"/>
    <n v="0"/>
    <n v="0"/>
  </r>
  <r>
    <d v="2024-08-19T00:00:00"/>
    <x v="50"/>
    <x v="9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7"/>
    <n v="0"/>
    <n v="0"/>
    <n v="0"/>
    <n v="0"/>
    <n v="0"/>
    <n v="0"/>
  </r>
  <r>
    <d v="2024-08-19T00:00:00"/>
    <x v="50"/>
    <x v="9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7"/>
    <n v="0"/>
    <n v="0"/>
    <n v="0"/>
    <n v="0"/>
    <n v="0"/>
    <n v="0"/>
  </r>
  <r>
    <d v="2025-03-25T00:00:00"/>
    <x v="51"/>
    <x v="15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4000"/>
    <n v="3867"/>
    <n v="133"/>
    <n v="4200"/>
    <n v="0"/>
    <x v="7"/>
    <n v="0"/>
    <n v="0"/>
    <n v="0"/>
    <n v="0"/>
    <n v="0"/>
    <n v="0"/>
  </r>
  <r>
    <d v="2025-03-04T00:00:00"/>
    <x v="52"/>
    <x v="15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1"/>
    <n v="4000"/>
    <n v="4010"/>
    <n v="0"/>
    <n v="4470"/>
    <n v="0"/>
    <x v="7"/>
    <n v="0"/>
    <n v="0"/>
    <n v="0"/>
    <n v="0"/>
    <n v="0"/>
    <n v="0"/>
  </r>
  <r>
    <d v="2025-03-04T00:00:00"/>
    <x v="52"/>
    <x v="15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1"/>
    <n v="3000"/>
    <n v="3065"/>
    <n v="0"/>
    <n v="3300"/>
    <n v="0"/>
    <x v="7"/>
    <n v="0"/>
    <n v="0"/>
    <n v="0"/>
    <n v="0"/>
    <n v="0"/>
    <n v="0"/>
  </r>
  <r>
    <d v="2024-09-06T00:00:00"/>
    <x v="53"/>
    <x v="15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1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54"/>
    <x v="15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1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732110.78622000024"/>
    <n v="275576.1362200001"/>
    <n v="456534.65000000008"/>
    <n v="31582.61622"/>
    <n v="700528.17000000027"/>
    <s v="ระบุในSD"/>
  </r>
  <r>
    <s v="ประมาณการ"/>
    <x v="3"/>
    <x v="14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600000"/>
    <n v="0"/>
    <n v="1600000"/>
    <n v="0"/>
    <n v="1680000"/>
    <x v="8"/>
    <n v="1810512.0000000002"/>
    <n v="113928"/>
    <n v="1696584.0000000002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810512.0000000002"/>
    <n v="113928"/>
    <n v="1696584.0000000002"/>
    <n v="0"/>
    <n v="0"/>
    <s v="ระบุในSD"/>
  </r>
  <r>
    <d v="2025-08-18T00:00:00"/>
    <x v="55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9"/>
    <n v="0"/>
    <n v="0"/>
    <n v="0"/>
    <n v="0"/>
    <n v="0"/>
    <s v="ห้ามขาด-ห้ามเกิน"/>
  </r>
  <r>
    <d v="2025-09-05T00:00:00"/>
    <x v="56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9840"/>
    <n v="11040"/>
    <n v="0"/>
    <n v="31235"/>
    <n v="0"/>
    <x v="9"/>
    <n v="0"/>
    <n v="0"/>
    <n v="0"/>
    <n v="0"/>
    <n v="0"/>
    <s v="ห้ามขาด-ห้ามเกิน"/>
  </r>
  <r>
    <d v="2025-09-12T00:00:00"/>
    <x v="57"/>
    <x v="2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9"/>
    <n v="4679.9500000000007"/>
    <n v="4679.9500000000007"/>
    <n v="0"/>
    <n v="0"/>
    <n v="0"/>
    <n v="0"/>
  </r>
  <r>
    <s v="ประมาณการ"/>
    <x v="3"/>
    <x v="9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9"/>
    <n v="303847.5"/>
    <n v="96957"/>
    <n v="206890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8527.45"/>
    <n v="101636.95"/>
    <n v="206890.5"/>
    <n v="0"/>
    <n v="0"/>
    <s v="ระบุในSD"/>
  </r>
  <r>
    <d v="2025-08-07T00:00:00"/>
    <x v="58"/>
    <x v="15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0"/>
    <n v="0"/>
    <n v="0"/>
    <n v="0"/>
    <n v="0"/>
    <n v="0"/>
    <n v="0"/>
  </r>
  <r>
    <d v="2025-09-09T00:00:00"/>
    <x v="59"/>
    <x v="16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10"/>
    <n v="5378.4500000000007"/>
    <n v="5378.4500000000007"/>
    <n v="0"/>
    <n v="5378.4500000000007"/>
    <n v="0"/>
    <n v="0"/>
  </r>
  <r>
    <d v="2025-09-09T00:00:00"/>
    <x v="60"/>
    <x v="16"/>
    <s v="โอดิน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3"/>
    <n v="10000"/>
    <n v="0"/>
    <n v="10000"/>
    <n v="0"/>
    <n v="10500"/>
    <x v="10"/>
    <n v="10756.900000000001"/>
    <n v="10756.900000000001"/>
    <n v="0"/>
    <n v="10756.900000000001"/>
    <n v="0"/>
    <n v="0"/>
  </r>
  <r>
    <d v="2025-09-09T00:00:00"/>
    <x v="60"/>
    <x v="16"/>
    <s v="โอดิน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3"/>
    <n v="10000"/>
    <n v="0"/>
    <n v="10000"/>
    <n v="0"/>
    <n v="10500"/>
    <x v="10"/>
    <n v="10756.900000000001"/>
    <n v="10756.900000000001"/>
    <n v="0"/>
    <n v="10756.900000000001"/>
    <n v="0"/>
    <n v="0"/>
  </r>
  <r>
    <d v="2025-08-07T00:00:00"/>
    <x v="61"/>
    <x v="15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1"/>
    <n v="3000"/>
    <n v="0"/>
    <n v="3000"/>
    <n v="0"/>
    <n v="3150"/>
    <x v="10"/>
    <n v="3478.5300000000007"/>
    <n v="3478.5300000000007"/>
    <n v="0"/>
    <n v="3478.5300000000007"/>
    <n v="0"/>
    <n v="0"/>
  </r>
  <r>
    <d v="2025-09-13T00:00:00"/>
    <x v="62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2"/>
    <n v="10000"/>
    <n v="0"/>
    <n v="10000"/>
    <n v="0"/>
    <n v="10500"/>
    <x v="10"/>
    <n v="10756.900000000001"/>
    <n v="10756.900000000001"/>
    <n v="0"/>
    <n v="10756.900000000001"/>
    <n v="0"/>
    <n v="0"/>
  </r>
  <r>
    <d v="2025-09-15T00:00:00"/>
    <x v="52"/>
    <x v="18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10"/>
    <n v="5378.4500000000007"/>
    <n v="5378.4500000000007"/>
    <n v="0"/>
    <n v="5378.4500000000007"/>
    <n v="0"/>
    <n v="0"/>
  </r>
  <r>
    <s v="ประมาณการ"/>
    <x v="3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100000"/>
    <n v="0"/>
    <n v="100000"/>
    <n v="0"/>
    <n v="105000"/>
    <x v="10"/>
    <n v="107569.00000000001"/>
    <n v="30000"/>
    <n v="77569.000000000015"/>
    <n v="30000"/>
    <n v="77569.000000000015"/>
    <n v="0"/>
  </r>
  <r>
    <d v="2024-12-05T00:00:00"/>
    <x v="63"/>
    <x v="19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0"/>
    <n v="17211.04"/>
    <n v="17211.04"/>
    <n v="0"/>
    <n v="17211.04"/>
    <n v="0"/>
    <n v="0"/>
  </r>
  <r>
    <d v="2024-12-05T00:00:00"/>
    <x v="64"/>
    <x v="19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0"/>
    <n v="9681.2100000000009"/>
    <n v="9681.2100000000009"/>
    <n v="0"/>
    <n v="9681.2100000000009"/>
    <n v="0"/>
    <n v="0"/>
  </r>
  <r>
    <d v="2025-08-27T00:00:00"/>
    <x v="65"/>
    <x v="15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3310.89"/>
    <n v="0"/>
    <n v="0"/>
  </r>
  <r>
    <d v="2025-08-27T00:00:00"/>
    <x v="66"/>
    <x v="15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0"/>
    <n v="5518.15"/>
    <n v="5518.15"/>
    <n v="0"/>
    <n v="5518.15"/>
    <n v="0"/>
    <n v="0"/>
  </r>
  <r>
    <d v="2025-08-27T00:00:00"/>
    <x v="67"/>
    <x v="15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3310.89"/>
    <n v="0"/>
    <n v="0"/>
  </r>
  <r>
    <d v="2025-08-07T00:00:00"/>
    <x v="68"/>
    <x v="15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0"/>
    <n v="5797.55"/>
    <n v="5797.55"/>
    <n v="0"/>
    <n v="5797.55"/>
    <n v="0"/>
    <n v="0"/>
  </r>
  <r>
    <d v="2025-09-11T00:00:00"/>
    <x v="69"/>
    <x v="15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3310.89"/>
    <n v="0"/>
    <n v="0"/>
  </r>
  <r>
    <d v="2025-09-11T00:00:00"/>
    <x v="70"/>
    <x v="15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0"/>
    <n v="3478.5300000000007"/>
    <n v="3478.5300000000007"/>
    <n v="0"/>
    <n v="3478.5300000000007"/>
    <n v="0"/>
    <n v="0"/>
  </r>
  <r>
    <d v="2025-09-11T00:00:00"/>
    <x v="71"/>
    <x v="15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0"/>
    <n v="3478.5300000000007"/>
    <n v="3478.5300000000007"/>
    <n v="0"/>
    <n v="3478.5300000000007"/>
    <n v="0"/>
    <n v="0"/>
  </r>
  <r>
    <d v="2025-09-11T00:00:00"/>
    <x v="72"/>
    <x v="15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0"/>
    <n v="3478.5300000000007"/>
    <n v="3478.5300000000007"/>
    <n v="0"/>
    <n v="3478.5300000000007"/>
    <n v="0"/>
    <n v="0"/>
  </r>
  <r>
    <s v="ประมาณการ"/>
    <x v="3"/>
    <x v="19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0"/>
    <n v="10756.900000000001"/>
    <n v="0"/>
    <n v="10756.900000000001"/>
    <n v="0"/>
    <n v="10756.900000000001"/>
    <n v="0"/>
  </r>
  <r>
    <d v="2025-07-16T00:00:00"/>
    <x v="73"/>
    <x v="12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0"/>
    <n v="3310.89"/>
    <n v="0"/>
  </r>
  <r>
    <d v="2025-07-16T00:00:00"/>
    <x v="74"/>
    <x v="12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0"/>
    <n v="3310.89"/>
    <n v="0"/>
  </r>
  <r>
    <d v="2025-06-18T00:00:00"/>
    <x v="75"/>
    <x v="15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0"/>
    <n v="8310.3338999999996"/>
    <n v="8310.3338999999996"/>
    <n v="0"/>
    <n v="8310.3338999999996"/>
    <n v="0"/>
    <n v="0"/>
  </r>
  <r>
    <d v="2023-05-20T00:00:00"/>
    <x v="76"/>
    <x v="12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0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0"/>
    <n v="243858.50390000004"/>
    <n v="155532.60390000005"/>
    <n v="88325.900000000023"/>
    <n v="143392.67390000002"/>
    <n v="100465.83000000002"/>
    <s v="ระบุในSD"/>
  </r>
  <r>
    <s v="ประมาณการ"/>
    <x v="3"/>
    <x v="2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0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3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0"/>
    <n v="30000"/>
    <n v="0"/>
    <n v="30000"/>
    <n v="0"/>
    <n v="31500"/>
    <x v="11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59512.200000000004"/>
    <n v="59512.200000000004"/>
    <n v="0"/>
    <n v="0"/>
    <n v="0"/>
    <s v="ระบุในSD"/>
  </r>
  <r>
    <d v="2025-09-13T00:00:00"/>
    <x v="52"/>
    <x v="1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"/>
    <x v="12"/>
    <n v="10000"/>
    <n v="0"/>
    <n v="10000"/>
    <n v="0"/>
    <n v="0"/>
    <x v="12"/>
    <n v="11595.1"/>
    <n v="7550"/>
    <n v="4045.1000000000004"/>
    <n v="0"/>
    <n v="11595.1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2"/>
    <n v="11595.1"/>
    <n v="7550"/>
    <n v="4045.1000000000004"/>
    <n v="0"/>
    <n v="11595.1"/>
    <s v="ระบุในSD"/>
  </r>
  <r>
    <d v="2025-09-08T00:00:00"/>
    <x v="77"/>
    <x v="22"/>
    <s v="ไม่พิมพ์"/>
    <n v="23"/>
    <n v="35"/>
    <s v="ขาวแถบใส2&quot;"/>
    <n v="0"/>
    <n v="90"/>
    <s v="±"/>
    <n v="5"/>
    <s v="ไม่"/>
    <s v="ไม่สวมถุงใน"/>
    <n v="0"/>
    <n v="0"/>
    <n v="0"/>
    <n v="0"/>
    <n v="0"/>
    <s v="500กระสอบ"/>
    <x v="13"/>
    <n v="10000"/>
    <n v="0"/>
    <n v="10000"/>
    <n v="0"/>
    <n v="0"/>
    <x v="13"/>
    <n v="10198.1"/>
    <n v="8451"/>
    <n v="1747.1000000000004"/>
    <n v="0"/>
    <n v="0"/>
    <s v="ตัดหมดผ้า"/>
  </r>
  <r>
    <d v="1899-12-30T00:00:00"/>
    <x v="1"/>
    <x v="1"/>
    <n v="0"/>
    <n v="23"/>
    <n v="34"/>
    <n v="0"/>
    <n v="0"/>
    <n v="90"/>
    <s v="±"/>
    <n v="5"/>
    <n v="0"/>
    <n v="0"/>
    <n v="0"/>
    <n v="0"/>
    <n v="0"/>
    <n v="0"/>
    <n v="0"/>
    <n v="0"/>
    <x v="1"/>
    <n v="0"/>
    <n v="0"/>
    <n v="0"/>
    <n v="0"/>
    <n v="0"/>
    <x v="13"/>
    <n v="10198.1"/>
    <n v="8451"/>
    <n v="1747.1000000000004"/>
    <n v="0"/>
    <n v="0"/>
    <s v="ระบุในSD"/>
  </r>
  <r>
    <d v="2024-11-05T00:00:00"/>
    <x v="78"/>
    <x v="23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4"/>
    <n v="105955.465"/>
    <n v="20359"/>
    <n v="85596.464999999997"/>
    <n v="0"/>
    <n v="0"/>
    <n v="0"/>
  </r>
  <r>
    <d v="2024-11-05T00:00:00"/>
    <x v="78"/>
    <x v="23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4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4"/>
    <n v="469407.45082000003"/>
    <n v="20359"/>
    <n v="449048.45082000003"/>
    <n v="0"/>
    <n v="0"/>
    <s v="ระบุในSD"/>
  </r>
  <r>
    <d v="2025-08-25T00:00:00"/>
    <x v="79"/>
    <x v="2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5000"/>
    <n v="5000"/>
    <n v="0"/>
    <n v="0"/>
    <n v="0"/>
    <x v="15"/>
    <n v="0"/>
    <n v="0"/>
    <n v="0"/>
    <n v="0"/>
    <n v="0"/>
    <n v="0"/>
  </r>
  <r>
    <d v="2025-09-06T00:00:00"/>
    <x v="80"/>
    <x v="25"/>
    <s v="หลอดไฟ 20กก.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2"/>
    <n v="4000"/>
    <n v="0"/>
    <n v="4000"/>
    <n v="4295"/>
    <n v="0"/>
    <x v="15"/>
    <n v="0"/>
    <n v="0"/>
    <n v="0"/>
    <n v="0"/>
    <n v="0"/>
    <n v="0"/>
  </r>
  <r>
    <d v="2025-09-06T00:00:00"/>
    <x v="80"/>
    <x v="25"/>
    <s v="ไก่เหยียบศรกบินทร์ 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2"/>
    <n v="4000"/>
    <n v="0"/>
    <n v="4000"/>
    <n v="4670"/>
    <n v="0"/>
    <x v="15"/>
    <n v="0"/>
    <n v="0"/>
    <n v="0"/>
    <n v="0"/>
    <n v="0"/>
    <n v="0"/>
  </r>
  <r>
    <d v="2025-09-06T00:00:00"/>
    <x v="81"/>
    <x v="25"/>
    <s v="ไก่เหยียบศรีวรรณ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2"/>
    <n v="4000"/>
    <n v="0"/>
    <n v="4000"/>
    <n v="0"/>
    <n v="4200"/>
    <x v="15"/>
    <n v="4749.8"/>
    <n v="4749.8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5"/>
    <n v="4749.8"/>
    <n v="4749.8"/>
    <n v="0"/>
    <n v="0"/>
    <n v="0"/>
    <s v="ระบุในSD"/>
  </r>
  <r>
    <s v="ประมาณการ"/>
    <x v="3"/>
    <x v="19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16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6"/>
    <n v="12433.3"/>
    <n v="12433.3"/>
    <n v="0"/>
    <n v="0"/>
    <n v="0"/>
    <s v="ระบุในSD"/>
  </r>
  <r>
    <d v="2025-08-29T00:00:00"/>
    <x v="82"/>
    <x v="19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5000"/>
    <n v="6300"/>
    <n v="8700"/>
    <n v="0"/>
    <n v="0"/>
    <x v="17"/>
    <n v="10816.971"/>
    <n v="10816.971"/>
    <n v="0"/>
    <n v="10816.971"/>
    <n v="0"/>
    <n v="0"/>
  </r>
  <r>
    <d v="2025-09-11T00:00:00"/>
    <x v="83"/>
    <x v="19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2"/>
    <n v="10000"/>
    <n v="500"/>
    <n v="9500"/>
    <n v="0"/>
    <n v="9975"/>
    <x v="17"/>
    <n v="11811.635"/>
    <n v="11811.635"/>
    <n v="0"/>
    <n v="0"/>
    <n v="11811.635"/>
    <n v="0"/>
  </r>
  <r>
    <d v="2025-09-01T00:00:00"/>
    <x v="84"/>
    <x v="19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3600"/>
    <n v="26400"/>
    <n v="9475"/>
    <n v="21551.25"/>
    <x v="17"/>
    <n v="26795.315662500001"/>
    <n v="3736"/>
    <n v="23059.315662500001"/>
    <n v="0"/>
    <n v="26795.315662500001"/>
    <n v="0"/>
  </r>
  <r>
    <d v="2025-09-01T00:00:00"/>
    <x v="85"/>
    <x v="19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17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7"/>
    <n v="61857.2216625"/>
    <n v="26364.606"/>
    <n v="35492.6156625"/>
    <n v="10816.971"/>
    <n v="51040.250662499995"/>
    <s v="ระบุในSD"/>
  </r>
  <r>
    <d v="2025-09-09T00:00:00"/>
    <x v="86"/>
    <x v="2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3"/>
    <n v="50000"/>
    <n v="1703"/>
    <n v="48297"/>
    <n v="0"/>
    <n v="50711.85"/>
    <x v="18"/>
    <n v="57350.272649999999"/>
    <n v="38603"/>
    <n v="18747.272649999999"/>
    <n v="0"/>
    <n v="0"/>
    <n v="0"/>
  </r>
  <r>
    <s v="ประมาณการ"/>
    <x v="3"/>
    <x v="19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8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8"/>
    <n v="64125.722649999996"/>
    <n v="38603"/>
    <n v="25522.7226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31344-377D-4FA2-977C-9C28D23C2FD7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8">
        <item h="1" x="1"/>
        <item x="76"/>
        <item x="3"/>
        <item x="50"/>
        <item x="53"/>
        <item x="54"/>
        <item x="52"/>
        <item x="78"/>
        <item x="49"/>
        <item x="64"/>
        <item x="63"/>
        <item x="48"/>
        <item x="51"/>
        <item x="14"/>
        <item x="45"/>
        <item x="19"/>
        <item x="31"/>
        <item x="22"/>
        <item x="43"/>
        <item x="46"/>
        <item x="47"/>
        <item x="75"/>
        <item x="44"/>
        <item x="32"/>
        <item x="61"/>
        <item x="58"/>
        <item x="68"/>
        <item x="73"/>
        <item x="74"/>
        <item x="41"/>
        <item x="55"/>
        <item x="2"/>
        <item x="5"/>
        <item x="39"/>
        <item x="40"/>
        <item x="24"/>
        <item x="25"/>
        <item x="26"/>
        <item x="27"/>
        <item x="42"/>
        <item x="23"/>
        <item x="34"/>
        <item x="65"/>
        <item x="66"/>
        <item x="67"/>
        <item x="79"/>
        <item x="82"/>
        <item x="84"/>
        <item x="85"/>
        <item x="7"/>
        <item x="8"/>
        <item x="6"/>
        <item x="13"/>
        <item x="17"/>
        <item x="18"/>
        <item x="20"/>
        <item x="15"/>
        <item x="16"/>
        <item x="56"/>
        <item x="80"/>
        <item x="9"/>
        <item x="10"/>
        <item x="21"/>
        <item x="28"/>
        <item x="29"/>
        <item x="30"/>
        <item x="33"/>
        <item x="35"/>
        <item x="36"/>
        <item x="37"/>
        <item x="38"/>
        <item x="59"/>
        <item x="60"/>
        <item x="69"/>
        <item x="70"/>
        <item x="71"/>
        <item x="72"/>
        <item x="77"/>
        <item x="81"/>
        <item x="83"/>
        <item x="86"/>
        <item x="0"/>
        <item x="4"/>
        <item x="11"/>
        <item x="57"/>
        <item x="62"/>
        <item x="12"/>
        <item t="default"/>
      </items>
    </pivotField>
    <pivotField axis="axisPage" compact="0" outline="0" subtotalTop="0" showAll="0">
      <items count="28">
        <item x="1"/>
        <item x="2"/>
        <item x="19"/>
        <item x="13"/>
        <item x="23"/>
        <item x="6"/>
        <item x="9"/>
        <item x="15"/>
        <item x="12"/>
        <item x="17"/>
        <item x="25"/>
        <item x="26"/>
        <item x="20"/>
        <item x="21"/>
        <item x="3"/>
        <item x="4"/>
        <item x="8"/>
        <item x="7"/>
        <item x="14"/>
        <item x="11"/>
        <item x="24"/>
        <item x="10"/>
        <item x="16"/>
        <item x="22"/>
        <item x="0"/>
        <item x="5"/>
        <item x="1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5">
        <item h="1" x="3"/>
        <item h="1" x="21"/>
        <item x="6"/>
        <item x="5"/>
        <item x="7"/>
        <item x="12"/>
        <item x="0"/>
        <item x="13"/>
        <item x="14"/>
        <item x="8"/>
        <item x="2"/>
        <item x="15"/>
        <item x="9"/>
        <item x="22"/>
        <item x="10"/>
        <item h="1" x="4"/>
        <item h="1" x="17"/>
        <item h="1" x="23"/>
        <item h="1" x="19"/>
        <item h="1" x="20"/>
        <item h="1" x="18"/>
        <item h="1" x="16"/>
        <item h="1" x="1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h="1" x="1"/>
        <item h="1" x="0"/>
        <item x="2"/>
        <item h="1" x="3"/>
        <item x="5"/>
        <item x="6"/>
        <item x="4"/>
        <item x="9"/>
        <item x="7"/>
        <item h="1" x="8"/>
        <item x="10"/>
        <item x="14"/>
        <item x="12"/>
        <item x="11"/>
        <item x="15"/>
        <item x="16"/>
        <item x="17"/>
        <item x="18"/>
        <item h="1"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9">
      <pivotArea outline="0" collapsedLevelsAreSubtotals="1" fieldPosition="0"/>
    </format>
    <format dxfId="78">
      <pivotArea dataOnly="0" labelOnly="1" outline="0" axis="axisValues" fieldPosition="0"/>
    </format>
    <format dxfId="77">
      <pivotArea dataOnly="0" outline="0" fieldPosition="0">
        <references count="1">
          <reference field="25" count="0" defaultSubtotal="1"/>
        </references>
      </pivotArea>
    </format>
    <format dxfId="76">
      <pivotArea dataOnly="0" outline="0" fieldPosition="0">
        <references count="1">
          <reference field="25" count="0" defaultSubtotal="1"/>
        </references>
      </pivotArea>
    </format>
    <format dxfId="75">
      <pivotArea dataOnly="0" outline="0" fieldPosition="0">
        <references count="1">
          <reference field="25" count="0" defaultSubtotal="1"/>
        </references>
      </pivotArea>
    </format>
    <format dxfId="74">
      <pivotArea outline="0" fieldPosition="0">
        <references count="1">
          <reference field="4294967294" count="1" selected="0">
            <x v="3"/>
          </reference>
        </references>
      </pivotArea>
    </format>
    <format dxfId="73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7"/>
            <x v="8"/>
            <x v="10"/>
            <x v="13"/>
            <x v="14"/>
          </reference>
        </references>
      </pivotArea>
    </format>
    <format dxfId="72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7"/>
            <x v="8"/>
            <x v="10"/>
            <x v="13"/>
            <x v="14"/>
          </reference>
        </references>
      </pivotArea>
    </format>
    <format dxfId="71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7"/>
            <x v="8"/>
            <x v="10"/>
            <x v="13"/>
            <x v="14"/>
            <x v="16"/>
          </reference>
        </references>
      </pivotArea>
    </format>
    <format dxfId="70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9">
      <pivotArea outline="0" fieldPosition="0">
        <references count="2">
          <reference field="4294967294" count="1" selected="0">
            <x v="5"/>
          </reference>
          <reference field="25" count="4" selected="0">
            <x v="7"/>
            <x v="8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155A3-3E3C-4F39-8F7B-809F50982E47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0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8">
        <item h="1" x="1"/>
        <item x="76"/>
        <item h="1" x="3"/>
        <item x="50"/>
        <item x="53"/>
        <item x="54"/>
        <item x="52"/>
        <item x="78"/>
        <item x="49"/>
        <item x="64"/>
        <item x="63"/>
        <item x="48"/>
        <item x="51"/>
        <item x="14"/>
        <item x="19"/>
        <item x="43"/>
        <item x="22"/>
        <item x="45"/>
        <item x="31"/>
        <item x="46"/>
        <item x="47"/>
        <item x="75"/>
        <item x="73"/>
        <item x="74"/>
        <item x="32"/>
        <item x="44"/>
        <item x="61"/>
        <item x="58"/>
        <item x="68"/>
        <item x="41"/>
        <item x="55"/>
        <item x="39"/>
        <item x="40"/>
        <item x="24"/>
        <item x="34"/>
        <item x="79"/>
        <item x="2"/>
        <item x="5"/>
        <item x="25"/>
        <item x="26"/>
        <item x="27"/>
        <item x="42"/>
        <item x="23"/>
        <item x="65"/>
        <item x="66"/>
        <item x="67"/>
        <item x="82"/>
        <item x="84"/>
        <item x="85"/>
        <item x="7"/>
        <item x="8"/>
        <item x="6"/>
        <item x="13"/>
        <item x="17"/>
        <item x="18"/>
        <item x="20"/>
        <item x="15"/>
        <item x="16"/>
        <item x="56"/>
        <item x="80"/>
        <item x="9"/>
        <item x="10"/>
        <item x="21"/>
        <item x="28"/>
        <item x="29"/>
        <item x="30"/>
        <item x="33"/>
        <item x="35"/>
        <item x="36"/>
        <item x="37"/>
        <item x="38"/>
        <item x="59"/>
        <item x="60"/>
        <item x="69"/>
        <item x="70"/>
        <item x="71"/>
        <item x="72"/>
        <item x="77"/>
        <item x="81"/>
        <item x="83"/>
        <item x="86"/>
        <item x="0"/>
        <item x="4"/>
        <item x="11"/>
        <item x="57"/>
        <item x="62"/>
        <item x="12"/>
        <item t="default"/>
      </items>
    </pivotField>
    <pivotField axis="axisPage" compact="0" outline="0" subtotalTop="0" showAll="0">
      <items count="28">
        <item x="1"/>
        <item x="2"/>
        <item x="19"/>
        <item x="13"/>
        <item x="23"/>
        <item x="6"/>
        <item x="9"/>
        <item x="15"/>
        <item x="12"/>
        <item x="17"/>
        <item x="25"/>
        <item x="26"/>
        <item x="20"/>
        <item x="21"/>
        <item x="3"/>
        <item x="4"/>
        <item x="8"/>
        <item x="7"/>
        <item x="11"/>
        <item x="14"/>
        <item x="24"/>
        <item x="10"/>
        <item x="16"/>
        <item x="22"/>
        <item x="0"/>
        <item x="5"/>
        <item x="1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5">
        <item h="1" x="3"/>
        <item h="1" x="21"/>
        <item x="6"/>
        <item x="5"/>
        <item x="7"/>
        <item x="12"/>
        <item x="0"/>
        <item x="13"/>
        <item x="14"/>
        <item x="8"/>
        <item x="2"/>
        <item x="15"/>
        <item x="9"/>
        <item x="22"/>
        <item x="10"/>
        <item h="1" x="4"/>
        <item h="1" x="17"/>
        <item h="1" x="23"/>
        <item h="1" x="19"/>
        <item h="1" x="20"/>
        <item h="1" x="18"/>
        <item h="1" x="16"/>
        <item h="1" x="1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1"/>
        <item x="0"/>
        <item x="2"/>
        <item x="3"/>
        <item x="5"/>
        <item x="6"/>
        <item x="4"/>
        <item x="9"/>
        <item x="7"/>
        <item x="8"/>
        <item x="10"/>
        <item x="14"/>
        <item x="12"/>
        <item x="11"/>
        <item x="15"/>
        <item x="16"/>
        <item x="17"/>
        <item x="18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4">
    <i>
      <x/>
    </i>
    <i>
      <x v="1"/>
    </i>
    <i>
      <x v="4"/>
    </i>
    <i>
      <x v="5"/>
    </i>
    <i>
      <x v="6"/>
    </i>
    <i>
      <x v="7"/>
    </i>
    <i>
      <x v="8"/>
    </i>
    <i>
      <x v="10"/>
    </i>
    <i>
      <x v="12"/>
    </i>
    <i>
      <x v="14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8">
    <format dxfId="68">
      <pivotArea outline="0" collapsedLevelsAreSubtotals="1" fieldPosition="0"/>
    </format>
    <format dxfId="67">
      <pivotArea dataOnly="0" labelOnly="1" outline="0" axis="axisValues" fieldPosition="0"/>
    </format>
    <format dxfId="66">
      <pivotArea dataOnly="0" outline="0" fieldPosition="0">
        <references count="1">
          <reference field="25" count="0" defaultSubtotal="1"/>
        </references>
      </pivotArea>
    </format>
    <format dxfId="65">
      <pivotArea dataOnly="0" outline="0" fieldPosition="0">
        <references count="1">
          <reference field="25" count="0" defaultSubtotal="1"/>
        </references>
      </pivotArea>
    </format>
    <format dxfId="64">
      <pivotArea dataOnly="0" outline="0" fieldPosition="0">
        <references count="1">
          <reference field="25" count="0" defaultSubtotal="1"/>
        </references>
      </pivotArea>
    </format>
    <format dxfId="63">
      <pivotArea outline="0" fieldPosition="0">
        <references count="2">
          <reference field="4294967294" count="1" selected="0">
            <x v="3"/>
          </reference>
          <reference field="25" count="1" selected="0">
            <x v="14"/>
          </reference>
        </references>
      </pivotArea>
    </format>
    <format dxfId="62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7"/>
            <x v="8"/>
            <x v="10"/>
            <x v="11"/>
            <x v="13"/>
          </reference>
        </references>
      </pivotArea>
    </format>
    <format dxfId="61">
      <pivotArea outline="0" fieldPosition="0">
        <references count="2">
          <reference field="4294967294" count="1" selected="0">
            <x v="2"/>
          </reference>
          <reference field="25" count="5" selected="0">
            <x v="12"/>
            <x v="14"/>
            <x v="15"/>
            <x v="16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B1617-9325-4660-B288-8993E9C88C0D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0">
        <item h="1" x="1"/>
        <item x="60"/>
        <item h="1" x="3"/>
        <item x="39"/>
        <item x="42"/>
        <item x="43"/>
        <item x="10"/>
        <item x="61"/>
        <item x="38"/>
        <item x="51"/>
        <item x="50"/>
        <item x="37"/>
        <item x="41"/>
        <item x="12"/>
        <item x="19"/>
        <item x="31"/>
        <item x="40"/>
        <item x="34"/>
        <item x="13"/>
        <item x="35"/>
        <item x="36"/>
        <item x="59"/>
        <item x="57"/>
        <item x="58"/>
        <item x="32"/>
        <item x="33"/>
        <item x="20"/>
        <item x="55"/>
        <item x="49"/>
        <item x="56"/>
        <item h="1" x="28"/>
        <item h="1" x="44"/>
        <item h="1" x="0"/>
        <item h="1" x="2"/>
        <item h="1" x="6"/>
        <item h="1" x="5"/>
        <item h="1" x="26"/>
        <item h="1" x="27"/>
        <item h="1" x="22"/>
        <item h="1" x="23"/>
        <item h="1" x="24"/>
        <item h="1" x="25"/>
        <item h="1" x="29"/>
        <item h="1" x="21"/>
        <item h="1" x="30"/>
        <item h="1" x="52"/>
        <item h="1" x="53"/>
        <item h="1" x="54"/>
        <item h="1" x="62"/>
        <item h="1" x="65"/>
        <item h="1" x="68"/>
        <item h="1" x="4"/>
        <item h="1" x="66"/>
        <item h="1" x="67"/>
        <item h="1" x="7"/>
        <item h="1" x="8"/>
        <item h="1" x="9"/>
        <item h="1" x="11"/>
        <item h="1" x="17"/>
        <item h="1" x="18"/>
        <item h="1" x="16"/>
        <item h="1" x="14"/>
        <item h="1" x="15"/>
        <item h="1" x="45"/>
        <item h="1" x="46"/>
        <item h="1" x="48"/>
        <item h="1" x="63"/>
        <item h="1" x="64"/>
        <item h="1" x="47"/>
        <item t="default"/>
      </items>
    </pivotField>
    <pivotField axis="axisRow" compact="0" outline="0" subtotalTop="0" showAll="0">
      <items count="30">
        <item x="1"/>
        <item x="2"/>
        <item x="20"/>
        <item x="14"/>
        <item x="24"/>
        <item x="6"/>
        <item x="9"/>
        <item x="12"/>
        <item x="10"/>
        <item x="19"/>
        <item x="26"/>
        <item x="28"/>
        <item x="21"/>
        <item x="0"/>
        <item x="22"/>
        <item x="3"/>
        <item x="4"/>
        <item x="8"/>
        <item x="7"/>
        <item x="13"/>
        <item x="15"/>
        <item x="25"/>
        <item x="5"/>
        <item x="11"/>
        <item x="16"/>
        <item x="18"/>
        <item x="27"/>
        <item x="17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17"/>
        <item x="13"/>
        <item h="1" x="0"/>
        <item h="1" x="4"/>
        <item x="6"/>
        <item h="1" x="7"/>
        <item h="1" x="5"/>
        <item h="1" x="8"/>
        <item x="14"/>
        <item h="1" x="12"/>
        <item x="15"/>
        <item h="1" x="16"/>
        <item h="1" x="9"/>
        <item x="2"/>
        <item x="10"/>
        <item h="1"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1"/>
        <item x="0"/>
        <item x="2"/>
        <item x="3"/>
        <item x="5"/>
        <item x="6"/>
        <item x="4"/>
        <item x="9"/>
        <item x="7"/>
        <item x="8"/>
        <item x="11"/>
        <item x="10"/>
        <item x="15"/>
        <item x="13"/>
        <item x="12"/>
        <item x="16"/>
        <item x="17"/>
        <item x="18"/>
        <item x="19"/>
        <item x="20"/>
        <item x="14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6">
    <i>
      <x v="4"/>
      <x v="1"/>
    </i>
    <i t="default">
      <x v="4"/>
    </i>
    <i>
      <x v="8"/>
      <x v="7"/>
    </i>
    <i r="1">
      <x v="8"/>
    </i>
    <i r="1">
      <x v="19"/>
    </i>
    <i t="default">
      <x v="8"/>
    </i>
    <i>
      <x v="10"/>
      <x v="7"/>
    </i>
    <i r="1">
      <x v="27"/>
    </i>
    <i t="default">
      <x v="10"/>
    </i>
    <i>
      <x v="15"/>
      <x v="10"/>
    </i>
    <i t="default">
      <x v="15"/>
    </i>
    <i>
      <x v="19"/>
      <x v="11"/>
    </i>
    <i t="default">
      <x v="19"/>
    </i>
    <i>
      <x v="20"/>
      <x v="28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60">
      <pivotArea outline="0" collapsedLevelsAreSubtotals="1" fieldPosition="0"/>
    </format>
    <format dxfId="59">
      <pivotArea dataOnly="0" labelOnly="1" outline="0" axis="axisValues" fieldPosition="0"/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dataOnly="0" outline="0" fieldPosition="0">
        <references count="1">
          <reference field="25" count="0" defaultSubtotal="1"/>
        </references>
      </pivotArea>
    </format>
    <format dxfId="5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212A5-FFD9-46B6-9036-4EF76B12795B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0">
        <item h="1" x="1"/>
        <item h="1" x="60"/>
        <item x="3"/>
        <item h="1" x="39"/>
        <item h="1" x="42"/>
        <item h="1" x="43"/>
        <item h="1" x="10"/>
        <item h="1" x="61"/>
        <item h="1" x="38"/>
        <item h="1" x="51"/>
        <item h="1" x="50"/>
        <item h="1" x="37"/>
        <item h="1" x="41"/>
        <item h="1" x="12"/>
        <item h="1" x="19"/>
        <item h="1" x="31"/>
        <item h="1" x="40"/>
        <item h="1" x="34"/>
        <item h="1" x="13"/>
        <item h="1" x="35"/>
        <item h="1" x="36"/>
        <item h="1" x="59"/>
        <item h="1" x="32"/>
        <item h="1" x="33"/>
        <item h="1" x="20"/>
        <item h="1" x="55"/>
        <item h="1" x="49"/>
        <item h="1" x="56"/>
        <item h="1" x="57"/>
        <item h="1" x="58"/>
        <item h="1" x="28"/>
        <item h="1" x="44"/>
        <item h="1" x="0"/>
        <item h="1" x="2"/>
        <item h="1" x="6"/>
        <item h="1" x="5"/>
        <item h="1" x="26"/>
        <item h="1" x="27"/>
        <item h="1" x="22"/>
        <item h="1" x="23"/>
        <item h="1" x="24"/>
        <item h="1" x="25"/>
        <item h="1" x="29"/>
        <item h="1" x="21"/>
        <item h="1" x="30"/>
        <item h="1" x="52"/>
        <item h="1" x="53"/>
        <item h="1" x="54"/>
        <item h="1" x="62"/>
        <item h="1" x="68"/>
        <item h="1" x="65"/>
        <item h="1" x="4"/>
        <item h="1" x="66"/>
        <item h="1" x="67"/>
        <item h="1" x="7"/>
        <item h="1" x="8"/>
        <item h="1" x="9"/>
        <item h="1" x="11"/>
        <item h="1" x="17"/>
        <item h="1" x="18"/>
        <item h="1" x="16"/>
        <item h="1" x="14"/>
        <item h="1" x="15"/>
        <item h="1" x="45"/>
        <item h="1" x="46"/>
        <item h="1" x="48"/>
        <item h="1" x="63"/>
        <item h="1" x="64"/>
        <item h="1" x="47"/>
        <item t="default"/>
      </items>
    </pivotField>
    <pivotField axis="axisRow" compact="0" outline="0" subtotalTop="0" showAll="0">
      <items count="30">
        <item x="1"/>
        <item x="2"/>
        <item x="20"/>
        <item x="14"/>
        <item x="24"/>
        <item x="6"/>
        <item x="9"/>
        <item x="12"/>
        <item x="10"/>
        <item x="19"/>
        <item x="26"/>
        <item x="28"/>
        <item x="21"/>
        <item x="0"/>
        <item x="22"/>
        <item x="3"/>
        <item x="4"/>
        <item x="8"/>
        <item x="7"/>
        <item x="13"/>
        <item x="15"/>
        <item x="25"/>
        <item x="5"/>
        <item x="11"/>
        <item x="16"/>
        <item x="18"/>
        <item x="27"/>
        <item x="17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17"/>
        <item x="13"/>
        <item h="1" x="0"/>
        <item h="1" x="4"/>
        <item x="6"/>
        <item h="1" x="7"/>
        <item x="5"/>
        <item h="1" x="8"/>
        <item x="14"/>
        <item h="1" x="12"/>
        <item x="15"/>
        <item h="1" x="16"/>
        <item h="1" x="9"/>
        <item x="2"/>
        <item x="10"/>
        <item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1"/>
        <item x="0"/>
        <item x="2"/>
        <item x="3"/>
        <item x="5"/>
        <item x="6"/>
        <item x="4"/>
        <item x="9"/>
        <item x="7"/>
        <item x="8"/>
        <item x="11"/>
        <item x="10"/>
        <item x="15"/>
        <item x="13"/>
        <item x="12"/>
        <item x="16"/>
        <item x="17"/>
        <item x="18"/>
        <item x="19"/>
        <item x="20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9">
    <i>
      <x v="4"/>
      <x v="1"/>
    </i>
    <i t="default">
      <x v="4"/>
    </i>
    <i>
      <x v="6"/>
      <x v="17"/>
    </i>
    <i r="1">
      <x v="18"/>
    </i>
    <i t="default">
      <x v="6"/>
    </i>
    <i>
      <x v="8"/>
      <x v="3"/>
    </i>
    <i r="1">
      <x v="6"/>
    </i>
    <i r="1">
      <x v="8"/>
    </i>
    <i t="default">
      <x v="8"/>
    </i>
    <i>
      <x v="10"/>
      <x v="9"/>
    </i>
    <i t="default">
      <x v="10"/>
    </i>
    <i>
      <x v="14"/>
      <x v="12"/>
    </i>
    <i r="1">
      <x v="14"/>
    </i>
    <i t="default">
      <x v="14"/>
    </i>
    <i>
      <x v="17"/>
      <x v="2"/>
    </i>
    <i t="default">
      <x v="17"/>
    </i>
    <i>
      <x v="19"/>
      <x v="2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dataOnly="0" outline="0" fieldPosition="0">
        <references count="1">
          <reference field="25" count="0" defaultSubtotal="1"/>
        </references>
      </pivotArea>
    </format>
    <format dxfId="50">
      <pivotArea dataOnly="0" outline="0" fieldPosition="0">
        <references count="1">
          <reference field="2" count="1">
            <x v="12"/>
          </reference>
        </references>
      </pivotArea>
    </format>
    <format dxfId="49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8"/>
          </reference>
        </references>
      </pivotArea>
    </format>
    <format dxfId="48">
      <pivotArea dataOnly="0" labelOnly="1" outline="0" fieldPosition="0">
        <references count="1">
          <reference field="25" count="1">
            <x v="18"/>
          </reference>
        </references>
      </pivotArea>
    </format>
    <format dxfId="47">
      <pivotArea dataOnly="0" labelOnly="1" outline="0" fieldPosition="0">
        <references count="2">
          <reference field="2" count="1">
            <x v="2"/>
          </reference>
          <reference field="25" count="1" selected="0">
            <x v="18"/>
          </reference>
        </references>
      </pivotArea>
    </format>
    <format dxfId="46">
      <pivotArea dataOnly="0" labelOnly="1" outline="0" fieldPosition="0">
        <references count="1">
          <reference field="25" count="1">
            <x v="15"/>
          </reference>
        </references>
      </pivotArea>
    </format>
    <format dxfId="45">
      <pivotArea outline="0" fieldPosition="0">
        <references count="2">
          <reference field="2" count="1" selected="0">
            <x v="12"/>
          </reference>
          <reference field="25" count="1" selected="0">
            <x v="14"/>
          </reference>
        </references>
      </pivotArea>
    </format>
    <format dxfId="44">
      <pivotArea dataOnly="0" labelOnly="1" outline="0" fieldPosition="0">
        <references count="1">
          <reference field="25" count="1">
            <x v="14"/>
          </reference>
        </references>
      </pivotArea>
    </format>
    <format dxfId="43">
      <pivotArea dataOnly="0" labelOnly="1" outline="0" fieldPosition="0">
        <references count="2">
          <reference field="2" count="1">
            <x v="12"/>
          </reference>
          <reference field="25" count="1" selected="0">
            <x v="14"/>
          </reference>
        </references>
      </pivotArea>
    </format>
    <format dxfId="42">
      <pivotArea dataOnly="0" labelOnly="1" outline="0" fieldPosition="0">
        <references count="1">
          <reference field="25" count="1">
            <x v="10"/>
          </reference>
        </references>
      </pivotArea>
    </format>
    <format dxfId="41">
      <pivotArea dataOnly="0" labelOnly="1" outline="0" fieldPosition="0">
        <references count="1">
          <reference field="25" count="1">
            <x v="8"/>
          </reference>
        </references>
      </pivotArea>
    </format>
    <format dxfId="40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8"/>
          </reference>
        </references>
      </pivotArea>
    </format>
    <format dxfId="39">
      <pivotArea dataOnly="0" labelOnly="1" outline="0" fieldPosition="0">
        <references count="1">
          <reference field="25" count="1">
            <x v="6"/>
          </reference>
        </references>
      </pivotArea>
    </format>
    <format dxfId="38">
      <pivotArea dataOnly="0" labelOnly="1" outline="0" fieldPosition="0">
        <references count="1">
          <reference field="25" count="1">
            <x v="4"/>
          </reference>
        </references>
      </pivotArea>
    </format>
    <format dxfId="37">
      <pivotArea dataOnly="0" labelOnly="1" outline="0" fieldPosition="0">
        <references count="2">
          <reference field="2" count="1">
            <x v="1"/>
          </reference>
          <reference field="2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D38DC-CB6C-4B31-B617-4F8324F30F5E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34"/>
        <item x="24"/>
        <item x="66"/>
        <item x="0"/>
        <item x="3"/>
        <item x="8"/>
        <item x="9"/>
        <item x="4"/>
        <item x="7"/>
        <item x="13"/>
        <item x="14"/>
        <item x="22"/>
        <item x="27"/>
        <item x="33"/>
        <item x="37"/>
        <item x="48"/>
        <item x="50"/>
        <item x="49"/>
        <item x="51"/>
        <item x="52"/>
        <item x="57"/>
        <item x="64"/>
        <item x="65"/>
        <item x="71"/>
        <item x="79"/>
        <item x="32"/>
        <item x="78"/>
        <item x="58"/>
        <item x="59"/>
        <item x="76"/>
        <item x="5"/>
        <item x="6"/>
        <item x="15"/>
        <item x="16"/>
        <item x="20"/>
        <item x="21"/>
        <item x="61"/>
        <item x="62"/>
        <item x="63"/>
        <item x="74"/>
        <item x="10"/>
        <item x="17"/>
        <item x="23"/>
        <item x="25"/>
        <item x="26"/>
        <item x="28"/>
        <item x="30"/>
        <item x="31"/>
        <item x="53"/>
        <item x="54"/>
        <item x="55"/>
        <item x="60"/>
        <item x="12"/>
        <item x="19"/>
        <item x="56"/>
        <item x="72"/>
        <item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0"/>
        <item x="5"/>
        <item x="7"/>
        <item x="12"/>
        <item x="17"/>
        <item x="25"/>
        <item x="21"/>
        <item x="22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9">
    <i>
      <x v="2"/>
      <x v="1"/>
    </i>
    <i t="default">
      <x v="2"/>
    </i>
    <i>
      <x v="3"/>
      <x v="7"/>
    </i>
    <i t="default">
      <x v="3"/>
    </i>
    <i>
      <x v="4"/>
      <x v="21"/>
    </i>
    <i t="default">
      <x v="4"/>
    </i>
    <i>
      <x v="5"/>
      <x v="31"/>
    </i>
    <i t="default">
      <x v="5"/>
    </i>
    <i>
      <x v="6"/>
      <x v="5"/>
    </i>
    <i r="1">
      <x v="7"/>
    </i>
    <i t="default">
      <x v="6"/>
    </i>
    <i>
      <x v="7"/>
      <x v="7"/>
    </i>
    <i r="1">
      <x v="8"/>
    </i>
    <i r="1">
      <x v="23"/>
    </i>
    <i r="1">
      <x v="33"/>
    </i>
    <i t="default">
      <x v="7"/>
    </i>
    <i>
      <x v="9"/>
      <x v="26"/>
    </i>
    <i r="1">
      <x v="27"/>
    </i>
    <i r="1">
      <x v="32"/>
    </i>
    <i t="default">
      <x v="9"/>
    </i>
    <i>
      <x v="10"/>
      <x v="32"/>
    </i>
    <i t="default">
      <x v="10"/>
    </i>
    <i>
      <x v="11"/>
      <x v="28"/>
    </i>
    <i t="default">
      <x v="11"/>
    </i>
    <i>
      <x v="13"/>
      <x v="30"/>
    </i>
    <i t="default">
      <x v="13"/>
    </i>
    <i>
      <x v="14"/>
      <x v="13"/>
    </i>
    <i r="1">
      <x v="25"/>
    </i>
    <i r="1">
      <x v="34"/>
    </i>
    <i t="default">
      <x v="14"/>
    </i>
    <i>
      <x v="15"/>
      <x v="11"/>
    </i>
    <i t="default">
      <x v="15"/>
    </i>
    <i>
      <x v="16"/>
      <x v="29"/>
    </i>
    <i t="default">
      <x v="16"/>
    </i>
    <i>
      <x v="18"/>
      <x v="12"/>
    </i>
    <i t="default">
      <x v="18"/>
    </i>
    <i>
      <x v="19"/>
      <x v="3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dataOnly="0" outline="0" fieldPosition="0">
        <references count="1">
          <reference field="25" count="0" defaultSubtotal="1"/>
        </references>
      </pivotArea>
    </format>
    <format dxfId="33">
      <pivotArea dataOnly="0" outline="0" fieldPosition="0">
        <references count="1">
          <reference field="25" count="0" defaultSubtotal="1"/>
        </references>
      </pivotArea>
    </format>
    <format dxfId="3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E61B7-D6E4-4A59-A7B1-1F66649A579F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0">
        <item h="1" x="1"/>
        <item x="60"/>
        <item h="1" x="3"/>
        <item x="39"/>
        <item x="42"/>
        <item x="43"/>
        <item x="10"/>
        <item x="61"/>
        <item x="38"/>
        <item x="51"/>
        <item x="50"/>
        <item x="37"/>
        <item x="41"/>
        <item x="12"/>
        <item x="19"/>
        <item x="35"/>
        <item x="31"/>
        <item x="40"/>
        <item x="13"/>
        <item x="36"/>
        <item x="34"/>
        <item x="59"/>
        <item x="57"/>
        <item x="58"/>
        <item x="20"/>
        <item x="33"/>
        <item x="32"/>
        <item x="55"/>
        <item x="49"/>
        <item x="56"/>
        <item x="28"/>
        <item x="44"/>
        <item x="26"/>
        <item x="27"/>
        <item x="22"/>
        <item x="30"/>
        <item h="1" x="0"/>
        <item h="1" x="2"/>
        <item h="1" x="4"/>
        <item h="1" x="5"/>
        <item h="1" x="6"/>
        <item h="1" x="7"/>
        <item h="1" x="8"/>
        <item h="1" x="9"/>
        <item h="1" x="11"/>
        <item h="1" x="17"/>
        <item h="1" x="18"/>
        <item h="1" x="21"/>
        <item h="1" x="16"/>
        <item h="1" x="14"/>
        <item h="1" x="15"/>
        <item h="1" x="23"/>
        <item h="1" x="24"/>
        <item h="1" x="25"/>
        <item h="1" x="29"/>
        <item h="1" x="45"/>
        <item h="1" x="46"/>
        <item h="1" x="48"/>
        <item h="1" x="52"/>
        <item h="1" x="53"/>
        <item h="1" x="54"/>
        <item h="1" x="62"/>
        <item h="1" x="63"/>
        <item h="1" x="64"/>
        <item h="1" x="65"/>
        <item h="1" x="66"/>
        <item h="1" x="67"/>
        <item h="1" x="68"/>
        <item h="1" x="47"/>
        <item t="default"/>
      </items>
    </pivotField>
    <pivotField axis="axisPage" compact="0" outline="0" subtotalTop="0" showAll="0">
      <items count="30">
        <item x="1"/>
        <item x="2"/>
        <item x="20"/>
        <item x="14"/>
        <item x="24"/>
        <item x="6"/>
        <item x="9"/>
        <item x="12"/>
        <item x="10"/>
        <item x="19"/>
        <item x="26"/>
        <item x="28"/>
        <item x="21"/>
        <item x="0"/>
        <item x="22"/>
        <item x="3"/>
        <item x="4"/>
        <item x="8"/>
        <item x="13"/>
        <item x="7"/>
        <item x="11"/>
        <item x="15"/>
        <item x="25"/>
        <item x="5"/>
        <item x="16"/>
        <item x="18"/>
        <item x="27"/>
        <item x="17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x="3"/>
        <item h="1" x="17"/>
        <item h="1" x="13"/>
        <item h="1" x="0"/>
        <item h="1" x="4"/>
        <item h="1" x="6"/>
        <item h="1" x="7"/>
        <item h="1" x="5"/>
        <item h="1" x="8"/>
        <item h="1" x="14"/>
        <item h="1" x="12"/>
        <item h="1" x="15"/>
        <item h="1" x="16"/>
        <item h="1" x="9"/>
        <item h="1" x="2"/>
        <item h="1" x="10"/>
        <item h="1"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1"/>
        <item x="0"/>
        <item x="2"/>
        <item x="3"/>
        <item x="5"/>
        <item x="6"/>
        <item x="4"/>
        <item x="9"/>
        <item x="7"/>
        <item x="8"/>
        <item x="11"/>
        <item x="10"/>
        <item x="15"/>
        <item x="13"/>
        <item x="12"/>
        <item x="16"/>
        <item x="17"/>
        <item x="18"/>
        <item x="19"/>
        <item x="20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5">
    <i>
      <x v="5"/>
    </i>
    <i>
      <x v="8"/>
    </i>
    <i>
      <x v="10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outline="0" fieldPosition="0">
        <references count="1">
          <reference field="25" count="0" defaultSubtotal="1"/>
        </references>
      </pivotArea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outline="0" fieldPosition="0">
        <references count="2">
          <reference field="4294967294" count="1" selected="0">
            <x v="3"/>
          </reference>
          <reference field="25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E246A-2352-4BE2-9CF2-F44D523B89F8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h="1"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24"/>
        <item x="34"/>
        <item x="66"/>
        <item x="0"/>
        <item x="3"/>
        <item x="4"/>
        <item x="7"/>
        <item x="8"/>
        <item x="9"/>
        <item x="5"/>
        <item x="6"/>
        <item x="13"/>
        <item x="14"/>
        <item x="15"/>
        <item x="16"/>
        <item x="20"/>
        <item x="21"/>
        <item x="22"/>
        <item x="32"/>
        <item x="27"/>
        <item x="33"/>
        <item x="37"/>
        <item x="48"/>
        <item x="50"/>
        <item x="49"/>
        <item x="51"/>
        <item x="52"/>
        <item x="57"/>
        <item x="58"/>
        <item x="59"/>
        <item x="61"/>
        <item x="62"/>
        <item x="63"/>
        <item x="64"/>
        <item x="65"/>
        <item x="71"/>
        <item x="76"/>
        <item x="78"/>
        <item x="79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5"/>
        <item x="17"/>
        <item x="21"/>
        <item x="22"/>
        <item x="2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3">
    <i>
      <x v="2"/>
      <x v="1"/>
    </i>
    <i t="default">
      <x v="2"/>
    </i>
    <i>
      <x v="4"/>
      <x v="23"/>
    </i>
    <i t="default">
      <x v="4"/>
    </i>
    <i>
      <x v="6"/>
      <x v="5"/>
    </i>
    <i r="1">
      <x v="7"/>
    </i>
    <i t="default">
      <x v="6"/>
    </i>
    <i>
      <x v="7"/>
      <x v="7"/>
    </i>
    <i r="1">
      <x v="8"/>
    </i>
    <i r="1">
      <x v="21"/>
    </i>
    <i t="default">
      <x v="7"/>
    </i>
    <i>
      <x v="9"/>
      <x v="25"/>
    </i>
    <i r="1">
      <x v="26"/>
    </i>
    <i t="default">
      <x v="9"/>
    </i>
    <i>
      <x v="11"/>
      <x v="28"/>
    </i>
    <i t="default">
      <x v="11"/>
    </i>
    <i>
      <x v="14"/>
      <x v="27"/>
    </i>
    <i t="default">
      <x v="14"/>
    </i>
    <i>
      <x v="16"/>
      <x v="29"/>
    </i>
    <i t="default">
      <x v="16"/>
    </i>
    <i>
      <x v="18"/>
      <x v="12"/>
    </i>
    <i t="default"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745-7FD2-49D7-8C1D-DF9084A35546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h="1" x="70"/>
        <item x="1"/>
        <item h="1" x="42"/>
        <item h="1" x="46"/>
        <item h="1" x="47"/>
        <item h="1" x="45"/>
        <item h="1" x="77"/>
        <item h="1" x="41"/>
        <item h="1" x="67"/>
        <item h="1" x="68"/>
        <item h="1" x="69"/>
        <item h="1" x="40"/>
        <item h="1" x="44"/>
        <item h="1" x="75"/>
        <item h="1" x="11"/>
        <item h="1" x="35"/>
        <item h="1" x="36"/>
        <item h="1" x="29"/>
        <item h="1" x="18"/>
        <item h="1" x="43"/>
        <item h="1" x="38"/>
        <item h="1" x="39"/>
        <item h="1" x="24"/>
        <item h="1" x="34"/>
        <item h="1" x="66"/>
        <item h="1" x="0"/>
        <item h="1" x="27"/>
        <item h="1" x="14"/>
        <item h="1" x="37"/>
        <item h="1" x="22"/>
        <item h="1" x="50"/>
        <item h="1" x="49"/>
        <item h="1" x="51"/>
        <item h="1" x="57"/>
        <item h="1" x="64"/>
        <item h="1" x="65"/>
        <item h="1" x="79"/>
        <item h="1" x="3"/>
        <item h="1" x="4"/>
        <item h="1" x="7"/>
        <item h="1" x="8"/>
        <item h="1" x="9"/>
        <item h="1" x="13"/>
        <item h="1" x="32"/>
        <item h="1" x="33"/>
        <item h="1" x="48"/>
        <item h="1" x="52"/>
        <item h="1" x="58"/>
        <item h="1" x="59"/>
        <item h="1" x="71"/>
        <item h="1" x="76"/>
        <item h="1" x="78"/>
        <item h="1" x="5"/>
        <item h="1" x="6"/>
        <item h="1" x="15"/>
        <item h="1" x="16"/>
        <item h="1" x="20"/>
        <item h="1" x="21"/>
        <item h="1" x="61"/>
        <item h="1" x="62"/>
        <item h="1" x="63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17"/>
        <item x="25"/>
        <item x="22"/>
        <item x="21"/>
        <item x="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">
    <i>
      <x v="14"/>
      <x v="13"/>
    </i>
    <i t="default">
      <x v="14"/>
    </i>
    <i>
      <x v="15"/>
      <x v="11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outline="0" fieldPosition="0">
        <references count="1">
          <reference field="25" count="0" defaultSubtotal="1"/>
        </references>
      </pivotArea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6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45916</v>
      </c>
      <c r="E3" s="79" t="s">
        <v>52</v>
      </c>
      <c r="F3" s="79"/>
      <c r="G3" s="80">
        <v>10.01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7" t="s">
        <v>46</v>
      </c>
      <c r="AA4" s="78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45896</v>
      </c>
      <c r="B8" s="14" t="str">
        <f>[2]หน้าผ้า!B17</f>
        <v>MK68-001041</v>
      </c>
      <c r="C8" s="9" t="str">
        <f>[2]หน้าผ้า!E17</f>
        <v>บจก.ซัน ซีเมนต์ โพรเซส</v>
      </c>
      <c r="D8" s="13" t="str">
        <f>[2]หน้าผ้า!F17</f>
        <v>พระอาทิตย์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50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บิด</v>
      </c>
      <c r="M8" s="10">
        <f>[2]หน้าผ้า!T17</f>
        <v>19</v>
      </c>
      <c r="N8" s="9">
        <f>[2]หน้าผ้า!U17</f>
        <v>28</v>
      </c>
      <c r="O8" s="9">
        <f>[2]หน้าผ้า!V17</f>
        <v>40</v>
      </c>
      <c r="P8" s="10">
        <f>[2]หน้าผ้า!AB17</f>
        <v>5.7749685790719987</v>
      </c>
      <c r="Q8" s="10">
        <f>[2]หน้าผ้า!AC17</f>
        <v>0</v>
      </c>
      <c r="R8" s="10">
        <f>[2]หน้าผ้า!AD17</f>
        <v>5.7749685790719987</v>
      </c>
      <c r="S8" s="9" t="str">
        <f>[2]หน้าผ้า!Z17</f>
        <v>500กระสอบ</v>
      </c>
      <c r="T8" s="12">
        <f>[2]หน้าผ้า!X17</f>
        <v>45920</v>
      </c>
      <c r="U8" s="11">
        <f>[2]หน้าผ้า!AA17</f>
        <v>5000</v>
      </c>
      <c r="V8" s="10">
        <f>[2]หน้าผ้า!AJ17</f>
        <v>4560</v>
      </c>
      <c r="W8" s="10">
        <f>[2]หน้าผ้า!AL17</f>
        <v>440</v>
      </c>
      <c r="X8" s="10">
        <f>[2]หน้าผ้า!AM17</f>
        <v>5800</v>
      </c>
      <c r="Y8" s="10">
        <f>[2]หน้าผ้า!AN17</f>
        <v>0</v>
      </c>
      <c r="Z8" s="9" t="str">
        <f>[2]หน้าผ้า!AO17</f>
        <v>WSWT1625800SM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รอส่ง</v>
      </c>
      <c r="AG8" s="1" t="str">
        <f>[3]หน้าผ้า!DC20</f>
        <v>พร้อมส่ง</v>
      </c>
      <c r="AH8" s="1" t="str">
        <f>[2]หน้าผ้า!DL17</f>
        <v>P8</v>
      </c>
      <c r="AI8" s="1">
        <f>[2]หน้าผ้า!DM17</f>
        <v>4</v>
      </c>
      <c r="AJ8" s="3">
        <f>[2]หน้าผ้า!DN17</f>
        <v>45915</v>
      </c>
      <c r="AK8" s="3">
        <f>[2]หน้าผ้า!DQ17</f>
        <v>45911</v>
      </c>
      <c r="AL8" s="3">
        <f>[2]หน้าผ้า!DR17</f>
        <v>45905</v>
      </c>
      <c r="AM8" s="3">
        <f>[2]หน้าผ้า!DS17</f>
        <v>45912</v>
      </c>
      <c r="AN8" s="3">
        <f>[2]หน้าผ้า!DT17</f>
        <v>45913</v>
      </c>
      <c r="AO8" s="3">
        <f>[2]หน้าผ้า!DU17</f>
        <v>45913</v>
      </c>
      <c r="AP8" s="3">
        <f>[2]หน้าผ้า!DP17</f>
        <v>45910</v>
      </c>
      <c r="AQ8" s="3">
        <f>[2]หน้าผ้า!DW17</f>
        <v>45914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 t="str">
        <f>[2]หน้าผ้า!AG17</f>
        <v>รอลูกค้า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45897</v>
      </c>
      <c r="B10" s="14" t="str">
        <f>[2]หน้าผ้า!B19</f>
        <v>MK68-001045</v>
      </c>
      <c r="C10" s="9" t="str">
        <f>[2]หน้าผ้า!E19</f>
        <v>บจก.เคอรี่ฟลาวมิลล์</v>
      </c>
      <c r="D10" s="13" t="str">
        <f>[2]หน้าผ้า!F19</f>
        <v>น้องเอินโดนัท 10กก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ห่ออัดเบลแบน500</v>
      </c>
      <c r="T10" s="12">
        <f>[2]หน้าผ้า!X19</f>
        <v>45925</v>
      </c>
      <c r="U10" s="11">
        <f>[2]หน้าผ้า!AA19</f>
        <v>5000</v>
      </c>
      <c r="V10" s="10">
        <f>[2]หน้าผ้า!AJ19</f>
        <v>5000</v>
      </c>
      <c r="W10" s="10">
        <f>[2]หน้าผ้า!AL19</f>
        <v>0</v>
      </c>
      <c r="X10" s="10">
        <f>[2]หน้าผ้า!AM19</f>
        <v>5400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ยังไม่ได้พิมพ์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45925</v>
      </c>
      <c r="AK10" s="3">
        <f>[2]หน้าผ้า!DQ19</f>
        <v>0</v>
      </c>
      <c r="AL10" s="3">
        <f>[2]หน้าผ้า!DR19</f>
        <v>45916</v>
      </c>
      <c r="AM10" s="3">
        <f>[2]หน้าผ้า!DS19</f>
        <v>45923</v>
      </c>
      <c r="AN10" s="3">
        <f>[2]หน้าผ้า!DT19</f>
        <v>45924</v>
      </c>
      <c r="AO10" s="3">
        <f>[2]หน้าผ้า!DU19</f>
        <v>45924</v>
      </c>
      <c r="AP10" s="3">
        <f>[2]หน้าผ้า!DP19</f>
        <v>45920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>รอART</v>
      </c>
      <c r="AY10" s="2" t="str">
        <f>[2]หน้าผ้า!AG19</f>
        <v>สีลอกทั้งหมด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>
        <f>[2]หน้าผ้า!AQ20</f>
        <v>0</v>
      </c>
      <c r="AB11" s="8">
        <f>[2]หน้าผ้า!AR20</f>
        <v>0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45915</v>
      </c>
      <c r="B13" s="14" t="str">
        <f>[2]หน้าผ้า!B22</f>
        <v>MK68-001115</v>
      </c>
      <c r="C13" s="9" t="str">
        <f>[2]หน้าผ้า!E22</f>
        <v>บจก.โรงสีข้าวธัญญาวัตน์</v>
      </c>
      <c r="D13" s="13" t="str">
        <f>[2]หน้าผ้า!F22</f>
        <v>LUNG SHIN 12 KG.</v>
      </c>
      <c r="E13" s="9">
        <f>[2]หน้าผ้า!G22</f>
        <v>17</v>
      </c>
      <c r="F13" s="9">
        <f>[2]หน้าผ้า!H22</f>
        <v>26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 t="str">
        <f>[2]หน้าผ้า!T22</f>
        <v>ไม่สวมถุงใน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</v>
      </c>
      <c r="T13" s="12">
        <f>[2]หน้าผ้า!X22</f>
        <v>45922</v>
      </c>
      <c r="U13" s="11">
        <f>[2]หน้าผ้า!AA22</f>
        <v>10100</v>
      </c>
      <c r="V13" s="10">
        <f>[2]หน้าผ้า!AJ22</f>
        <v>0</v>
      </c>
      <c r="W13" s="10">
        <f>[2]หน้าผ้า!AL22</f>
        <v>10100</v>
      </c>
      <c r="X13" s="10">
        <f>[2]หน้าผ้า!AM22</f>
        <v>0</v>
      </c>
      <c r="Y13" s="10">
        <f>[2]หน้าผ้า!AN22</f>
        <v>10605</v>
      </c>
      <c r="Z13" s="9" t="str">
        <f>[2]หน้าผ้า!AO22</f>
        <v>WSWT1725800</v>
      </c>
      <c r="AA13" s="8">
        <f>[2]หน้าผ้า!AQ22</f>
        <v>7760.3350000000009</v>
      </c>
      <c r="AB13" s="8">
        <f>[2]หน้าผ้า!AR22</f>
        <v>7760.3350000000009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พร้อมส่ง</v>
      </c>
      <c r="AH13" s="1" t="str">
        <f>[2]หน้าผ้า!DL22</f>
        <v>P7</v>
      </c>
      <c r="AI13" s="1">
        <f>[2]หน้าผ้า!DM22</f>
        <v>2</v>
      </c>
      <c r="AJ13" s="3">
        <f>[2]หน้าผ้า!DN22</f>
        <v>45922</v>
      </c>
      <c r="AK13" s="3">
        <f>[2]หน้าผ้า!DQ22</f>
        <v>0</v>
      </c>
      <c r="AL13" s="3">
        <f>[2]หน้าผ้า!DR22</f>
        <v>45913</v>
      </c>
      <c r="AM13" s="3">
        <f>[2]หน้าผ้า!DS22</f>
        <v>45920</v>
      </c>
      <c r="AN13" s="3">
        <f>[2]หน้าผ้า!DT22</f>
        <v>45921</v>
      </c>
      <c r="AO13" s="3">
        <f>[2]หน้าผ้า!DU22</f>
        <v>45921</v>
      </c>
      <c r="AP13" s="3">
        <f>[2]หน้าผ้า!DP22</f>
        <v>45917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 t="str">
        <f>[2]หน้าผ้า!AG22</f>
        <v>20/9เย็น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>
        <f>[2]หน้าผ้า!AQ23</f>
        <v>7760.3350000000009</v>
      </c>
      <c r="AB14" s="8">
        <f>[2]หน้าผ้า!AR23</f>
        <v>7760.3350000000009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 t="str">
        <f>[2]หน้าผ้า!AI23</f>
        <v>ระบุในSD</v>
      </c>
      <c r="AG14" s="1" t="str">
        <f>[3]หน้าผ้า!DC26</f>
        <v>ยังไม่ได้พิมพ์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 t="str">
        <f>[2]หน้าผ้า!X24</f>
        <v>รอแจ้ง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2599</v>
      </c>
      <c r="AC15" s="8">
        <f>[2]หน้าผ้า!AS24</f>
        <v>10602.65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 t="str">
        <f>[2]หน้าผ้า!DN24</f>
        <v>รอแจ้ง</v>
      </c>
      <c r="AK15" s="3">
        <f>[2]หน้าผ้า!DQ24</f>
        <v>0</v>
      </c>
      <c r="AL15" s="3" t="e">
        <f>[2]หน้าผ้า!DR24</f>
        <v>#VALUE!</v>
      </c>
      <c r="AM15" s="3" t="e">
        <f>[2]หน้าผ้า!DS24</f>
        <v>#VALUE!</v>
      </c>
      <c r="AN15" s="3" t="e">
        <f>[2]หน้าผ้า!DT24</f>
        <v>#VALUE!</v>
      </c>
      <c r="AO15" s="3" t="e">
        <f>[2]หน้าผ้า!DU24</f>
        <v>#VALUE!</v>
      </c>
      <c r="AP15" s="3" t="e">
        <f>[2]หน้าผ้า!DP24</f>
        <v>#VALUE!</v>
      </c>
      <c r="AQ15" s="3" t="e">
        <f>[2]หน้าผ้า!DW24</f>
        <v>#VALUE!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729.46232000000009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2599</v>
      </c>
      <c r="AC16" s="8">
        <f>[2]หน้าผ้า!AS25</f>
        <v>10602.65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พร้อมส่ง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45912</v>
      </c>
      <c r="B17" s="14" t="str">
        <f>[2]หน้าผ้า!B26</f>
        <v>MK68-001111</v>
      </c>
      <c r="C17" s="9" t="str">
        <f>[2]หน้าผ้า!E26</f>
        <v>บจก.ซิเบลโก้(บางเลน)</v>
      </c>
      <c r="D17" s="13" t="str">
        <f>[2]หน้าผ้า!F26</f>
        <v>PORTARYTE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500กระสอบแบน</v>
      </c>
      <c r="T17" s="12">
        <f>[2]หน้าผ้า!X26</f>
        <v>45924</v>
      </c>
      <c r="U17" s="11">
        <f>[2]หน้าผ้า!AA26</f>
        <v>10000</v>
      </c>
      <c r="V17" s="10">
        <f>[2]หน้าผ้า!AJ26</f>
        <v>0</v>
      </c>
      <c r="W17" s="10">
        <f>[2]หน้าผ้า!AL26</f>
        <v>10000</v>
      </c>
      <c r="X17" s="10">
        <f>[2]หน้าผ้า!AM26</f>
        <v>0</v>
      </c>
      <c r="Y17" s="10">
        <f>[2]หน้าผ้า!AN26</f>
        <v>10500</v>
      </c>
      <c r="Z17" s="9" t="str">
        <f>[2]หน้าผ้า!AO26</f>
        <v>WSWT1825800SM</v>
      </c>
      <c r="AA17" s="8">
        <f>[2]หน้าผ้า!AQ26</f>
        <v>8801.1</v>
      </c>
      <c r="AB17" s="8">
        <f>[2]หน้าผ้า!AR26</f>
        <v>8801.1</v>
      </c>
      <c r="AC17" s="8">
        <f>[2]หน้าผ้า!AS26</f>
        <v>0</v>
      </c>
      <c r="AD17" s="8">
        <f>[2]หน้าผ้า!AT26</f>
        <v>1900</v>
      </c>
      <c r="AE17" s="8">
        <f>[2]หน้าผ้า!AU26</f>
        <v>6901.1</v>
      </c>
      <c r="AF17" s="8" t="str">
        <f>[2]หน้าผ้า!AI26</f>
        <v>ห้ามเกิน-ขาดได้5%</v>
      </c>
      <c r="AG17" s="1" t="str">
        <f>[3]หน้าผ้า!DC29</f>
        <v>ยังไม่ได้พิมพ์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45924</v>
      </c>
      <c r="AK17" s="3">
        <f>[2]หน้าผ้า!DQ26</f>
        <v>45920</v>
      </c>
      <c r="AL17" s="3">
        <f>[2]หน้าผ้า!DR26</f>
        <v>45913</v>
      </c>
      <c r="AM17" s="3">
        <f>[2]หน้าผ้า!DS26</f>
        <v>45921</v>
      </c>
      <c r="AN17" s="3">
        <f>[2]หน้าผ้า!DT26</f>
        <v>45922</v>
      </c>
      <c r="AO17" s="3">
        <f>[2]หน้าผ้า!DU26</f>
        <v>45923</v>
      </c>
      <c r="AP17" s="3">
        <f>[2]หน้าผ้า!DP26</f>
        <v>45919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8801.1</v>
      </c>
      <c r="AB18" s="8">
        <f>[2]หน้าผ้า!AR27</f>
        <v>8801.1</v>
      </c>
      <c r="AC18" s="8">
        <f>[2]หน้าผ้า!AS27</f>
        <v>0</v>
      </c>
      <c r="AD18" s="8">
        <f>[2]หน้าผ้า!AT27</f>
        <v>1900</v>
      </c>
      <c r="AE18" s="8">
        <f>[2]หน้าผ้า!AU27</f>
        <v>6901.1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45898</v>
      </c>
      <c r="B19" s="14" t="str">
        <f>[2]หน้าผ้า!B28</f>
        <v>MK68-001049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ผึ้งเหลือง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</v>
      </c>
      <c r="T19" s="12">
        <f>[2]หน้าผ้า!X28</f>
        <v>45917</v>
      </c>
      <c r="U19" s="11">
        <f>[2]หน้าผ้า!AA28</f>
        <v>50000</v>
      </c>
      <c r="V19" s="10">
        <f>[2]หน้าผ้า!AJ28</f>
        <v>50000</v>
      </c>
      <c r="W19" s="10">
        <f>[2]หน้าผ้า!AL28</f>
        <v>0</v>
      </c>
      <c r="X19" s="10">
        <f>[2]หน้าผ้า!AM28</f>
        <v>52901</v>
      </c>
      <c r="Y19" s="10">
        <f>[2]หน้าผ้า!AN28</f>
        <v>0</v>
      </c>
      <c r="Z19" s="9" t="str">
        <f>[2]หน้าผ้า!AO28</f>
        <v>WSWT1925800</v>
      </c>
      <c r="AA19" s="8">
        <f>[2]หน้าผ้า!AQ28</f>
        <v>0</v>
      </c>
      <c r="AB19" s="8">
        <f>[2]หน้าผ้า!AR28</f>
        <v>0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รอแบบ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45917</v>
      </c>
      <c r="AK19" s="3">
        <f>[2]หน้าผ้า!DQ28</f>
        <v>0</v>
      </c>
      <c r="AL19" s="3">
        <f>[2]หน้าผ้า!DR28</f>
        <v>45908</v>
      </c>
      <c r="AM19" s="3">
        <f>[2]หน้าผ้า!DS28</f>
        <v>45915</v>
      </c>
      <c r="AN19" s="3">
        <f>[2]หน้าผ้า!DT28</f>
        <v>45916</v>
      </c>
      <c r="AO19" s="3">
        <f>[2]หน้าผ้า!DU28</f>
        <v>45916</v>
      </c>
      <c r="AP19" s="3">
        <f>[2]หน้าผ้า!DP28</f>
        <v>45912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 t="str">
        <f>[2]หน้าผ้า!AG28</f>
        <v>ลบสีจำนวนมาก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0</v>
      </c>
      <c r="B20" s="14" t="str">
        <f>[2]หน้าผ้า!B29</f>
        <v>ใบรับคำสั่งซื้อ</v>
      </c>
      <c r="C20" s="9" t="str">
        <f>[2]หน้าผ้า!E29</f>
        <v>บจก.เอ็กเซลเล้นท์</v>
      </c>
      <c r="D20" s="13" t="str">
        <f>[2]หน้าผ้า!F29</f>
        <v>นกทอง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45925</v>
      </c>
      <c r="U20" s="11">
        <f>[2]หน้าผ้า!AA29</f>
        <v>20000</v>
      </c>
      <c r="V20" s="10">
        <f>[2]หน้าผ้า!AJ29</f>
        <v>0</v>
      </c>
      <c r="W20" s="10">
        <f>[2]หน้าผ้า!AL29</f>
        <v>20000</v>
      </c>
      <c r="X20" s="10">
        <f>[2]หน้าผ้า!AM29</f>
        <v>0</v>
      </c>
      <c r="Y20" s="10">
        <f>[2]หน้าผ้า!AN29</f>
        <v>21000</v>
      </c>
      <c r="Z20" s="9" t="str">
        <f>[2]หน้าผ้า!AO29</f>
        <v>WSWT1925800</v>
      </c>
      <c r="AA20" s="8">
        <f>[2]หน้าผ้า!AQ29</f>
        <v>17602.2</v>
      </c>
      <c r="AB20" s="8">
        <f>[2]หน้าผ้า!AR29</f>
        <v>14424</v>
      </c>
      <c r="AC20" s="8">
        <f>[2]หน้าผ้า!AS29</f>
        <v>3178.2000000000007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45925</v>
      </c>
      <c r="AK20" s="3">
        <f>[2]หน้าผ้า!DQ29</f>
        <v>0</v>
      </c>
      <c r="AL20" s="3">
        <f>[2]หน้าผ้า!DR29</f>
        <v>45916</v>
      </c>
      <c r="AM20" s="3">
        <f>[2]หน้าผ้า!DS29</f>
        <v>45923</v>
      </c>
      <c r="AN20" s="3">
        <f>[2]หน้าผ้า!DT29</f>
        <v>45924</v>
      </c>
      <c r="AO20" s="3">
        <f>[2]หน้าผ้า!DU29</f>
        <v>45924</v>
      </c>
      <c r="AP20" s="3">
        <f>[2]หน้าผ้า!DP29</f>
        <v>45920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230.80794666666674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บจก.ไลม์มาสเตอร์</v>
      </c>
      <c r="D21" s="13" t="str">
        <f>[2]หน้าผ้า!F30</f>
        <v>LMC 25 kg</v>
      </c>
      <c r="E21" s="9">
        <f>[2]หน้าผ้า!G30</f>
        <v>19</v>
      </c>
      <c r="F21" s="9">
        <f>[2]หน้าผ้า!H30</f>
        <v>32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64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35</v>
      </c>
      <c r="O21" s="9">
        <f>[2]หน้าผ้า!V30</f>
        <v>40</v>
      </c>
      <c r="P21" s="10">
        <f>[2]หน้าผ้า!AB30</f>
        <v>341.36903080895991</v>
      </c>
      <c r="Q21" s="10">
        <f>[2]หน้าผ้า!AC30</f>
        <v>0</v>
      </c>
      <c r="R21" s="10">
        <f>[2]หน้าผ้า!AD30</f>
        <v>341.36903080895991</v>
      </c>
      <c r="S21" s="9" t="str">
        <f>[2]หน้าผ้า!Z30</f>
        <v>500กระสอบแบน</v>
      </c>
      <c r="T21" s="12">
        <f>[2]หน้าผ้า!X30</f>
        <v>45925</v>
      </c>
      <c r="U21" s="11">
        <f>[2]หน้าผ้า!AA30</f>
        <v>20000</v>
      </c>
      <c r="V21" s="10">
        <f>[2]หน้าผ้า!AJ30</f>
        <v>233</v>
      </c>
      <c r="W21" s="10">
        <f>[2]หน้าผ้า!AL30</f>
        <v>19767</v>
      </c>
      <c r="X21" s="10">
        <f>[2]หน้าผ้า!AM30</f>
        <v>0</v>
      </c>
      <c r="Y21" s="10">
        <f>[2]หน้าผ้า!AN30</f>
        <v>20755.350000000002</v>
      </c>
      <c r="Z21" s="9" t="str">
        <f>[2]หน้าผ้า!AO30</f>
        <v>WSWT1925800</v>
      </c>
      <c r="AA21" s="8">
        <f>[2]หน้าผ้า!AQ30</f>
        <v>18501.714330000003</v>
      </c>
      <c r="AB21" s="8">
        <f>[2]หน้าผ้า!AR30</f>
        <v>0</v>
      </c>
      <c r="AC21" s="8">
        <f>[2]หน้าผ้า!AS30</f>
        <v>18501.714330000003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45925</v>
      </c>
      <c r="AK21" s="3">
        <f>[2]หน้าผ้า!DQ30</f>
        <v>0</v>
      </c>
      <c r="AL21" s="3">
        <f>[2]หน้าผ้า!DR30</f>
        <v>45915</v>
      </c>
      <c r="AM21" s="3">
        <f>[2]หน้าผ้า!DS30</f>
        <v>45922</v>
      </c>
      <c r="AN21" s="3">
        <f>[2]หน้าผ้า!DT30</f>
        <v>45923</v>
      </c>
      <c r="AO21" s="3">
        <f>[2]หน้าผ้า!DU30</f>
        <v>45923</v>
      </c>
      <c r="AP21" s="3">
        <f>[2]หน้าผ้า!DP30</f>
        <v>45920</v>
      </c>
      <c r="AQ21" s="3">
        <f>[2]หน้าผ้า!DW30</f>
        <v>45924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1343.6356095653334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 t="str">
        <f>[2]หน้าผ้า!X31</f>
        <v>รอแจ้ง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 t="str">
        <f>[2]หน้าผ้า!DN31</f>
        <v>รอแจ้ง</v>
      </c>
      <c r="AK22" s="3">
        <f>[2]หน้าผ้า!DQ31</f>
        <v>0</v>
      </c>
      <c r="AL22" s="3" t="e">
        <f>[2]หน้าผ้า!DR31</f>
        <v>#VALUE!</v>
      </c>
      <c r="AM22" s="3" t="e">
        <f>[2]หน้าผ้า!DS31</f>
        <v>#VALUE!</v>
      </c>
      <c r="AN22" s="3" t="e">
        <f>[2]หน้าผ้า!DT31</f>
        <v>#VALUE!</v>
      </c>
      <c r="AO22" s="3" t="e">
        <f>[2]หน้าผ้า!DU31</f>
        <v>#VALUE!</v>
      </c>
      <c r="AP22" s="3" t="e">
        <f>[2]หน้าผ้า!DP31</f>
        <v>#VALUE!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ผึ้งเหลือง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 t="str">
        <f>[2]หน้าผ้า!X32</f>
        <v>รอแจ้ง</v>
      </c>
      <c r="U23" s="11">
        <f>[2]หน้าผ้า!AA32</f>
        <v>140000</v>
      </c>
      <c r="V23" s="10">
        <f>[2]หน้าผ้า!AJ32</f>
        <v>0</v>
      </c>
      <c r="W23" s="10">
        <f>[2]หน้าผ้า!AL32</f>
        <v>140000</v>
      </c>
      <c r="X23" s="10">
        <f>[2]หน้าผ้า!AM32</f>
        <v>0</v>
      </c>
      <c r="Y23" s="10">
        <f>[2]หน้าผ้า!AN32</f>
        <v>147000</v>
      </c>
      <c r="Z23" s="9" t="str">
        <f>[2]หน้าผ้า!AO32</f>
        <v>WSWT1925800</v>
      </c>
      <c r="AA23" s="8">
        <f>[2]หน้าผ้า!AQ32</f>
        <v>123215.4</v>
      </c>
      <c r="AB23" s="8">
        <f>[2]หน้าผ้า!AR32</f>
        <v>0</v>
      </c>
      <c r="AC23" s="8">
        <f>[2]หน้าผ้า!AS32</f>
        <v>123215.4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P7</v>
      </c>
      <c r="AI23" s="1">
        <f>[2]หน้าผ้า!DM32</f>
        <v>2</v>
      </c>
      <c r="AJ23" s="3" t="str">
        <f>[2]หน้าผ้า!DN32</f>
        <v>รอแจ้ง</v>
      </c>
      <c r="AK23" s="3">
        <f>[2]หน้าผ้า!DQ32</f>
        <v>0</v>
      </c>
      <c r="AL23" s="3" t="e">
        <f>[2]หน้าผ้า!DR32</f>
        <v>#VALUE!</v>
      </c>
      <c r="AM23" s="3" t="e">
        <f>[2]หน้าผ้า!DS32</f>
        <v>#VALUE!</v>
      </c>
      <c r="AN23" s="3" t="e">
        <f>[2]หน้าผ้า!DT32</f>
        <v>#VALUE!</v>
      </c>
      <c r="AO23" s="3" t="e">
        <f>[2]หน้าผ้า!DU32</f>
        <v>#VALUE!</v>
      </c>
      <c r="AP23" s="3" t="e">
        <f>[2]หน้าผ้า!DP32</f>
        <v>#VALUE!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8948.1761600000009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194523.71432999999</v>
      </c>
      <c r="AB24" s="8">
        <f>[2]หน้าผ้า!AR33</f>
        <v>14424</v>
      </c>
      <c r="AC24" s="8">
        <f>[2]หน้าผ้า!AS33</f>
        <v>180099.71432999999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พร้อมส่ง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45905</v>
      </c>
      <c r="B25" s="14" t="str">
        <f>[2]หน้าผ้า!B34</f>
        <v>MK68-001077</v>
      </c>
      <c r="C25" s="9" t="str">
        <f>[2]หน้าผ้า!E34</f>
        <v>บจก.เคอรี่ฟลาวมิลล์</v>
      </c>
      <c r="D25" s="13" t="str">
        <f>[2]หน้าผ้า!F34</f>
        <v>บะหมี่เตี๊ยว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45918</v>
      </c>
      <c r="U25" s="11">
        <f>[2]หน้าผ้า!AA34</f>
        <v>5000</v>
      </c>
      <c r="V25" s="10">
        <f>[2]หน้าผ้า!AJ34</f>
        <v>5140</v>
      </c>
      <c r="W25" s="10">
        <f>[2]หน้าผ้า!AL34</f>
        <v>0</v>
      </c>
      <c r="X25" s="10">
        <f>[2]หน้าผ้า!AM34</f>
        <v>5250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PDR250296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45918</v>
      </c>
      <c r="AK25" s="3">
        <f>[2]หน้าผ้า!DQ34</f>
        <v>0</v>
      </c>
      <c r="AL25" s="3">
        <f>[2]หน้าผ้า!DR34</f>
        <v>45909</v>
      </c>
      <c r="AM25" s="3">
        <f>[2]หน้าผ้า!DS34</f>
        <v>45916</v>
      </c>
      <c r="AN25" s="3">
        <f>[2]หน้าผ้า!DT34</f>
        <v>45917</v>
      </c>
      <c r="AO25" s="3">
        <f>[2]หน้าผ้า!DU34</f>
        <v>45917</v>
      </c>
      <c r="AP25" s="3">
        <f>[2]หน้าผ้า!DP34</f>
        <v>45913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45905</v>
      </c>
      <c r="B26" s="14" t="str">
        <f>[2]หน้าผ้า!B35</f>
        <v>MK68-001077</v>
      </c>
      <c r="C26" s="9" t="str">
        <f>[2]หน้าผ้า!E35</f>
        <v>บจก.เคอรี่ฟลาวมิลล์</v>
      </c>
      <c r="D26" s="13" t="str">
        <f>[2]หน้าผ้า!F35</f>
        <v>แต้มแดง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45918</v>
      </c>
      <c r="U26" s="11">
        <f>[2]หน้าผ้า!AA35</f>
        <v>5000</v>
      </c>
      <c r="V26" s="10">
        <f>[2]หน้าผ้า!AJ35</f>
        <v>5000</v>
      </c>
      <c r="W26" s="10">
        <f>[2]หน้าผ้า!AL35</f>
        <v>0</v>
      </c>
      <c r="X26" s="10">
        <f>[2]หน้าผ้า!AM35</f>
        <v>5023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PDR250295</v>
      </c>
      <c r="AG26" s="1" t="str">
        <f>[3]หน้าผ้า!DC38</f>
        <v>พร้อมส่ง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45918</v>
      </c>
      <c r="AK26" s="3">
        <f>[2]หน้าผ้า!DQ35</f>
        <v>0</v>
      </c>
      <c r="AL26" s="3">
        <f>[2]หน้าผ้า!DR35</f>
        <v>45909</v>
      </c>
      <c r="AM26" s="3">
        <f>[2]หน้าผ้า!DS35</f>
        <v>45916</v>
      </c>
      <c r="AN26" s="3">
        <f>[2]หน้าผ้า!DT35</f>
        <v>45917</v>
      </c>
      <c r="AO26" s="3">
        <f>[2]หน้าผ้า!DU35</f>
        <v>45917</v>
      </c>
      <c r="AP26" s="3">
        <f>[2]หน้าผ้า!DP35</f>
        <v>45913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บจก.เคอรี่ฟลาวมิลล์</v>
      </c>
      <c r="D27" s="13" t="str">
        <f>[2]หน้าผ้า!F36</f>
        <v>แต้มแดง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 t="str">
        <f>[2]หน้าผ้า!X36</f>
        <v>รอแจ้ง</v>
      </c>
      <c r="U27" s="11">
        <f>[2]หน้าผ้า!AA36</f>
        <v>5000</v>
      </c>
      <c r="V27" s="10">
        <f>[2]หน้าผ้า!AJ36</f>
        <v>5000</v>
      </c>
      <c r="W27" s="10">
        <f>[2]หน้าผ้า!AL36</f>
        <v>0</v>
      </c>
      <c r="X27" s="10">
        <f>[2]หน้าผ้า!AM36</f>
        <v>5400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ผ้าขาว</v>
      </c>
      <c r="AH27" s="1" t="str">
        <f>[2]หน้าผ้า!DL36</f>
        <v>P7</v>
      </c>
      <c r="AI27" s="1">
        <f>[2]หน้าผ้า!DM36</f>
        <v>2</v>
      </c>
      <c r="AJ27" s="3" t="str">
        <f>[2]หน้าผ้า!DN36</f>
        <v>รอแจ้ง</v>
      </c>
      <c r="AK27" s="3">
        <f>[2]หน้าผ้า!DQ36</f>
        <v>0</v>
      </c>
      <c r="AL27" s="3" t="e">
        <f>[2]หน้าผ้า!DR36</f>
        <v>#VALUE!</v>
      </c>
      <c r="AM27" s="3" t="e">
        <f>[2]หน้าผ้า!DS36</f>
        <v>#VALUE!</v>
      </c>
      <c r="AN27" s="3" t="e">
        <f>[2]หน้าผ้า!DT36</f>
        <v>#VALUE!</v>
      </c>
      <c r="AO27" s="3" t="e">
        <f>[2]หน้าผ้า!DU36</f>
        <v>#VALUE!</v>
      </c>
      <c r="AP27" s="3" t="e">
        <f>[2]หน้าผ้า!DP36</f>
        <v>#VALUE!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45905</v>
      </c>
      <c r="B28" s="14" t="str">
        <f>[2]หน้าผ้า!B37</f>
        <v>MK68-001077</v>
      </c>
      <c r="C28" s="9" t="str">
        <f>[2]หน้าผ้า!E37</f>
        <v>บจก.เคอรี่ฟลาวมิลล์</v>
      </c>
      <c r="D28" s="13" t="str">
        <f>[2]หน้าผ้า!F37</f>
        <v>ถุงเขียว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45918</v>
      </c>
      <c r="U28" s="11">
        <f>[2]หน้าผ้า!AA37</f>
        <v>10000</v>
      </c>
      <c r="V28" s="10">
        <f>[2]หน้าผ้า!AJ37</f>
        <v>10000</v>
      </c>
      <c r="W28" s="10">
        <f>[2]หน้าผ้า!AL37</f>
        <v>0</v>
      </c>
      <c r="X28" s="10">
        <f>[2]หน้าผ้า!AM37</f>
        <v>10400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PDR250296</v>
      </c>
      <c r="AG28" s="1" t="str">
        <f>[3]หน้าผ้า!DC40</f>
        <v>ผ้าขาว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45918</v>
      </c>
      <c r="AK28" s="3">
        <f>[2]หน้าผ้า!DQ37</f>
        <v>0</v>
      </c>
      <c r="AL28" s="3">
        <f>[2]หน้าผ้า!DR37</f>
        <v>45909</v>
      </c>
      <c r="AM28" s="3">
        <f>[2]หน้าผ้า!DS37</f>
        <v>45916</v>
      </c>
      <c r="AN28" s="3">
        <f>[2]หน้าผ้า!DT37</f>
        <v>45917</v>
      </c>
      <c r="AO28" s="3">
        <f>[2]หน้าผ้า!DU37</f>
        <v>45917</v>
      </c>
      <c r="AP28" s="3">
        <f>[2]หน้าผ้า!DP37</f>
        <v>45913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45905</v>
      </c>
      <c r="B29" s="14" t="str">
        <f>[2]หน้าผ้า!B38</f>
        <v>MK68-001077</v>
      </c>
      <c r="C29" s="9" t="str">
        <f>[2]หน้าผ้า!E38</f>
        <v>บจก.เคอรี่ฟลาวมิลล์</v>
      </c>
      <c r="D29" s="13" t="str">
        <f>[2]หน้าผ้า!F38</f>
        <v>ดอกไม้เขียว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45918</v>
      </c>
      <c r="U29" s="11">
        <f>[2]หน้าผ้า!AA38</f>
        <v>5000</v>
      </c>
      <c r="V29" s="10">
        <f>[2]หน้าผ้า!AJ38</f>
        <v>5000</v>
      </c>
      <c r="W29" s="10">
        <f>[2]หน้าผ้า!AL38</f>
        <v>0</v>
      </c>
      <c r="X29" s="10">
        <f>[2]หน้าผ้า!AM38</f>
        <v>5400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PDR250296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45918</v>
      </c>
      <c r="AK29" s="3">
        <f>[2]หน้าผ้า!DQ38</f>
        <v>0</v>
      </c>
      <c r="AL29" s="3">
        <f>[2]หน้าผ้า!DR38</f>
        <v>45909</v>
      </c>
      <c r="AM29" s="3">
        <f>[2]หน้าผ้า!DS38</f>
        <v>45916</v>
      </c>
      <c r="AN29" s="3">
        <f>[2]หน้าผ้า!DT38</f>
        <v>45917</v>
      </c>
      <c r="AO29" s="3">
        <f>[2]หน้าผ้า!DU38</f>
        <v>45917</v>
      </c>
      <c r="AP29" s="3">
        <f>[2]หน้าผ้า!DP38</f>
        <v>45913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 t="str">
        <f>[2]หน้าผ้า!AG38</f>
        <v>ลบสีจำนวนมาก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45904</v>
      </c>
      <c r="B30" s="14" t="str">
        <f>[2]หน้าผ้า!B39</f>
        <v>MK68-001075</v>
      </c>
      <c r="C30" s="9" t="str">
        <f>[2]หน้าผ้า!E39</f>
        <v>บจก.เคอรี่ฟลาวมิลล์</v>
      </c>
      <c r="D30" s="13" t="str">
        <f>[2]หน้าผ้า!F39</f>
        <v>ไม่พิมพ์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ไม่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ห่ออัดเบลแบน501</v>
      </c>
      <c r="T30" s="12">
        <f>[2]หน้าผ้า!X39</f>
        <v>45924</v>
      </c>
      <c r="U30" s="11">
        <f>[2]หน้าผ้า!AA39</f>
        <v>20000</v>
      </c>
      <c r="V30" s="10">
        <f>[2]หน้าผ้า!AJ39</f>
        <v>21000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พร้อมส่ง</v>
      </c>
      <c r="AH30" s="1" t="str">
        <f>[2]หน้าผ้า!DL39</f>
        <v>P3</v>
      </c>
      <c r="AI30" s="1">
        <f>[2]หน้าผ้า!DM39</f>
        <v>1</v>
      </c>
      <c r="AJ30" s="3">
        <f>[2]หน้าผ้า!DN39</f>
        <v>45924</v>
      </c>
      <c r="AK30" s="3">
        <f>[2]หน้าผ้า!DQ39</f>
        <v>0</v>
      </c>
      <c r="AL30" s="3">
        <f>[2]หน้าผ้า!DR39</f>
        <v>0</v>
      </c>
      <c r="AM30" s="3">
        <f>[2]หน้าผ้า!DS39</f>
        <v>0</v>
      </c>
      <c r="AN30" s="3">
        <f>[2]หน้าผ้า!DT39</f>
        <v>0</v>
      </c>
      <c r="AO30" s="3">
        <f>[2]หน้าผ้า!DU39</f>
        <v>45923</v>
      </c>
      <c r="AP30" s="3">
        <f>[2]หน้าผ้า!DP39</f>
        <v>45919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ตัด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45904</v>
      </c>
      <c r="B31" s="14" t="str">
        <f>[2]หน้าผ้า!B40</f>
        <v>MK68-001076</v>
      </c>
      <c r="C31" s="9" t="str">
        <f>[2]หน้าผ้า!E40</f>
        <v>บจก.เคอรี่ฟลาวมิลล์</v>
      </c>
      <c r="D31" s="13" t="str">
        <f>[2]หน้าผ้า!F40</f>
        <v>ไม่พิมพ์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ไม่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ห่ออัดเบลแบน501</v>
      </c>
      <c r="T31" s="12">
        <f>[2]หน้าผ้า!X40</f>
        <v>45924</v>
      </c>
      <c r="U31" s="11">
        <f>[2]หน้าผ้า!AA40</f>
        <v>20000</v>
      </c>
      <c r="V31" s="10">
        <f>[2]หน้าผ้า!AJ40</f>
        <v>21000</v>
      </c>
      <c r="W31" s="10">
        <f>[2]หน้าผ้า!AL40</f>
        <v>0</v>
      </c>
      <c r="X31" s="10">
        <f>[2]หน้าผ้า!AM40</f>
        <v>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พร้อมส่ง</v>
      </c>
      <c r="AH31" s="1" t="str">
        <f>[2]หน้าผ้า!DL40</f>
        <v>P3</v>
      </c>
      <c r="AI31" s="1">
        <f>[2]หน้าผ้า!DM40</f>
        <v>1</v>
      </c>
      <c r="AJ31" s="3">
        <f>[2]หน้าผ้า!DN40</f>
        <v>45924</v>
      </c>
      <c r="AK31" s="3">
        <f>[2]หน้าผ้า!DQ40</f>
        <v>0</v>
      </c>
      <c r="AL31" s="3">
        <f>[2]หน้าผ้า!DR40</f>
        <v>0</v>
      </c>
      <c r="AM31" s="3">
        <f>[2]หน้าผ้า!DS40</f>
        <v>0</v>
      </c>
      <c r="AN31" s="3">
        <f>[2]หน้าผ้า!DT40</f>
        <v>0</v>
      </c>
      <c r="AO31" s="3">
        <f>[2]หน้าผ้า!DU40</f>
        <v>45923</v>
      </c>
      <c r="AP31" s="3">
        <f>[2]หน้าผ้า!DP40</f>
        <v>45919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ตัด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45910</v>
      </c>
      <c r="B32" s="14" t="str">
        <f>[2]หน้าผ้า!B41</f>
        <v>MK68-001099</v>
      </c>
      <c r="C32" s="9" t="str">
        <f>[2]หน้าผ้า!E41</f>
        <v>บจก.เคอรี่ฟลาวมิลล์</v>
      </c>
      <c r="D32" s="13" t="str">
        <f>[2]หน้าผ้า!F41</f>
        <v>ถุงเขียว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45920</v>
      </c>
      <c r="U32" s="11">
        <f>[2]หน้าผ้า!AA41</f>
        <v>10000</v>
      </c>
      <c r="V32" s="10">
        <f>[2]หน้าผ้า!AJ41</f>
        <v>10000</v>
      </c>
      <c r="W32" s="10">
        <f>[2]หน้าผ้า!AL41</f>
        <v>0</v>
      </c>
      <c r="X32" s="10">
        <f>[2]หน้าผ้า!AM41</f>
        <v>10400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PDR250299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45920</v>
      </c>
      <c r="AK32" s="3">
        <f>[2]หน้าผ้า!DQ41</f>
        <v>0</v>
      </c>
      <c r="AL32" s="3">
        <f>[2]หน้าผ้า!DR41</f>
        <v>45911</v>
      </c>
      <c r="AM32" s="3">
        <f>[2]หน้าผ้า!DS41</f>
        <v>45918</v>
      </c>
      <c r="AN32" s="3">
        <f>[2]หน้าผ้า!DT41</f>
        <v>45919</v>
      </c>
      <c r="AO32" s="3">
        <f>[2]หน้าผ้า!DU41</f>
        <v>45919</v>
      </c>
      <c r="AP32" s="3">
        <f>[2]หน้าผ้า!DP41</f>
        <v>45915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45910</v>
      </c>
      <c r="B33" s="14" t="str">
        <f>[2]หน้าผ้า!B42</f>
        <v>MK68-001099</v>
      </c>
      <c r="C33" s="9" t="str">
        <f>[2]หน้าผ้า!E42</f>
        <v>บจก.เคอรี่ฟลาวมิลล์</v>
      </c>
      <c r="D33" s="13" t="str">
        <f>[2]หน้าผ้า!F42</f>
        <v>ถุงทองแซนวิช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45920</v>
      </c>
      <c r="U33" s="11">
        <f>[2]หน้าผ้า!AA42</f>
        <v>10000</v>
      </c>
      <c r="V33" s="10">
        <f>[2]หน้าผ้า!AJ42</f>
        <v>10000</v>
      </c>
      <c r="W33" s="10">
        <f>[2]หน้าผ้า!AL42</f>
        <v>0</v>
      </c>
      <c r="X33" s="10">
        <f>[2]หน้าผ้า!AM42</f>
        <v>10490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PDR250299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45920</v>
      </c>
      <c r="AK33" s="3">
        <f>[2]หน้าผ้า!DQ42</f>
        <v>0</v>
      </c>
      <c r="AL33" s="3">
        <f>[2]หน้าผ้า!DR42</f>
        <v>45911</v>
      </c>
      <c r="AM33" s="3">
        <f>[2]หน้าผ้า!DS42</f>
        <v>45918</v>
      </c>
      <c r="AN33" s="3">
        <f>[2]หน้าผ้า!DT42</f>
        <v>45919</v>
      </c>
      <c r="AO33" s="3">
        <f>[2]หน้าผ้า!DU42</f>
        <v>45919</v>
      </c>
      <c r="AP33" s="3">
        <f>[2]หน้าผ้า!DP42</f>
        <v>45915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 t="str">
        <f>[2]หน้าผ้า!AG42</f>
        <v>ลบสี 500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45910</v>
      </c>
      <c r="B34" s="14" t="str">
        <f>[2]หน้าผ้า!B43</f>
        <v>MK68-001099</v>
      </c>
      <c r="C34" s="9" t="str">
        <f>[2]หน้าผ้า!E43</f>
        <v>บจก.เคอรี่ฟลาวมิลล์</v>
      </c>
      <c r="D34" s="13" t="str">
        <f>[2]หน้าผ้า!F43</f>
        <v>BS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45920</v>
      </c>
      <c r="U34" s="11">
        <f>[2]หน้าผ้า!AA43</f>
        <v>5000</v>
      </c>
      <c r="V34" s="10">
        <f>[2]หน้าผ้า!AJ43</f>
        <v>5000</v>
      </c>
      <c r="W34" s="10">
        <f>[2]หน้าผ้า!AL43</f>
        <v>0</v>
      </c>
      <c r="X34" s="10">
        <f>[2]หน้าผ้า!AM43</f>
        <v>5250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PDR250299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45920</v>
      </c>
      <c r="AK34" s="3">
        <f>[2]หน้าผ้า!DQ43</f>
        <v>0</v>
      </c>
      <c r="AL34" s="3">
        <f>[2]หน้าผ้า!DR43</f>
        <v>45911</v>
      </c>
      <c r="AM34" s="3">
        <f>[2]หน้าผ้า!DS43</f>
        <v>45918</v>
      </c>
      <c r="AN34" s="3">
        <f>[2]หน้าผ้า!DT43</f>
        <v>45919</v>
      </c>
      <c r="AO34" s="3">
        <f>[2]หน้าผ้า!DU43</f>
        <v>45919</v>
      </c>
      <c r="AP34" s="3">
        <f>[2]หน้าผ้า!DP43</f>
        <v>45915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 t="str">
        <f>[2]หน้าผ้า!AG43</f>
        <v>ลบสี 900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45910</v>
      </c>
      <c r="B35" s="14" t="str">
        <f>[2]หน้าผ้า!B44</f>
        <v>MK68-001099</v>
      </c>
      <c r="C35" s="9" t="str">
        <f>[2]หน้าผ้า!E44</f>
        <v>บจก.เคอรี่ฟลาวมิลล์</v>
      </c>
      <c r="D35" s="13" t="str">
        <f>[2]หน้าผ้า!F44</f>
        <v>ชามแดง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45925</v>
      </c>
      <c r="U35" s="11">
        <f>[2]หน้าผ้า!AA44</f>
        <v>5000</v>
      </c>
      <c r="V35" s="10">
        <f>[2]หน้าผ้า!AJ44</f>
        <v>5000</v>
      </c>
      <c r="W35" s="10">
        <f>[2]หน้าผ้า!AL44</f>
        <v>0</v>
      </c>
      <c r="X35" s="10">
        <f>[2]หน้าผ้า!AM44</f>
        <v>5710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PDR250300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45925</v>
      </c>
      <c r="AK35" s="3">
        <f>[2]หน้าผ้า!DQ44</f>
        <v>0</v>
      </c>
      <c r="AL35" s="3">
        <f>[2]หน้าผ้า!DR44</f>
        <v>45916</v>
      </c>
      <c r="AM35" s="3">
        <f>[2]หน้าผ้า!DS44</f>
        <v>45923</v>
      </c>
      <c r="AN35" s="3">
        <f>[2]หน้าผ้า!DT44</f>
        <v>45924</v>
      </c>
      <c r="AO35" s="3">
        <f>[2]หน้าผ้า!DU44</f>
        <v>45924</v>
      </c>
      <c r="AP35" s="3">
        <f>[2]หน้าผ้า!DP44</f>
        <v>45920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 t="str">
        <f>[2]หน้าผ้า!AG44</f>
        <v xml:space="preserve">ลบสี 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45910</v>
      </c>
      <c r="B36" s="14" t="str">
        <f>[2]หน้าผ้า!B45</f>
        <v>MK68-001099</v>
      </c>
      <c r="C36" s="9" t="str">
        <f>[2]หน้าผ้า!E45</f>
        <v>บจก.เคอรี่ฟลาวมิลล์</v>
      </c>
      <c r="D36" s="13" t="str">
        <f>[2]หน้าผ้า!F45</f>
        <v>บะหมี่เตี๊ยว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45925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PDR250300</v>
      </c>
      <c r="AG36" s="1" t="str">
        <f>[3]หน้าผ้า!DC48</f>
        <v>พร้อมส่ง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45925</v>
      </c>
      <c r="AK36" s="3">
        <f>[2]หน้าผ้า!DQ45</f>
        <v>0</v>
      </c>
      <c r="AL36" s="3">
        <f>[2]หน้าผ้า!DR45</f>
        <v>45916</v>
      </c>
      <c r="AM36" s="3">
        <f>[2]หน้าผ้า!DS45</f>
        <v>45923</v>
      </c>
      <c r="AN36" s="3">
        <f>[2]หน้าผ้า!DT45</f>
        <v>45924</v>
      </c>
      <c r="AO36" s="3">
        <f>[2]หน้าผ้า!DU45</f>
        <v>45924</v>
      </c>
      <c r="AP36" s="3">
        <f>[2]หน้าผ้า!DP45</f>
        <v>45920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45910</v>
      </c>
      <c r="B37" s="14" t="str">
        <f>[2]หน้าผ้า!B46</f>
        <v>MK68-001099</v>
      </c>
      <c r="C37" s="9" t="str">
        <f>[2]หน้าผ้า!E46</f>
        <v>บจก.เคอรี่ฟลาวมิลล์</v>
      </c>
      <c r="D37" s="13" t="str">
        <f>[2]หน้าผ้า!F46</f>
        <v>HARD FLOUR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45925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5400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PDR250300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45925</v>
      </c>
      <c r="AK37" s="3">
        <f>[2]หน้าผ้า!DQ46</f>
        <v>0</v>
      </c>
      <c r="AL37" s="3">
        <f>[2]หน้าผ้า!DR46</f>
        <v>45916</v>
      </c>
      <c r="AM37" s="3">
        <f>[2]หน้าผ้า!DS46</f>
        <v>45923</v>
      </c>
      <c r="AN37" s="3">
        <f>[2]หน้าผ้า!DT46</f>
        <v>45924</v>
      </c>
      <c r="AO37" s="3">
        <f>[2]หน้าผ้า!DU46</f>
        <v>45924</v>
      </c>
      <c r="AP37" s="3">
        <f>[2]หน้าผ้า!DP46</f>
        <v>45920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 t="str">
        <f>[2]หน้าผ้า!AG46</f>
        <v>ลบสี  893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45910</v>
      </c>
      <c r="B38" s="14" t="str">
        <f>[2]หน้าผ้า!B47</f>
        <v>MK68-001099</v>
      </c>
      <c r="C38" s="9" t="str">
        <f>[2]หน้าผ้า!E47</f>
        <v>บจก.เคอรี่ฟลาวมิลล์</v>
      </c>
      <c r="D38" s="13" t="str">
        <f>[2]หน้าผ้า!F47</f>
        <v>FW-Y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45925</v>
      </c>
      <c r="U38" s="11">
        <f>[2]หน้าผ้า!AA47</f>
        <v>5000</v>
      </c>
      <c r="V38" s="10">
        <f>[2]หน้าผ้า!AJ47</f>
        <v>5000</v>
      </c>
      <c r="W38" s="10">
        <f>[2]หน้าผ้า!AL47</f>
        <v>0</v>
      </c>
      <c r="X38" s="10">
        <f>[2]หน้าผ้า!AM47</f>
        <v>5400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PDR250300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45925</v>
      </c>
      <c r="AK38" s="3">
        <f>[2]หน้าผ้า!DQ47</f>
        <v>0</v>
      </c>
      <c r="AL38" s="3">
        <f>[2]หน้าผ้า!DR47</f>
        <v>45916</v>
      </c>
      <c r="AM38" s="3">
        <f>[2]หน้าผ้า!DS47</f>
        <v>45923</v>
      </c>
      <c r="AN38" s="3">
        <f>[2]หน้าผ้า!DT47</f>
        <v>45924</v>
      </c>
      <c r="AO38" s="3">
        <f>[2]หน้าผ้า!DU47</f>
        <v>45924</v>
      </c>
      <c r="AP38" s="3">
        <f>[2]หน้าผ้า!DP47</f>
        <v>45920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45910</v>
      </c>
      <c r="B39" s="14" t="str">
        <f>[2]หน้าผ้า!B48</f>
        <v>MK68-001099</v>
      </c>
      <c r="C39" s="9" t="str">
        <f>[2]หน้าผ้า!E48</f>
        <v>บจก.เคอรี่ฟลาวมิลล์</v>
      </c>
      <c r="D39" s="13">
        <f>[2]หน้าผ้า!F48</f>
        <v>997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45925</v>
      </c>
      <c r="U39" s="11">
        <f>[2]หน้าผ้า!AA48</f>
        <v>5000</v>
      </c>
      <c r="V39" s="10">
        <f>[2]หน้าผ้า!AJ48</f>
        <v>5000</v>
      </c>
      <c r="W39" s="10">
        <f>[2]หน้าผ้า!AL48</f>
        <v>0</v>
      </c>
      <c r="X39" s="10">
        <f>[2]หน้าผ้า!AM48</f>
        <v>5400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PDR250300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45925</v>
      </c>
      <c r="AK39" s="3">
        <f>[2]หน้าผ้า!DQ48</f>
        <v>0</v>
      </c>
      <c r="AL39" s="3">
        <f>[2]หน้าผ้า!DR48</f>
        <v>45916</v>
      </c>
      <c r="AM39" s="3">
        <f>[2]หน้าผ้า!DS48</f>
        <v>45923</v>
      </c>
      <c r="AN39" s="3">
        <f>[2]หน้าผ้า!DT48</f>
        <v>45924</v>
      </c>
      <c r="AO39" s="3">
        <f>[2]หน้าผ้า!DU48</f>
        <v>45924</v>
      </c>
      <c r="AP39" s="3">
        <f>[2]หน้าผ้า!DP48</f>
        <v>45920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45912</v>
      </c>
      <c r="B40" s="14" t="str">
        <f>[2]หน้าผ้า!B49</f>
        <v>MK68-001108</v>
      </c>
      <c r="C40" s="9" t="str">
        <f>[2]หน้าผ้า!E49</f>
        <v>บจก.เคอรี่ฟลาวมิลล์</v>
      </c>
      <c r="D40" s="13" t="str">
        <f>[2]หน้าผ้า!F49</f>
        <v>NHR-1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45920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PDR250301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45920</v>
      </c>
      <c r="AK40" s="3">
        <f>[2]หน้าผ้า!DQ49</f>
        <v>0</v>
      </c>
      <c r="AL40" s="3">
        <f>[2]หน้าผ้า!DR49</f>
        <v>45911</v>
      </c>
      <c r="AM40" s="3">
        <f>[2]หน้าผ้า!DS49</f>
        <v>45918</v>
      </c>
      <c r="AN40" s="3">
        <f>[2]หน้าผ้า!DT49</f>
        <v>45919</v>
      </c>
      <c r="AO40" s="3">
        <f>[2]หน้าผ้า!DU49</f>
        <v>45919</v>
      </c>
      <c r="AP40" s="3">
        <f>[2]หน้าผ้า!DP49</f>
        <v>45915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45912</v>
      </c>
      <c r="B41" s="14" t="str">
        <f>[2]หน้าผ้า!B50</f>
        <v>MK68-001108</v>
      </c>
      <c r="C41" s="9" t="str">
        <f>[2]หน้าผ้า!E50</f>
        <v>บจก.เคอรี่ฟลาวมิลล์</v>
      </c>
      <c r="D41" s="13" t="str">
        <f>[2]หน้าผ้า!F50</f>
        <v>กุ้งแดง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45920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0</v>
      </c>
      <c r="Y41" s="10">
        <f>[2]หน้าผ้า!AN50</f>
        <v>10500</v>
      </c>
      <c r="Z41" s="9" t="str">
        <f>[2]หน้าผ้า!AO50</f>
        <v>WSWT1921720</v>
      </c>
      <c r="AA41" s="8">
        <f>[2]หน้าผ้า!AQ50</f>
        <v>9359.9000000000015</v>
      </c>
      <c r="AB41" s="8">
        <f>[2]หน้าผ้า!AR50</f>
        <v>9359.9000000000015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PDR250301</v>
      </c>
      <c r="AG41" s="1" t="str">
        <f>[3]หน้าผ้า!DC53</f>
        <v>รอตัด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45920</v>
      </c>
      <c r="AK41" s="3">
        <f>[2]หน้าผ้า!DQ50</f>
        <v>0</v>
      </c>
      <c r="AL41" s="3">
        <f>[2]หน้าผ้า!DR50</f>
        <v>45911</v>
      </c>
      <c r="AM41" s="3">
        <f>[2]หน้าผ้า!DS50</f>
        <v>45918</v>
      </c>
      <c r="AN41" s="3">
        <f>[2]หน้าผ้า!DT50</f>
        <v>45919</v>
      </c>
      <c r="AO41" s="3">
        <f>[2]หน้าผ้า!DU50</f>
        <v>45919</v>
      </c>
      <c r="AP41" s="3">
        <f>[2]หน้าผ้า!DP50</f>
        <v>45915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45912</v>
      </c>
      <c r="B42" s="14" t="str">
        <f>[2]หน้าผ้า!B51</f>
        <v>MK68-001108</v>
      </c>
      <c r="C42" s="9" t="str">
        <f>[2]หน้าผ้า!E51</f>
        <v>บจก.เคอรี่ฟลาวมิลล์</v>
      </c>
      <c r="D42" s="13" t="str">
        <f>[2]หน้าผ้า!F51</f>
        <v>ดอกไม้เขียว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45920</v>
      </c>
      <c r="U42" s="11">
        <f>[2]หน้าผ้า!AA51</f>
        <v>10000</v>
      </c>
      <c r="V42" s="10">
        <f>[2]หน้าผ้า!AJ51</f>
        <v>0</v>
      </c>
      <c r="W42" s="10">
        <f>[2]หน้าผ้า!AL51</f>
        <v>10000</v>
      </c>
      <c r="X42" s="10">
        <f>[2]หน้าผ้า!AM51</f>
        <v>0</v>
      </c>
      <c r="Y42" s="10">
        <f>[2]หน้าผ้า!AN51</f>
        <v>10500</v>
      </c>
      <c r="Z42" s="9" t="str">
        <f>[2]หน้าผ้า!AO51</f>
        <v>WSWT1921720</v>
      </c>
      <c r="AA42" s="8">
        <f>[2]หน้าผ้า!AQ51</f>
        <v>9359.9000000000015</v>
      </c>
      <c r="AB42" s="8">
        <f>[2]หน้าผ้า!AR51</f>
        <v>9359.9000000000015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PDR250301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45920</v>
      </c>
      <c r="AK42" s="3">
        <f>[2]หน้าผ้า!DQ51</f>
        <v>0</v>
      </c>
      <c r="AL42" s="3">
        <f>[2]หน้าผ้า!DR51</f>
        <v>45911</v>
      </c>
      <c r="AM42" s="3">
        <f>[2]หน้าผ้า!DS51</f>
        <v>45918</v>
      </c>
      <c r="AN42" s="3">
        <f>[2]หน้าผ้า!DT51</f>
        <v>45919</v>
      </c>
      <c r="AO42" s="3">
        <f>[2]หน้าผ้า!DU51</f>
        <v>45919</v>
      </c>
      <c r="AP42" s="3">
        <f>[2]หน้าผ้า!DP51</f>
        <v>45915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45912</v>
      </c>
      <c r="B43" s="14" t="str">
        <f>[2]หน้าผ้า!B52</f>
        <v>MK68-001108</v>
      </c>
      <c r="C43" s="9" t="str">
        <f>[2]หน้าผ้า!E52</f>
        <v>บจก.เคอรี่ฟลาวมิลล์</v>
      </c>
      <c r="D43" s="13" t="str">
        <f>[2]หน้าผ้า!F52</f>
        <v>ถุงเขียว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45925</v>
      </c>
      <c r="U43" s="11">
        <f>[2]หน้าผ้า!AA52</f>
        <v>10000</v>
      </c>
      <c r="V43" s="10">
        <f>[2]หน้าผ้า!AJ52</f>
        <v>0</v>
      </c>
      <c r="W43" s="10">
        <f>[2]หน้าผ้า!AL52</f>
        <v>10000</v>
      </c>
      <c r="X43" s="10">
        <f>[2]หน้าผ้า!AM52</f>
        <v>0</v>
      </c>
      <c r="Y43" s="10">
        <f>[2]หน้าผ้า!AN52</f>
        <v>10500</v>
      </c>
      <c r="Z43" s="9" t="str">
        <f>[2]หน้าผ้า!AO52</f>
        <v>WSWT1921720</v>
      </c>
      <c r="AA43" s="8">
        <f>[2]หน้าผ้า!AQ52</f>
        <v>9359.9000000000015</v>
      </c>
      <c r="AB43" s="8">
        <f>[2]หน้าผ้า!AR52</f>
        <v>9359.9000000000015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PDR250302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45925</v>
      </c>
      <c r="AK43" s="3">
        <f>[2]หน้าผ้า!DQ52</f>
        <v>0</v>
      </c>
      <c r="AL43" s="3">
        <f>[2]หน้าผ้า!DR52</f>
        <v>45916</v>
      </c>
      <c r="AM43" s="3">
        <f>[2]หน้าผ้า!DS52</f>
        <v>45923</v>
      </c>
      <c r="AN43" s="3">
        <f>[2]หน้าผ้า!DT52</f>
        <v>45924</v>
      </c>
      <c r="AO43" s="3">
        <f>[2]หน้าผ้า!DU52</f>
        <v>45924</v>
      </c>
      <c r="AP43" s="3">
        <f>[2]หน้าผ้า!DP52</f>
        <v>45920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45912</v>
      </c>
      <c r="B44" s="14" t="str">
        <f>[2]หน้าผ้า!B53</f>
        <v>MK68-001108</v>
      </c>
      <c r="C44" s="9" t="str">
        <f>[2]หน้าผ้า!E53</f>
        <v>บจก.เคอรี่ฟลาวมิลล์</v>
      </c>
      <c r="D44" s="13" t="str">
        <f>[2]หน้าผ้า!F53</f>
        <v>ถุงเงิน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45925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5300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PDR250302</v>
      </c>
      <c r="AG44" s="1" t="str">
        <f>[3]หน้าผ้า!DC56</f>
        <v>รอตัด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45925</v>
      </c>
      <c r="AK44" s="3">
        <f>[2]หน้าผ้า!DQ53</f>
        <v>0</v>
      </c>
      <c r="AL44" s="3">
        <f>[2]หน้าผ้า!DR53</f>
        <v>45916</v>
      </c>
      <c r="AM44" s="3">
        <f>[2]หน้าผ้า!DS53</f>
        <v>45923</v>
      </c>
      <c r="AN44" s="3">
        <f>[2]หน้าผ้า!DT53</f>
        <v>45924</v>
      </c>
      <c r="AO44" s="3">
        <f>[2]หน้าผ้า!DU53</f>
        <v>45924</v>
      </c>
      <c r="AP44" s="3">
        <f>[2]หน้าผ้า!DP53</f>
        <v>45920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45912</v>
      </c>
      <c r="B45" s="14" t="str">
        <f>[2]หน้าผ้า!B54</f>
        <v>MK68-001108</v>
      </c>
      <c r="C45" s="9" t="str">
        <f>[2]หน้าผ้า!E54</f>
        <v>บจก.เคอรี่ฟลาวมิลล์</v>
      </c>
      <c r="D45" s="13" t="str">
        <f>[2]หน้าผ้า!F54</f>
        <v>ดอกไม้ม่วง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45925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PDR250302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45925</v>
      </c>
      <c r="AK45" s="3">
        <f>[2]หน้าผ้า!DQ54</f>
        <v>0</v>
      </c>
      <c r="AL45" s="3">
        <f>[2]หน้าผ้า!DR54</f>
        <v>45916</v>
      </c>
      <c r="AM45" s="3">
        <f>[2]หน้าผ้า!DS54</f>
        <v>45923</v>
      </c>
      <c r="AN45" s="3">
        <f>[2]หน้าผ้า!DT54</f>
        <v>45924</v>
      </c>
      <c r="AO45" s="3">
        <f>[2]หน้าผ้า!DU54</f>
        <v>45924</v>
      </c>
      <c r="AP45" s="3">
        <f>[2]หน้าผ้า!DP54</f>
        <v>45920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45912</v>
      </c>
      <c r="B46" s="14" t="str">
        <f>[2]หน้าผ้า!B55</f>
        <v>MK68-001109</v>
      </c>
      <c r="C46" s="9" t="str">
        <f>[2]หน้าผ้า!E55</f>
        <v>บจก.เคอรี่ฟลาวมิลล์</v>
      </c>
      <c r="D46" s="13" t="str">
        <f>[2]หน้าผ้า!F55</f>
        <v>NHR-1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45927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PDR250303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45927</v>
      </c>
      <c r="AK46" s="3">
        <f>[2]หน้าผ้า!DQ55</f>
        <v>0</v>
      </c>
      <c r="AL46" s="3">
        <f>[2]หน้าผ้า!DR55</f>
        <v>45918</v>
      </c>
      <c r="AM46" s="3">
        <f>[2]หน้าผ้า!DS55</f>
        <v>45925</v>
      </c>
      <c r="AN46" s="3">
        <f>[2]หน้าผ้า!DT55</f>
        <v>45926</v>
      </c>
      <c r="AO46" s="3">
        <f>[2]หน้าผ้า!DU55</f>
        <v>45926</v>
      </c>
      <c r="AP46" s="3">
        <f>[2]หน้าผ้า!DP55</f>
        <v>45922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45912</v>
      </c>
      <c r="B47" s="14" t="str">
        <f>[2]หน้าผ้า!B56</f>
        <v>MK68-001109</v>
      </c>
      <c r="C47" s="9" t="str">
        <f>[2]หน้าผ้า!E56</f>
        <v>บจก.เคอรี่ฟลาวมิลล์</v>
      </c>
      <c r="D47" s="13" t="str">
        <f>[2]หน้าผ้า!F56</f>
        <v>ถุงเงิน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45927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5300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PDR250303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45927</v>
      </c>
      <c r="AK47" s="3">
        <f>[2]หน้าผ้า!DQ56</f>
        <v>0</v>
      </c>
      <c r="AL47" s="3">
        <f>[2]หน้าผ้า!DR56</f>
        <v>45918</v>
      </c>
      <c r="AM47" s="3">
        <f>[2]หน้าผ้า!DS56</f>
        <v>45925</v>
      </c>
      <c r="AN47" s="3">
        <f>[2]หน้าผ้า!DT56</f>
        <v>45926</v>
      </c>
      <c r="AO47" s="3">
        <f>[2]หน้าผ้า!DU56</f>
        <v>45926</v>
      </c>
      <c r="AP47" s="3">
        <f>[2]หน้าผ้า!DP56</f>
        <v>45922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45912</v>
      </c>
      <c r="B48" s="14" t="str">
        <f>[2]หน้าผ้า!B57</f>
        <v>MK68-001109</v>
      </c>
      <c r="C48" s="9" t="str">
        <f>[2]หน้าผ้า!E57</f>
        <v>บจก.เคอรี่ฟลาวมิลล์</v>
      </c>
      <c r="D48" s="13" t="str">
        <f>[2]หน้าผ้า!F57</f>
        <v>ดอกไม้เขียว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45927</v>
      </c>
      <c r="U48" s="11">
        <f>[2]หน้าผ้า!AA57</f>
        <v>10000</v>
      </c>
      <c r="V48" s="10">
        <f>[2]หน้าผ้า!AJ57</f>
        <v>0</v>
      </c>
      <c r="W48" s="10">
        <f>[2]หน้าผ้า!AL57</f>
        <v>10000</v>
      </c>
      <c r="X48" s="10">
        <f>[2]หน้าผ้า!AM57</f>
        <v>0</v>
      </c>
      <c r="Y48" s="10">
        <f>[2]หน้าผ้า!AN57</f>
        <v>10500</v>
      </c>
      <c r="Z48" s="9" t="str">
        <f>[2]หน้าผ้า!AO57</f>
        <v>WSWT1921720</v>
      </c>
      <c r="AA48" s="8">
        <f>[2]หน้าผ้า!AQ57</f>
        <v>9359.9000000000015</v>
      </c>
      <c r="AB48" s="8">
        <f>[2]หน้าผ้า!AR57</f>
        <v>6845</v>
      </c>
      <c r="AC48" s="8">
        <f>[2]หน้าผ้า!AS57</f>
        <v>2514.9000000000015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PDR250303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45927</v>
      </c>
      <c r="AK48" s="3">
        <f>[2]หน้าผ้า!DQ57</f>
        <v>0</v>
      </c>
      <c r="AL48" s="3">
        <f>[2]หน้าผ้า!DR57</f>
        <v>45918</v>
      </c>
      <c r="AM48" s="3">
        <f>[2]หน้าผ้า!DS57</f>
        <v>45925</v>
      </c>
      <c r="AN48" s="3">
        <f>[2]หน้าผ้า!DT57</f>
        <v>45926</v>
      </c>
      <c r="AO48" s="3">
        <f>[2]หน้าผ้า!DU57</f>
        <v>45926</v>
      </c>
      <c r="AP48" s="3">
        <f>[2]หน้าผ้า!DP57</f>
        <v>45922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189.43344533333342</v>
      </c>
    </row>
    <row r="49" spans="1:56" ht="27.75" customHeight="1" x14ac:dyDescent="0.45">
      <c r="A49" s="3">
        <f>[2]หน้าผ้า!C58</f>
        <v>45916</v>
      </c>
      <c r="B49" s="14" t="str">
        <f>[2]หน้าผ้า!B58</f>
        <v>MK68-001116</v>
      </c>
      <c r="C49" s="9" t="str">
        <f>[2]หน้าผ้า!E58</f>
        <v>บจก.เคอรี่ฟลาวมิลล์</v>
      </c>
      <c r="D49" s="13" t="str">
        <f>[2]หน้าผ้า!F58</f>
        <v>กุ้งแดง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45927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WSWT1921720</v>
      </c>
      <c r="AA49" s="8">
        <f>[2]หน้าผ้า!AQ58</f>
        <v>9359.9000000000015</v>
      </c>
      <c r="AB49" s="8">
        <f>[2]หน้าผ้า!AR58</f>
        <v>0</v>
      </c>
      <c r="AC49" s="8">
        <f>[2]หน้าผ้า!AS58</f>
        <v>9359.9000000000015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PDR250307</v>
      </c>
      <c r="AG49" s="1" t="str">
        <f>[3]หน้าผ้า!DC61</f>
        <v>ผ้าขาว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45927</v>
      </c>
      <c r="AK49" s="3">
        <f>[2]หน้าผ้า!DQ58</f>
        <v>0</v>
      </c>
      <c r="AL49" s="3">
        <f>[2]หน้าผ้า!DR58</f>
        <v>45918</v>
      </c>
      <c r="AM49" s="3">
        <f>[2]หน้าผ้า!DS58</f>
        <v>45925</v>
      </c>
      <c r="AN49" s="3">
        <f>[2]หน้าผ้า!DT58</f>
        <v>45926</v>
      </c>
      <c r="AO49" s="3">
        <f>[2]หน้าผ้า!DU58</f>
        <v>45926</v>
      </c>
      <c r="AP49" s="3">
        <f>[2]หน้าผ้า!DP58</f>
        <v>45922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705.02926755555563</v>
      </c>
    </row>
    <row r="50" spans="1:56" ht="27.75" customHeight="1" x14ac:dyDescent="0.45">
      <c r="A50" s="3">
        <f>[2]หน้าผ้า!C59</f>
        <v>45916</v>
      </c>
      <c r="B50" s="14" t="str">
        <f>[2]หน้าผ้า!B59</f>
        <v>MK68-001116</v>
      </c>
      <c r="C50" s="9" t="str">
        <f>[2]หน้าผ้า!E59</f>
        <v>บจก.เคอรี่ฟลาวมิลล์</v>
      </c>
      <c r="D50" s="13" t="str">
        <f>[2]หน้าผ้า!F59</f>
        <v>ดอกไม้เขียว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45927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0</v>
      </c>
      <c r="Y50" s="10">
        <f>[2]หน้าผ้า!AN59</f>
        <v>10500</v>
      </c>
      <c r="Z50" s="9" t="str">
        <f>[2]หน้าผ้า!AO59</f>
        <v>WSWT1921720</v>
      </c>
      <c r="AA50" s="8">
        <f>[2]หน้าผ้า!AQ59</f>
        <v>9359.9000000000015</v>
      </c>
      <c r="AB50" s="8">
        <f>[2]หน้าผ้า!AR59</f>
        <v>0</v>
      </c>
      <c r="AC50" s="8">
        <f>[2]หน้าผ้า!AS59</f>
        <v>9359.9000000000015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PDR250307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45927</v>
      </c>
      <c r="AK50" s="3">
        <f>[2]หน้าผ้า!DQ59</f>
        <v>0</v>
      </c>
      <c r="AL50" s="3">
        <f>[2]หน้าผ้า!DR59</f>
        <v>45918</v>
      </c>
      <c r="AM50" s="3">
        <f>[2]หน้าผ้า!DS59</f>
        <v>45925</v>
      </c>
      <c r="AN50" s="3">
        <f>[2]หน้าผ้า!DT59</f>
        <v>45926</v>
      </c>
      <c r="AO50" s="3">
        <f>[2]หน้าผ้า!DU59</f>
        <v>45926</v>
      </c>
      <c r="AP50" s="3">
        <f>[2]หน้าผ้า!DP59</f>
        <v>45922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705.02926755555563</v>
      </c>
    </row>
    <row r="51" spans="1:56" ht="27.75" customHeight="1" x14ac:dyDescent="0.45">
      <c r="A51" s="3">
        <f>[2]หน้าผ้า!C60</f>
        <v>45916</v>
      </c>
      <c r="B51" s="14" t="str">
        <f>[2]หน้าผ้า!B60</f>
        <v>MK68-001116</v>
      </c>
      <c r="C51" s="9" t="str">
        <f>[2]หน้าผ้า!E60</f>
        <v>บจก.เคอรี่ฟลาวมิลล์</v>
      </c>
      <c r="D51" s="13" t="str">
        <f>[2]หน้าผ้า!F60</f>
        <v>บลูทีมแดง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45927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0</v>
      </c>
      <c r="AC51" s="8">
        <f>[2]หน้าผ้า!AS60</f>
        <v>4679.9500000000007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PDR250307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45927</v>
      </c>
      <c r="AK51" s="3">
        <f>[2]หน้าผ้า!DQ60</f>
        <v>0</v>
      </c>
      <c r="AL51" s="3">
        <f>[2]หน้าผ้า!DR60</f>
        <v>45918</v>
      </c>
      <c r="AM51" s="3">
        <f>[2]หน้าผ้า!DS60</f>
        <v>45925</v>
      </c>
      <c r="AN51" s="3">
        <f>[2]หน้าผ้า!DT60</f>
        <v>45926</v>
      </c>
      <c r="AO51" s="3">
        <f>[2]หน้าผ้า!DU60</f>
        <v>45926</v>
      </c>
      <c r="AP51" s="3">
        <f>[2]หน้าผ้า!DP60</f>
        <v>45922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352.51463377777782</v>
      </c>
    </row>
    <row r="52" spans="1:56" ht="27.75" customHeight="1" x14ac:dyDescent="0.45">
      <c r="A52" s="3">
        <f>[2]หน้าผ้า!C61</f>
        <v>45913</v>
      </c>
      <c r="B52" s="14" t="str">
        <f>[2]หน้าผ้า!B61</f>
        <v>MK68-001113</v>
      </c>
      <c r="C52" s="9" t="str">
        <f>[2]หน้าผ้า!E61</f>
        <v>บจก.เคอรี่ฟลาวมิลล์</v>
      </c>
      <c r="D52" s="13" t="str">
        <f>[2]หน้าผ้า!F61</f>
        <v>ไม่พิมพ์</v>
      </c>
      <c r="E52" s="9">
        <f>[2]หน้าผ้า!G61</f>
        <v>19</v>
      </c>
      <c r="F52" s="9">
        <f>[2]หน้าผ้า!H61</f>
        <v>36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75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45930</v>
      </c>
      <c r="U52" s="11">
        <f>[2]หน้าผ้า!AA61</f>
        <v>10000</v>
      </c>
      <c r="V52" s="10">
        <f>[2]หน้าผ้า!AJ61</f>
        <v>0</v>
      </c>
      <c r="W52" s="10">
        <f>[2]หน้าผ้า!AL61</f>
        <v>10000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10477.5</v>
      </c>
      <c r="AB52" s="8">
        <f>[2]หน้าผ้า!AR61</f>
        <v>0</v>
      </c>
      <c r="AC52" s="8">
        <f>[2]หน้าผ้า!AS61</f>
        <v>10477.5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PDR250306</v>
      </c>
      <c r="AG52" s="1" t="str">
        <f>[3]หน้าผ้า!DC64</f>
        <v>รอแบบ</v>
      </c>
      <c r="AH52" s="1" t="str">
        <f>[2]หน้าผ้า!DL61</f>
        <v>P3</v>
      </c>
      <c r="AI52" s="1">
        <f>[2]หน้าผ้า!DM61</f>
        <v>1</v>
      </c>
      <c r="AJ52" s="3">
        <f>[2]หน้าผ้า!DN61</f>
        <v>45930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45929</v>
      </c>
      <c r="AP52" s="3">
        <f>[2]หน้าผ้า!DP61</f>
        <v>45925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ตัด</v>
      </c>
      <c r="AX52" s="2" t="str">
        <f>[2]หน้าผ้า!ED61</f>
        <v xml:space="preserve"> 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789.21186666666665</v>
      </c>
    </row>
    <row r="53" spans="1:56" ht="27.75" customHeight="1" x14ac:dyDescent="0.45">
      <c r="A53" s="3">
        <f>[2]หน้าผ้า!C62</f>
        <v>45913</v>
      </c>
      <c r="B53" s="14" t="str">
        <f>[2]หน้าผ้า!B62</f>
        <v>MK68-001113</v>
      </c>
      <c r="C53" s="9" t="str">
        <f>[2]หน้าผ้า!E62</f>
        <v>บจก.เคอรี่ฟลาวมิลล์</v>
      </c>
      <c r="D53" s="13" t="str">
        <f>[2]หน้าผ้า!F62</f>
        <v>ถุงทองแซนวิช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45930</v>
      </c>
      <c r="U53" s="11">
        <f>[2]หน้าผ้า!AA62</f>
        <v>10000</v>
      </c>
      <c r="V53" s="10">
        <f>[2]หน้าผ้า!AJ62</f>
        <v>0</v>
      </c>
      <c r="W53" s="10">
        <f>[2]หน้าผ้า!AL62</f>
        <v>10000</v>
      </c>
      <c r="X53" s="10">
        <f>[2]หน้าผ้า!AM62</f>
        <v>0</v>
      </c>
      <c r="Y53" s="10">
        <f>[2]หน้าผ้า!AN62</f>
        <v>10500</v>
      </c>
      <c r="Z53" s="9" t="str">
        <f>[2]หน้าผ้า!AO62</f>
        <v>WSWT1921720</v>
      </c>
      <c r="AA53" s="8">
        <f>[2]หน้าผ้า!AQ62</f>
        <v>9359.9000000000015</v>
      </c>
      <c r="AB53" s="8">
        <f>[2]หน้าผ้า!AR62</f>
        <v>0</v>
      </c>
      <c r="AC53" s="8">
        <f>[2]หน้าผ้า!AS62</f>
        <v>9359.9000000000015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PDR250306</v>
      </c>
      <c r="AG53" s="1" t="str">
        <f>[3]หน้าผ้า!DC65</f>
        <v>พร้อมส่ง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45930</v>
      </c>
      <c r="AK53" s="3">
        <f>[2]หน้าผ้า!DQ62</f>
        <v>0</v>
      </c>
      <c r="AL53" s="3">
        <f>[2]หน้าผ้า!DR62</f>
        <v>45921</v>
      </c>
      <c r="AM53" s="3">
        <f>[2]หน้าผ้า!DS62</f>
        <v>45928</v>
      </c>
      <c r="AN53" s="3">
        <f>[2]หน้าผ้า!DT62</f>
        <v>45929</v>
      </c>
      <c r="AO53" s="3">
        <f>[2]หน้าผ้า!DU62</f>
        <v>45929</v>
      </c>
      <c r="AP53" s="3">
        <f>[2]หน้าผ้า!DP62</f>
        <v>45925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705.02926755555563</v>
      </c>
    </row>
    <row r="54" spans="1:56" ht="27.75" customHeight="1" x14ac:dyDescent="0.45">
      <c r="A54" s="3">
        <f>[2]หน้าผ้า!C63</f>
        <v>45913</v>
      </c>
      <c r="B54" s="14" t="str">
        <f>[2]หน้าผ้า!B63</f>
        <v>MK68-001113</v>
      </c>
      <c r="C54" s="9" t="str">
        <f>[2]หน้าผ้า!E63</f>
        <v>บจก.เคอรี่ฟลาวมิลล์</v>
      </c>
      <c r="D54" s="13" t="str">
        <f>[2]หน้าผ้า!F63</f>
        <v>ดอกไม้แดง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45930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0</v>
      </c>
      <c r="AC54" s="8">
        <f>[2]หน้าผ้า!AS63</f>
        <v>4679.9500000000007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PDR250306</v>
      </c>
      <c r="AG54" s="1" t="str">
        <f>[3]หน้าผ้า!DC66</f>
        <v>พร้อมส่ง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45930</v>
      </c>
      <c r="AK54" s="3">
        <f>[2]หน้าผ้า!DQ63</f>
        <v>0</v>
      </c>
      <c r="AL54" s="3">
        <f>[2]หน้าผ้า!DR63</f>
        <v>45921</v>
      </c>
      <c r="AM54" s="3">
        <f>[2]หน้าผ้า!DS63</f>
        <v>45928</v>
      </c>
      <c r="AN54" s="3">
        <f>[2]หน้าผ้า!DT63</f>
        <v>45929</v>
      </c>
      <c r="AO54" s="3">
        <f>[2]หน้าผ้า!DU63</f>
        <v>45929</v>
      </c>
      <c r="AP54" s="3">
        <f>[2]หน้าผ้า!DP63</f>
        <v>45925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352.51463377777782</v>
      </c>
    </row>
    <row r="55" spans="1:56" ht="27.75" customHeight="1" x14ac:dyDescent="0.45">
      <c r="A55" s="3" t="str">
        <f>[2]หน้าผ้า!C64</f>
        <v>ประมาณการ</v>
      </c>
      <c r="B55" s="14" t="str">
        <f>[2]หน้าผ้า!B64</f>
        <v>ประมาณการ</v>
      </c>
      <c r="C55" s="9" t="str">
        <f>[2]หน้าผ้า!E64</f>
        <v>บจก.เคอรี่ฟลาวมิลล์</v>
      </c>
      <c r="D55" s="13" t="str">
        <f>[2]หน้าผ้า!F64</f>
        <v>รอแบบ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45961</v>
      </c>
      <c r="U55" s="11">
        <f>[2]หน้าผ้า!AA64</f>
        <v>400000</v>
      </c>
      <c r="V55" s="10">
        <f>[2]หน้าผ้า!AJ64</f>
        <v>0</v>
      </c>
      <c r="W55" s="10">
        <f>[2]หน้าผ้า!AL64</f>
        <v>400000</v>
      </c>
      <c r="X55" s="10">
        <f>[2]หน้าผ้า!AM64</f>
        <v>0</v>
      </c>
      <c r="Y55" s="10">
        <f>[2]หน้าผ้า!AN64</f>
        <v>420000</v>
      </c>
      <c r="Z55" s="9" t="str">
        <f>[2]หน้าผ้า!AO64</f>
        <v>WSWT1921720</v>
      </c>
      <c r="AA55" s="8">
        <f>[2]หน้าผ้า!AQ64</f>
        <v>374396.00000000006</v>
      </c>
      <c r="AB55" s="8">
        <f>[2]หน้าผ้า!AR64</f>
        <v>0</v>
      </c>
      <c r="AC55" s="8">
        <f>[2]หน้าผ้า!AS64</f>
        <v>374396.00000000006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45961</v>
      </c>
      <c r="AK55" s="3">
        <f>[2]หน้าผ้า!DQ64</f>
        <v>0</v>
      </c>
      <c r="AL55" s="3">
        <f>[2]หน้าผ้า!DR64</f>
        <v>45952</v>
      </c>
      <c r="AM55" s="3">
        <f>[2]หน้าผ้า!DS64</f>
        <v>45959</v>
      </c>
      <c r="AN55" s="3">
        <f>[2]หน้าผ้า!DT64</f>
        <v>45960</v>
      </c>
      <c r="AO55" s="3">
        <f>[2]หน้าผ้า!DU64</f>
        <v>45960</v>
      </c>
      <c r="AP55" s="3">
        <f>[2]หน้าผ้า!DP64</f>
        <v>45956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28201.170702222225</v>
      </c>
    </row>
    <row r="56" spans="1:56" ht="27.75" customHeight="1" x14ac:dyDescent="0.45">
      <c r="A56" s="3">
        <f>[2]หน้าผ้า!C65</f>
        <v>0</v>
      </c>
      <c r="B56" s="14">
        <f>[2]หน้าผ้า!B65</f>
        <v>0</v>
      </c>
      <c r="C56" s="9">
        <f>[2]หน้าผ้า!E65</f>
        <v>0</v>
      </c>
      <c r="D56" s="13">
        <f>[2]หน้าผ้า!F65</f>
        <v>0</v>
      </c>
      <c r="E56" s="9">
        <f>[2]หน้าผ้า!G65</f>
        <v>19</v>
      </c>
      <c r="F56" s="9">
        <f>[2]หน้าผ้า!H65</f>
        <v>30</v>
      </c>
      <c r="G56" s="9">
        <f>[2]หน้าผ้า!I65</f>
        <v>0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>
        <f>[2]หน้าผ้า!R65</f>
        <v>0</v>
      </c>
      <c r="M56" s="10">
        <f>[2]หน้าผ้า!T65</f>
        <v>0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>
        <f>[2]หน้าผ้า!Z65</f>
        <v>0</v>
      </c>
      <c r="T56" s="12">
        <f>[2]หน้าผ้า!X65</f>
        <v>0</v>
      </c>
      <c r="U56" s="11">
        <f>[2]หน้าผ้า!AA65</f>
        <v>0</v>
      </c>
      <c r="V56" s="10">
        <f>[2]หน้าผ้า!AJ65</f>
        <v>0</v>
      </c>
      <c r="W56" s="10">
        <f>[2]หน้าผ้า!AL65</f>
        <v>0</v>
      </c>
      <c r="X56" s="10">
        <f>[2]หน้าผ้า!AM65</f>
        <v>0</v>
      </c>
      <c r="Y56" s="10">
        <f>[2]หน้าผ้า!AN65</f>
        <v>0</v>
      </c>
      <c r="Z56" s="9" t="str">
        <f>[2]หน้าผ้า!AO65</f>
        <v>WSWT1921720</v>
      </c>
      <c r="AA56" s="8">
        <f>[2]หน้าผ้า!AQ65</f>
        <v>473792.55000000005</v>
      </c>
      <c r="AB56" s="8">
        <f>[2]หน้าผ้า!AR65</f>
        <v>48964.55</v>
      </c>
      <c r="AC56" s="8">
        <f>[2]หน้าผ้า!AS65</f>
        <v>424828.00000000006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ระบุในSD</v>
      </c>
      <c r="AG56" s="1" t="str">
        <f>[3]หน้าผ้า!DC68</f>
        <v>พร้อมส่ง</v>
      </c>
      <c r="AH56" s="1">
        <f>[2]หน้าผ้า!DL65</f>
        <v>0</v>
      </c>
      <c r="AI56" s="1" t="str">
        <f>[2]หน้าผ้า!DM65</f>
        <v>Lead time</v>
      </c>
      <c r="AJ56" s="3">
        <f>[2]หน้าผ้า!DN65</f>
        <v>0</v>
      </c>
      <c r="AK56" s="3">
        <f>[2]หน้าผ้า!DQ65</f>
        <v>0</v>
      </c>
      <c r="AL56" s="3">
        <f>[2]หน้าผ้า!DR65</f>
        <v>0</v>
      </c>
      <c r="AM56" s="3">
        <f>[2]หน้าผ้า!DS65</f>
        <v>0</v>
      </c>
      <c r="AN56" s="3">
        <f>[2]หน้าผ้า!DT65</f>
        <v>0</v>
      </c>
      <c r="AO56" s="3">
        <f>[2]หน้าผ้า!DU65</f>
        <v>0</v>
      </c>
      <c r="AP56" s="3">
        <f>[2]หน้าผ้า!DP65</f>
        <v>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>
        <f>[2]หน้าผ้า!EC65</f>
        <v>0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WRWT190720/WRWT25800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0</v>
      </c>
      <c r="B57" s="14">
        <f>[2]หน้าผ้า!B66</f>
        <v>0</v>
      </c>
      <c r="C57" s="9">
        <f>[2]หน้าผ้า!E66</f>
        <v>0</v>
      </c>
      <c r="D57" s="13">
        <f>[2]หน้าผ้า!F66</f>
        <v>0</v>
      </c>
      <c r="E57" s="9">
        <f>[2]หน้าผ้า!G66</f>
        <v>19</v>
      </c>
      <c r="F57" s="9">
        <f>[2]หน้าผ้า!H66</f>
        <v>30</v>
      </c>
      <c r="G57" s="9">
        <f>[2]หน้าผ้า!I66</f>
        <v>0</v>
      </c>
      <c r="H57" s="9">
        <f>[2]หน้าผ้า!J66</f>
        <v>0</v>
      </c>
      <c r="I57" s="9">
        <f>[2]หน้าผ้า!L66</f>
        <v>56</v>
      </c>
      <c r="J57" s="9" t="str">
        <f>[2]หน้าผ้า!M66</f>
        <v>±</v>
      </c>
      <c r="K57" s="9">
        <f>[2]หน้าผ้า!N66</f>
        <v>5</v>
      </c>
      <c r="L57" s="9">
        <f>[2]หน้าผ้า!R66</f>
        <v>0</v>
      </c>
      <c r="M57" s="10">
        <f>[2]หน้าผ้า!T66</f>
        <v>0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>
        <f>[2]หน้าผ้า!Z66</f>
        <v>0</v>
      </c>
      <c r="T57" s="12">
        <f>[2]หน้าผ้า!X66</f>
        <v>0</v>
      </c>
      <c r="U57" s="11">
        <f>[2]หน้าผ้า!AA66</f>
        <v>0</v>
      </c>
      <c r="V57" s="10" t="str">
        <f>[2]หน้าผ้า!AJ66</f>
        <v xml:space="preserve"> </v>
      </c>
      <c r="W57" s="10">
        <f>[2]หน้าผ้า!AL66</f>
        <v>0</v>
      </c>
      <c r="X57" s="10">
        <f>[2]หน้าผ้า!AM66</f>
        <v>0</v>
      </c>
      <c r="Y57" s="10">
        <f>[2]หน้าผ้า!AN66</f>
        <v>0</v>
      </c>
      <c r="Z57" s="9" t="str">
        <f>[2]หน้าผ้า!AO66</f>
        <v>WSWT1925800SM</v>
      </c>
      <c r="AA57" s="8" t="e">
        <f>[2]หน้าผ้า!AQ66</f>
        <v>#REF!</v>
      </c>
      <c r="AB57" s="8" t="e">
        <f>[2]หน้าผ้า!AR66</f>
        <v>#REF!</v>
      </c>
      <c r="AC57" s="8" t="e">
        <f>[2]หน้าผ้า!AS66</f>
        <v>#REF!</v>
      </c>
      <c r="AD57" s="8" t="e">
        <f>[2]หน้าผ้า!AT66</f>
        <v>#REF!</v>
      </c>
      <c r="AE57" s="8" t="e">
        <f>[2]หน้าผ้า!AU66</f>
        <v>#REF!</v>
      </c>
      <c r="AF57" s="8" t="str">
        <f>[2]หน้าผ้า!AI66</f>
        <v>ระบุในSD</v>
      </c>
      <c r="AG57" s="1" t="str">
        <f>[3]หน้าผ้า!DC69</f>
        <v>พร้อมส่ง</v>
      </c>
      <c r="AH57" s="1">
        <f>[2]หน้าผ้า!DL66</f>
        <v>0</v>
      </c>
      <c r="AI57" s="1" t="str">
        <f>[2]หน้าผ้า!DM66</f>
        <v>Lead time</v>
      </c>
      <c r="AJ57" s="3">
        <f>[2]หน้าผ้า!DN66</f>
        <v>0</v>
      </c>
      <c r="AK57" s="3">
        <f>[2]หน้าผ้า!DQ66</f>
        <v>0</v>
      </c>
      <c r="AL57" s="3">
        <f>[2]หน้าผ้า!DR66</f>
        <v>0</v>
      </c>
      <c r="AM57" s="3">
        <f>[2]หน้าผ้า!DS66</f>
        <v>0</v>
      </c>
      <c r="AN57" s="3">
        <f>[2]หน้าผ้า!DT66</f>
        <v>0</v>
      </c>
      <c r="AO57" s="3">
        <f>[2]หน้าผ้า!DU66</f>
        <v>0</v>
      </c>
      <c r="AP57" s="3">
        <f>[2]หน้าผ้า!DP66</f>
        <v>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>
        <f>[2]หน้าผ้า!EC66</f>
        <v>0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WRWT190800/WRWT25800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45905</v>
      </c>
      <c r="B58" s="14" t="str">
        <f>[2]หน้าผ้า!B67</f>
        <v>MK68-001080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เพอเฟคค์103P โกลด์</v>
      </c>
      <c r="E58" s="9">
        <f>[2]หน้าผ้า!G67</f>
        <v>19</v>
      </c>
      <c r="F58" s="9">
        <f>[2]หน้าผ้า!H67</f>
        <v>34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จับจีบ4"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>
        <f>[2]หน้าผ้า!X67</f>
        <v>45920</v>
      </c>
      <c r="U58" s="11">
        <f>[2]หน้าผ้า!AA67</f>
        <v>5040</v>
      </c>
      <c r="V58" s="10">
        <f>[2]หน้าผ้า!AJ67</f>
        <v>5040</v>
      </c>
      <c r="W58" s="10">
        <f>[2]หน้าผ้า!AL67</f>
        <v>0</v>
      </c>
      <c r="X58" s="10">
        <f>[2]หน้าผ้า!AM67</f>
        <v>6500</v>
      </c>
      <c r="Y58" s="10">
        <f>[2]หน้าผ้า!AN67</f>
        <v>0</v>
      </c>
      <c r="Z58" s="9" t="str">
        <f>[2]หน้าผ้า!AO67</f>
        <v>WSWT19251000SM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45920</v>
      </c>
      <c r="AK58" s="3">
        <f>[2]หน้าผ้า!DQ67</f>
        <v>45916</v>
      </c>
      <c r="AL58" s="3">
        <f>[2]หน้าผ้า!DR67</f>
        <v>45909</v>
      </c>
      <c r="AM58" s="3">
        <f>[2]หน้าผ้า!DS67</f>
        <v>45917</v>
      </c>
      <c r="AN58" s="3">
        <f>[2]หน้าผ้า!DT67</f>
        <v>45918</v>
      </c>
      <c r="AO58" s="3">
        <f>[2]หน้าผ้า!DU67</f>
        <v>45919</v>
      </c>
      <c r="AP58" s="3">
        <f>[2]หน้าผ้า!DP67</f>
        <v>45915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WRWT251000/WRWT251000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45905</v>
      </c>
      <c r="B59" s="14" t="str">
        <f>[2]หน้าผ้า!B68</f>
        <v>MK68-001080</v>
      </c>
      <c r="C59" s="9" t="str">
        <f>[2]หน้าผ้า!E68</f>
        <v>บจก.อินเทคค์ โกลบอล</v>
      </c>
      <c r="D59" s="13" t="str">
        <f>[2]หน้าผ้า!F68</f>
        <v>เพอเฟคค์104 โกลด์</v>
      </c>
      <c r="E59" s="9">
        <f>[2]หน้าผ้า!G68</f>
        <v>19</v>
      </c>
      <c r="F59" s="9">
        <f>[2]หน้าผ้า!H68</f>
        <v>34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จับจีบ4"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>
        <f>[2]หน้าผ้า!X68</f>
        <v>45920</v>
      </c>
      <c r="U59" s="11">
        <f>[2]หน้าผ้า!AA68</f>
        <v>5040</v>
      </c>
      <c r="V59" s="10">
        <f>[2]หน้าผ้า!AJ68</f>
        <v>5040</v>
      </c>
      <c r="W59" s="10">
        <f>[2]หน้าผ้า!AL68</f>
        <v>0</v>
      </c>
      <c r="X59" s="10">
        <f>[2]หน้าผ้า!AM68</f>
        <v>6124</v>
      </c>
      <c r="Y59" s="10">
        <f>[2]หน้าผ้า!AN68</f>
        <v>0</v>
      </c>
      <c r="Z59" s="9" t="str">
        <f>[2]หน้าผ้า!AO68</f>
        <v>WSWT19251000SM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>
        <f>[2]หน้าผ้า!DN68</f>
        <v>45920</v>
      </c>
      <c r="AK59" s="3">
        <f>[2]หน้าผ้า!DQ68</f>
        <v>45916</v>
      </c>
      <c r="AL59" s="3">
        <f>[2]หน้าผ้า!DR68</f>
        <v>45909</v>
      </c>
      <c r="AM59" s="3">
        <f>[2]หน้าผ้า!DS68</f>
        <v>45917</v>
      </c>
      <c r="AN59" s="3">
        <f>[2]หน้าผ้า!DT68</f>
        <v>45918</v>
      </c>
      <c r="AO59" s="3">
        <f>[2]หน้าผ้า!DU68</f>
        <v>45919</v>
      </c>
      <c r="AP59" s="3">
        <f>[2]หน้าผ้า!DP68</f>
        <v>45915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WRWT251000/WRWT251000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45796</v>
      </c>
      <c r="B60" s="14" t="str">
        <f>[2]หน้าผ้า!B69</f>
        <v>MK68-000680</v>
      </c>
      <c r="C60" s="9" t="str">
        <f>[2]หน้าผ้า!E69</f>
        <v>บจก.อินเทคค์ โกลบอล</v>
      </c>
      <c r="D60" s="13" t="str">
        <f>[2]หน้าผ้า!F69</f>
        <v>เพอเฟคค์103P โกลด์</v>
      </c>
      <c r="E60" s="9">
        <f>[2]หน้าผ้า!G69</f>
        <v>19</v>
      </c>
      <c r="F60" s="9">
        <f>[2]หน้าผ้า!H69</f>
        <v>34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จับจีบ4"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มัด80 ใช้สายรัด</v>
      </c>
      <c r="T60" s="12" t="str">
        <f>[2]หน้าผ้า!X69</f>
        <v>รอแจ้ง</v>
      </c>
      <c r="U60" s="11">
        <f>[2]หน้าผ้า!AA69</f>
        <v>503</v>
      </c>
      <c r="V60" s="10">
        <f>[2]หน้าผ้า!AJ69</f>
        <v>0</v>
      </c>
      <c r="W60" s="10">
        <f>[2]หน้าผ้า!AL69</f>
        <v>503</v>
      </c>
      <c r="X60" s="10">
        <f>[2]หน้าผ้า!AM69</f>
        <v>5250</v>
      </c>
      <c r="Y60" s="10">
        <f>[2]หน้าผ้า!AN69</f>
        <v>0</v>
      </c>
      <c r="Z60" s="9" t="str">
        <f>[2]หน้าผ้า!AO69</f>
        <v>WSWT19251000SM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P6</v>
      </c>
      <c r="AI60" s="1">
        <f>[2]หน้าผ้า!DM69</f>
        <v>4</v>
      </c>
      <c r="AJ60" s="3" t="str">
        <f>[2]หน้าผ้า!DN69</f>
        <v>รอแจ้ง</v>
      </c>
      <c r="AK60" s="3" t="e">
        <f>[2]หน้าผ้า!DQ69</f>
        <v>#VALUE!</v>
      </c>
      <c r="AL60" s="3" t="e">
        <f>[2]หน้าผ้า!DR69</f>
        <v>#VALUE!</v>
      </c>
      <c r="AM60" s="3" t="e">
        <f>[2]หน้าผ้า!DS69</f>
        <v>#VALUE!</v>
      </c>
      <c r="AN60" s="3" t="e">
        <f>[2]หน้าผ้า!DT69</f>
        <v>#VALUE!</v>
      </c>
      <c r="AO60" s="3" t="e">
        <f>[2]หน้าผ้า!DU69</f>
        <v>#VALUE!</v>
      </c>
      <c r="AP60" s="3" t="e">
        <f>[2]หน้าผ้า!DP69</f>
        <v>#VALUE!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WRWT251000/WRWT251000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19</v>
      </c>
      <c r="F61" s="9">
        <f>[2]หน้าผ้า!H70</f>
        <v>34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80</v>
      </c>
      <c r="J61" s="9" t="str">
        <f>[2]หน้าผ้า!M70</f>
        <v>±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>
        <f>[2]หน้าผ้า!AJ70</f>
        <v>0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WSWT19251000SM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ระบุในSD</v>
      </c>
      <c r="AG61" s="1" t="str">
        <f>[3]หน้าผ้า!DC73</f>
        <v>พร้อมส่ง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WRWT251000/WRYL251000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0</v>
      </c>
      <c r="B62" s="14">
        <f>[2]หน้าผ้า!B71</f>
        <v>0</v>
      </c>
      <c r="C62" s="9">
        <f>[2]หน้าผ้า!E71</f>
        <v>0</v>
      </c>
      <c r="D62" s="13">
        <f>[2]หน้าผ้า!F71</f>
        <v>0</v>
      </c>
      <c r="E62" s="9">
        <f>[2]หน้าผ้า!G71</f>
        <v>20</v>
      </c>
      <c r="F62" s="9">
        <f>[2]หน้าผ้า!H71</f>
        <v>37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65</v>
      </c>
      <c r="J62" s="9" t="str">
        <f>[2]หน้าผ้า!M71</f>
        <v>±</v>
      </c>
      <c r="K62" s="9">
        <f>[2]หน้าผ้า!N71</f>
        <v>5</v>
      </c>
      <c r="L62" s="9">
        <f>[2]หน้าผ้า!R71</f>
        <v>0</v>
      </c>
      <c r="M62" s="10">
        <f>[2]หน้าผ้า!T71</f>
        <v>0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>
        <f>[2]หน้าผ้า!Z71</f>
        <v>0</v>
      </c>
      <c r="T62" s="12">
        <f>[2]หน้าผ้า!X71</f>
        <v>0</v>
      </c>
      <c r="U62" s="11">
        <f>[2]หน้าผ้า!AA71</f>
        <v>0</v>
      </c>
      <c r="V62" s="10">
        <f>[2]หน้าผ้า!AJ71</f>
        <v>0</v>
      </c>
      <c r="W62" s="10">
        <f>[2]หน้าผ้า!AL71</f>
        <v>0</v>
      </c>
      <c r="X62" s="10">
        <f>[2]หน้าผ้า!AM71</f>
        <v>0</v>
      </c>
      <c r="Y62" s="10">
        <f>[2]หน้าผ้า!AN71</f>
        <v>0</v>
      </c>
      <c r="Z62" s="9" t="str">
        <f>[2]หน้าผ้า!AO71</f>
        <v>WSWT2025650</v>
      </c>
      <c r="AA62" s="8" t="e">
        <f>[2]หน้าผ้า!AQ71</f>
        <v>#REF!</v>
      </c>
      <c r="AB62" s="8" t="e">
        <f>[2]หน้าผ้า!AR71</f>
        <v>#REF!</v>
      </c>
      <c r="AC62" s="8" t="e">
        <f>[2]หน้าผ้า!AS71</f>
        <v>#REF!</v>
      </c>
      <c r="AD62" s="8" t="e">
        <f>[2]หน้าผ้า!AT71</f>
        <v>#REF!</v>
      </c>
      <c r="AE62" s="8" t="e">
        <f>[2]หน้าผ้า!AU71</f>
        <v>#REF!</v>
      </c>
      <c r="AF62" s="8" t="str">
        <f>[2]หน้าผ้า!AI71</f>
        <v>ระบุในSD</v>
      </c>
      <c r="AG62" s="1" t="str">
        <f>[3]หน้าผ้า!DC74</f>
        <v>พร้อมส่ง</v>
      </c>
      <c r="AH62" s="1">
        <f>[2]หน้าผ้า!DL71</f>
        <v>0</v>
      </c>
      <c r="AI62" s="1" t="str">
        <f>[2]หน้าผ้า!DM71</f>
        <v>Lead time</v>
      </c>
      <c r="AJ62" s="3">
        <f>[2]หน้าผ้า!DN71</f>
        <v>0</v>
      </c>
      <c r="AK62" s="3">
        <f>[2]หน้าผ้า!DQ71</f>
        <v>0</v>
      </c>
      <c r="AL62" s="3">
        <f>[2]หน้าผ้า!DR71</f>
        <v>0</v>
      </c>
      <c r="AM62" s="3">
        <f>[2]หน้าผ้า!DS71</f>
        <v>0</v>
      </c>
      <c r="AN62" s="3">
        <f>[2]หน้าผ้า!DT71</f>
        <v>0</v>
      </c>
      <c r="AO62" s="3">
        <f>[2]หน้าผ้า!DU71</f>
        <v>0</v>
      </c>
      <c r="AP62" s="3">
        <f>[2]หน้าผ้า!DP71</f>
        <v>0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>
        <f>[2]หน้าผ้า!EC71</f>
        <v>0</v>
      </c>
      <c r="AX62" s="2">
        <f>[2]หน้าผ้า!ED71</f>
        <v>0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WRWT25650/WRWT25650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0</v>
      </c>
      <c r="B63" s="14">
        <f>[2]หน้าผ้า!B72</f>
        <v>0</v>
      </c>
      <c r="C63" s="9">
        <f>[2]หน้าผ้า!E72</f>
        <v>0</v>
      </c>
      <c r="D63" s="13">
        <f>[2]หน้าผ้า!F72</f>
        <v>0</v>
      </c>
      <c r="E63" s="9">
        <f>[2]หน้าผ้า!G72</f>
        <v>20</v>
      </c>
      <c r="F63" s="9">
        <f>[2]หน้าผ้า!H72</f>
        <v>37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70</v>
      </c>
      <c r="J63" s="9" t="str">
        <f>[2]หน้าผ้า!M72</f>
        <v>±</v>
      </c>
      <c r="K63" s="9">
        <f>[2]หน้าผ้า!N72</f>
        <v>5</v>
      </c>
      <c r="L63" s="9">
        <f>[2]หน้าผ้า!R72</f>
        <v>0</v>
      </c>
      <c r="M63" s="10">
        <f>[2]หน้าผ้า!T72</f>
        <v>0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>
        <f>[2]หน้าผ้า!Z72</f>
        <v>0</v>
      </c>
      <c r="T63" s="12">
        <f>[2]หน้าผ้า!X72</f>
        <v>0</v>
      </c>
      <c r="U63" s="11">
        <f>[2]หน้าผ้า!AA72</f>
        <v>0</v>
      </c>
      <c r="V63" s="10">
        <f>[2]หน้าผ้า!AJ72</f>
        <v>0</v>
      </c>
      <c r="W63" s="10">
        <f>[2]หน้าผ้า!AL72</f>
        <v>0</v>
      </c>
      <c r="X63" s="10">
        <f>[2]หน้าผ้า!AM72</f>
        <v>0</v>
      </c>
      <c r="Y63" s="10">
        <f>[2]หน้าผ้า!AN72</f>
        <v>0</v>
      </c>
      <c r="Z63" s="9" t="str">
        <f>[2]หน้าผ้า!AO72</f>
        <v>WSWT2025700</v>
      </c>
      <c r="AA63" s="8" t="e">
        <f>[2]หน้าผ้า!AQ72</f>
        <v>#REF!</v>
      </c>
      <c r="AB63" s="8" t="e">
        <f>[2]หน้าผ้า!AR72</f>
        <v>#REF!</v>
      </c>
      <c r="AC63" s="8" t="e">
        <f>[2]หน้าผ้า!AS72</f>
        <v>#REF!</v>
      </c>
      <c r="AD63" s="8" t="e">
        <f>[2]หน้าผ้า!AT72</f>
        <v>#REF!</v>
      </c>
      <c r="AE63" s="8" t="e">
        <f>[2]หน้าผ้า!AU72</f>
        <v>#REF!</v>
      </c>
      <c r="AF63" s="8" t="str">
        <f>[2]หน้าผ้า!AI72</f>
        <v>ระบุในSD</v>
      </c>
      <c r="AG63" s="1" t="str">
        <f>[3]หน้าผ้า!DC75</f>
        <v>พร้อมส่ง</v>
      </c>
      <c r="AH63" s="1">
        <f>[2]หน้าผ้า!DL72</f>
        <v>0</v>
      </c>
      <c r="AI63" s="1" t="str">
        <f>[2]หน้าผ้า!DM72</f>
        <v>Lead time</v>
      </c>
      <c r="AJ63" s="3">
        <f>[2]หน้าผ้า!DN72</f>
        <v>0</v>
      </c>
      <c r="AK63" s="3">
        <f>[2]หน้าผ้า!DQ72</f>
        <v>0</v>
      </c>
      <c r="AL63" s="3">
        <f>[2]หน้าผ้า!DR72</f>
        <v>0</v>
      </c>
      <c r="AM63" s="3">
        <f>[2]หน้าผ้า!DS72</f>
        <v>0</v>
      </c>
      <c r="AN63" s="3">
        <f>[2]หน้าผ้า!DT72</f>
        <v>0</v>
      </c>
      <c r="AO63" s="3">
        <f>[2]หน้าผ้า!DU72</f>
        <v>0</v>
      </c>
      <c r="AP63" s="3">
        <f>[2]หน้าผ้า!DP72</f>
        <v>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>
        <f>[2]หน้าผ้า!EC72</f>
        <v>0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WRWT25800/WRWT25650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45902</v>
      </c>
      <c r="B64" s="14" t="str">
        <f>[2]หน้าผ้า!B73</f>
        <v>MK68-001069</v>
      </c>
      <c r="C64" s="9" t="str">
        <f>[2]หน้าผ้า!E73</f>
        <v>บจก.วีซีเอฟ</v>
      </c>
      <c r="D64" s="13" t="str">
        <f>[2]หน้าผ้า!F73</f>
        <v>VC120</v>
      </c>
      <c r="E64" s="9">
        <f>[2]หน้าผ้า!G73</f>
        <v>20</v>
      </c>
      <c r="F64" s="9">
        <f>[2]หน้าผ้า!H73</f>
        <v>37</v>
      </c>
      <c r="G64" s="9" t="str">
        <f>[2]หน้าผ้า!I73</f>
        <v>ขาว</v>
      </c>
      <c r="H64" s="9" t="str">
        <f>[2]หน้าผ้า!J73</f>
        <v>ใส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500กระสอบแบน</v>
      </c>
      <c r="T64" s="12">
        <f>[2]หน้าผ้า!X73</f>
        <v>45920</v>
      </c>
      <c r="U64" s="11">
        <f>[2]หน้าผ้า!AA73</f>
        <v>8000</v>
      </c>
      <c r="V64" s="10">
        <f>[2]หน้าผ้า!AJ73</f>
        <v>8000</v>
      </c>
      <c r="W64" s="10">
        <f>[2]หน้าผ้า!AL73</f>
        <v>0</v>
      </c>
      <c r="X64" s="10">
        <f>[2]หน้าผ้า!AM73</f>
        <v>20753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ลบสี  4000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45920</v>
      </c>
      <c r="AK64" s="3">
        <f>[2]หน้าผ้า!DQ73</f>
        <v>45916</v>
      </c>
      <c r="AL64" s="3">
        <f>[2]หน้าผ้า!DR73</f>
        <v>45909</v>
      </c>
      <c r="AM64" s="3">
        <f>[2]หน้าผ้า!DS73</f>
        <v>45917</v>
      </c>
      <c r="AN64" s="3">
        <f>[2]หน้าผ้า!DT73</f>
        <v>45918</v>
      </c>
      <c r="AO64" s="3">
        <f>[2]หน้าผ้า!DU73</f>
        <v>45919</v>
      </c>
      <c r="AP64" s="3">
        <f>[2]หน้าผ้า!DP73</f>
        <v>45915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45902</v>
      </c>
      <c r="B65" s="14" t="str">
        <f>[2]หน้าผ้า!B74</f>
        <v>MK68-001070</v>
      </c>
      <c r="C65" s="9" t="str">
        <f>[2]หน้าผ้า!E74</f>
        <v>บจก.วีซีเอฟ</v>
      </c>
      <c r="D65" s="13" t="str">
        <f>[2]หน้าผ้า!F74</f>
        <v>JET555</v>
      </c>
      <c r="E65" s="9">
        <f>[2]หน้าผ้า!G74</f>
        <v>20</v>
      </c>
      <c r="F65" s="9">
        <f>[2]หน้าผ้า!H74</f>
        <v>37</v>
      </c>
      <c r="G65" s="9" t="str">
        <f>[2]หน้าผ้า!I74</f>
        <v>ขาว</v>
      </c>
      <c r="H65" s="9" t="str">
        <f>[2]หน้าผ้า!J74</f>
        <v>ใส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500กระสอบแบน</v>
      </c>
      <c r="T65" s="12">
        <f>[2]หน้าผ้า!X74</f>
        <v>45920</v>
      </c>
      <c r="U65" s="11">
        <f>[2]หน้าผ้า!AA74</f>
        <v>5000</v>
      </c>
      <c r="V65" s="10">
        <f>[2]หน้าผ้า!AJ74</f>
        <v>4876</v>
      </c>
      <c r="W65" s="10">
        <f>[2]หน้าผ้า!AL74</f>
        <v>124</v>
      </c>
      <c r="X65" s="10">
        <f>[2]หน้าผ้า!AM74</f>
        <v>10200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45920</v>
      </c>
      <c r="AK65" s="3">
        <f>[2]หน้าผ้า!DQ74</f>
        <v>45916</v>
      </c>
      <c r="AL65" s="3">
        <f>[2]หน้าผ้า!DR74</f>
        <v>45909</v>
      </c>
      <c r="AM65" s="3">
        <f>[2]หน้าผ้า!DS74</f>
        <v>45917</v>
      </c>
      <c r="AN65" s="3">
        <f>[2]หน้าผ้า!DT74</f>
        <v>45918</v>
      </c>
      <c r="AO65" s="3">
        <f>[2]หน้าผ้า!DU74</f>
        <v>45919</v>
      </c>
      <c r="AP65" s="3">
        <f>[2]หน้าผ้า!DP74</f>
        <v>45915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45905</v>
      </c>
      <c r="B66" s="14" t="str">
        <f>[2]หน้าผ้า!B75</f>
        <v>MK68-001078</v>
      </c>
      <c r="C66" s="9" t="str">
        <f>[2]หน้าผ้า!E75</f>
        <v>บจก.อินเทคค์ โกลบอล</v>
      </c>
      <c r="D66" s="13" t="str">
        <f>[2]หน้าผ้า!F75</f>
        <v>เฟิร์สช้อย 914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>
        <f>[2]หน้าผ้า!X75</f>
        <v>45919</v>
      </c>
      <c r="U66" s="11">
        <f>[2]หน้าผ้า!AA75</f>
        <v>5040</v>
      </c>
      <c r="V66" s="10">
        <f>[2]หน้าผ้า!AJ75</f>
        <v>5040</v>
      </c>
      <c r="W66" s="10">
        <f>[2]หน้าผ้า!AL75</f>
        <v>0</v>
      </c>
      <c r="X66" s="10">
        <f>[2]หน้าผ้า!AM75</f>
        <v>6100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45919</v>
      </c>
      <c r="AK66" s="3">
        <f>[2]หน้าผ้า!DQ75</f>
        <v>45915</v>
      </c>
      <c r="AL66" s="3">
        <f>[2]หน้าผ้า!DR75</f>
        <v>45908</v>
      </c>
      <c r="AM66" s="3">
        <f>[2]หน้าผ้า!DS75</f>
        <v>45916</v>
      </c>
      <c r="AN66" s="3">
        <f>[2]หน้าผ้า!DT75</f>
        <v>45917</v>
      </c>
      <c r="AO66" s="3">
        <f>[2]หน้าผ้า!DU75</f>
        <v>45918</v>
      </c>
      <c r="AP66" s="3">
        <f>[2]หน้าผ้า!DP75</f>
        <v>45914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45905</v>
      </c>
      <c r="B67" s="14" t="str">
        <f>[2]หน้าผ้า!B76</f>
        <v>MK68-001078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912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>
        <f>[2]หน้าผ้า!X76</f>
        <v>45919</v>
      </c>
      <c r="U67" s="11">
        <f>[2]หน้าผ้า!AA76</f>
        <v>10000</v>
      </c>
      <c r="V67" s="10">
        <f>[2]หน้าผ้า!AJ76</f>
        <v>10000</v>
      </c>
      <c r="W67" s="10">
        <f>[2]หน้าผ้า!AL76</f>
        <v>0</v>
      </c>
      <c r="X67" s="10">
        <f>[2]หน้าผ้า!AM76</f>
        <v>11200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45919</v>
      </c>
      <c r="AK67" s="3">
        <f>[2]หน้าผ้า!DQ76</f>
        <v>45915</v>
      </c>
      <c r="AL67" s="3">
        <f>[2]หน้าผ้า!DR76</f>
        <v>45908</v>
      </c>
      <c r="AM67" s="3">
        <f>[2]หน้าผ้า!DS76</f>
        <v>45916</v>
      </c>
      <c r="AN67" s="3">
        <f>[2]หน้าผ้า!DT76</f>
        <v>45917</v>
      </c>
      <c r="AO67" s="3">
        <f>[2]หน้าผ้า!DU76</f>
        <v>45918</v>
      </c>
      <c r="AP67" s="3">
        <f>[2]หน้าผ้า!DP76</f>
        <v>45914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45905</v>
      </c>
      <c r="B68" s="14" t="str">
        <f>[2]หน้าผ้า!B77</f>
        <v>MK68-001079</v>
      </c>
      <c r="C68" s="9" t="str">
        <f>[2]หน้าผ้า!E77</f>
        <v>บจก.อินเทคค์ โกลบอล</v>
      </c>
      <c r="D68" s="13" t="str">
        <f>[2]หน้าผ้า!F77</f>
        <v>เฟิร์สช้อย 902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>
        <f>[2]หน้าผ้า!X77</f>
        <v>45920</v>
      </c>
      <c r="U68" s="11">
        <f>[2]หน้าผ้า!AA77</f>
        <v>5040</v>
      </c>
      <c r="V68" s="10">
        <f>[2]หน้าผ้า!AJ77</f>
        <v>5040</v>
      </c>
      <c r="W68" s="10">
        <f>[2]หน้าผ้า!AL77</f>
        <v>0</v>
      </c>
      <c r="X68" s="10">
        <f>[2]หน้าผ้า!AM77</f>
        <v>5950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รอตัด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45920</v>
      </c>
      <c r="AK68" s="3">
        <f>[2]หน้าผ้า!DQ77</f>
        <v>45916</v>
      </c>
      <c r="AL68" s="3">
        <f>[2]หน้าผ้า!DR77</f>
        <v>45909</v>
      </c>
      <c r="AM68" s="3">
        <f>[2]หน้าผ้า!DS77</f>
        <v>45917</v>
      </c>
      <c r="AN68" s="3">
        <f>[2]หน้าผ้า!DT77</f>
        <v>45918</v>
      </c>
      <c r="AO68" s="3">
        <f>[2]หน้าผ้า!DU77</f>
        <v>45919</v>
      </c>
      <c r="AP68" s="3">
        <f>[2]หน้าผ้า!DP77</f>
        <v>45915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 t="str">
        <f>[2]หน้าผ้า!AG77</f>
        <v>ลบสี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45796</v>
      </c>
      <c r="B69" s="14" t="str">
        <f>[2]หน้าผ้า!B78</f>
        <v>MK68-000671</v>
      </c>
      <c r="C69" s="9" t="str">
        <f>[2]หน้าผ้า!E78</f>
        <v>บจก.อินเทคค์ โกลบอล</v>
      </c>
      <c r="D69" s="13" t="str">
        <f>[2]หน้าผ้า!F78</f>
        <v>เฟิร์สช้อย 902</v>
      </c>
      <c r="E69" s="9">
        <f>[2]หน้าผ้า!G78</f>
        <v>20</v>
      </c>
      <c r="F69" s="9">
        <f>[2]หน้าผ้า!H78</f>
        <v>36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>
        <f>[2]หน้าผ้า!X78</f>
        <v>45920</v>
      </c>
      <c r="U69" s="11">
        <f>[2]หน้าผ้า!AA78</f>
        <v>366</v>
      </c>
      <c r="V69" s="10">
        <f>[2]หน้าผ้า!AJ78</f>
        <v>366</v>
      </c>
      <c r="W69" s="10">
        <f>[2]หน้าผ้า!AL78</f>
        <v>0</v>
      </c>
      <c r="X69" s="10">
        <f>[2]หน้าผ้า!AM78</f>
        <v>400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รอตัด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45920</v>
      </c>
      <c r="AK69" s="3">
        <f>[2]หน้าผ้า!DQ78</f>
        <v>45916</v>
      </c>
      <c r="AL69" s="3">
        <f>[2]หน้าผ้า!DR78</f>
        <v>45909</v>
      </c>
      <c r="AM69" s="3">
        <f>[2]หน้าผ้า!DS78</f>
        <v>45917</v>
      </c>
      <c r="AN69" s="3">
        <f>[2]หน้าผ้า!DT78</f>
        <v>45918</v>
      </c>
      <c r="AO69" s="3">
        <f>[2]หน้าผ้า!DU78</f>
        <v>45919</v>
      </c>
      <c r="AP69" s="3">
        <f>[2]หน้าผ้า!DP78</f>
        <v>45915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45905</v>
      </c>
      <c r="B70" s="14" t="str">
        <f>[2]หน้าผ้า!B79</f>
        <v>MK68-001079</v>
      </c>
      <c r="C70" s="9" t="str">
        <f>[2]หน้าผ้า!E79</f>
        <v>บจก.อินเทคค์ โกลบอล</v>
      </c>
      <c r="D70" s="13" t="str">
        <f>[2]หน้าผ้า!F79</f>
        <v>เฟิร์สช้อย 912</v>
      </c>
      <c r="E70" s="9">
        <f>[2]หน้าผ้า!G79</f>
        <v>20</v>
      </c>
      <c r="F70" s="9">
        <f>[2]หน้าผ้า!H79</f>
        <v>36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>
        <f>[2]หน้าผ้า!X79</f>
        <v>45920</v>
      </c>
      <c r="U70" s="11">
        <f>[2]หน้าผ้า!AA79</f>
        <v>5040</v>
      </c>
      <c r="V70" s="10">
        <f>[2]หน้าผ้า!AJ79</f>
        <v>5040</v>
      </c>
      <c r="W70" s="10">
        <f>[2]หน้าผ้า!AL79</f>
        <v>0</v>
      </c>
      <c r="X70" s="10">
        <f>[2]หน้าผ้า!AM79</f>
        <v>6100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45920</v>
      </c>
      <c r="AK70" s="3">
        <f>[2]หน้าผ้า!DQ79</f>
        <v>45916</v>
      </c>
      <c r="AL70" s="3">
        <f>[2]หน้าผ้า!DR79</f>
        <v>45909</v>
      </c>
      <c r="AM70" s="3">
        <f>[2]หน้าผ้า!DS79</f>
        <v>45917</v>
      </c>
      <c r="AN70" s="3">
        <f>[2]หน้าผ้า!DT79</f>
        <v>45918</v>
      </c>
      <c r="AO70" s="3">
        <f>[2]หน้าผ้า!DU79</f>
        <v>45919</v>
      </c>
      <c r="AP70" s="3">
        <f>[2]หน้าผ้า!DP79</f>
        <v>45915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45902</v>
      </c>
      <c r="B71" s="14" t="str">
        <f>[2]หน้าผ้า!B80</f>
        <v>MK68-001071</v>
      </c>
      <c r="C71" s="9" t="str">
        <f>[2]หน้าผ้า!E80</f>
        <v>บจก.วีซีเอฟ</v>
      </c>
      <c r="D71" s="13" t="str">
        <f>[2]หน้าผ้า!F80</f>
        <v>VC181</v>
      </c>
      <c r="E71" s="9">
        <f>[2]หน้าผ้า!G80</f>
        <v>20</v>
      </c>
      <c r="F71" s="9">
        <f>[2]หน้าผ้า!H80</f>
        <v>37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45920</v>
      </c>
      <c r="U71" s="11">
        <f>[2]หน้าผ้า!AA80</f>
        <v>20000</v>
      </c>
      <c r="V71" s="10">
        <f>[2]หน้าผ้า!AJ80</f>
        <v>18716</v>
      </c>
      <c r="W71" s="10">
        <f>[2]หน้าผ้า!AL80</f>
        <v>1284</v>
      </c>
      <c r="X71" s="10">
        <f>[2]หน้าผ้า!AM80</f>
        <v>20630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รอตัด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45920</v>
      </c>
      <c r="AK71" s="3">
        <f>[2]หน้าผ้า!DQ80</f>
        <v>45916</v>
      </c>
      <c r="AL71" s="3">
        <f>[2]หน้าผ้า!DR80</f>
        <v>45909</v>
      </c>
      <c r="AM71" s="3">
        <f>[2]หน้าผ้า!DS80</f>
        <v>45917</v>
      </c>
      <c r="AN71" s="3">
        <f>[2]หน้าผ้า!DT80</f>
        <v>45918</v>
      </c>
      <c r="AO71" s="3">
        <f>[2]หน้าผ้า!DU80</f>
        <v>45919</v>
      </c>
      <c r="AP71" s="3">
        <f>[2]หน้าผ้า!DP80</f>
        <v>45915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45908</v>
      </c>
      <c r="B72" s="14" t="str">
        <f>[2]หน้าผ้า!B81</f>
        <v>MK68-001086</v>
      </c>
      <c r="C72" s="9" t="str">
        <f>[2]หน้าผ้า!E81</f>
        <v>บจก.เอ.เจ.ฟาร์ม่าแล็บ</v>
      </c>
      <c r="D72" s="13" t="str">
        <f>[2]หน้าผ้า!F81</f>
        <v>เบส-มิน</v>
      </c>
      <c r="E72" s="9">
        <f>[2]หน้าผ้า!G81</f>
        <v>20</v>
      </c>
      <c r="F72" s="9">
        <f>[2]หน้าผ้า!H81</f>
        <v>34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95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</v>
      </c>
      <c r="T72" s="12">
        <f>[2]หน้าผ้า!X81</f>
        <v>45922</v>
      </c>
      <c r="U72" s="11">
        <f>[2]หน้าผ้า!AA81</f>
        <v>8000</v>
      </c>
      <c r="V72" s="10">
        <f>[2]หน้าผ้า!AJ81</f>
        <v>0</v>
      </c>
      <c r="W72" s="10">
        <f>[2]หน้าผ้า!AL81</f>
        <v>8000</v>
      </c>
      <c r="X72" s="10">
        <f>[2]หน้าผ้า!AM81</f>
        <v>8120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45922</v>
      </c>
      <c r="AK72" s="3">
        <f>[2]หน้าผ้า!DQ81</f>
        <v>45918</v>
      </c>
      <c r="AL72" s="3">
        <f>[2]หน้าผ้า!DR81</f>
        <v>45911</v>
      </c>
      <c r="AM72" s="3">
        <f>[2]หน้าผ้า!DS81</f>
        <v>45919</v>
      </c>
      <c r="AN72" s="3">
        <f>[2]หน้าผ้า!DT81</f>
        <v>45920</v>
      </c>
      <c r="AO72" s="3">
        <f>[2]หน้าผ้า!DU81</f>
        <v>45921</v>
      </c>
      <c r="AP72" s="3">
        <f>[2]หน้าผ้า!DP81</f>
        <v>45917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>
        <f>[2]หน้าผ้า!ED81</f>
        <v>0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45908</v>
      </c>
      <c r="B73" s="14" t="str">
        <f>[2]หน้าผ้า!B82</f>
        <v>MK68-001086</v>
      </c>
      <c r="C73" s="9" t="str">
        <f>[2]หน้าผ้า!E82</f>
        <v>บจก.เอ.เจ.ฟาร์ม่าแล็บ</v>
      </c>
      <c r="D73" s="13" t="str">
        <f>[2]หน้าผ้า!F82</f>
        <v>เวท-มิน</v>
      </c>
      <c r="E73" s="9">
        <f>[2]หน้าผ้า!G82</f>
        <v>20</v>
      </c>
      <c r="F73" s="9">
        <f>[2]หน้าผ้า!H82</f>
        <v>34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95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</v>
      </c>
      <c r="T73" s="12">
        <f>[2]หน้าผ้า!X82</f>
        <v>45922</v>
      </c>
      <c r="U73" s="11">
        <f>[2]หน้าผ้า!AA82</f>
        <v>8000</v>
      </c>
      <c r="V73" s="10">
        <f>[2]หน้าผ้า!AJ82</f>
        <v>0</v>
      </c>
      <c r="W73" s="10">
        <f>[2]หน้าผ้า!AL82</f>
        <v>8000</v>
      </c>
      <c r="X73" s="10">
        <f>[2]หน้าผ้า!AM82</f>
        <v>0</v>
      </c>
      <c r="Y73" s="10">
        <f>[2]หน้าผ้า!AN82</f>
        <v>8400</v>
      </c>
      <c r="Z73" s="9" t="str">
        <f>[2]หน้าผ้า!AO82</f>
        <v>WSWT2025800SM</v>
      </c>
      <c r="AA73" s="8">
        <f>[2]หน้าผ้า!AQ82</f>
        <v>7934.96</v>
      </c>
      <c r="AB73" s="8">
        <f>[2]หน้าผ้า!AR82</f>
        <v>7934.96</v>
      </c>
      <c r="AC73" s="8">
        <f>[2]หน้าผ้า!AS82</f>
        <v>0</v>
      </c>
      <c r="AD73" s="8">
        <f>[2]หน้าผ้า!AT82</f>
        <v>7934.96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45922</v>
      </c>
      <c r="AK73" s="3">
        <f>[2]หน้าผ้า!DQ82</f>
        <v>45918</v>
      </c>
      <c r="AL73" s="3">
        <f>[2]หน้าผ้า!DR82</f>
        <v>45911</v>
      </c>
      <c r="AM73" s="3">
        <f>[2]หน้าผ้า!DS82</f>
        <v>45919</v>
      </c>
      <c r="AN73" s="3">
        <f>[2]หน้าผ้า!DT82</f>
        <v>45920</v>
      </c>
      <c r="AO73" s="3">
        <f>[2]หน้าผ้า!DU82</f>
        <v>45921</v>
      </c>
      <c r="AP73" s="3">
        <f>[2]หน้าผ้า!DP82</f>
        <v>45917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45799</v>
      </c>
      <c r="B74" s="14" t="str">
        <f>[2]หน้าผ้า!B83</f>
        <v>MK68-000694</v>
      </c>
      <c r="C74" s="9" t="str">
        <f>[2]หน้าผ้า!E83</f>
        <v>บจก.เอ.เจ.ฟาร์ม่าแล็บ</v>
      </c>
      <c r="D74" s="13" t="str">
        <f>[2]หน้าผ้า!F83</f>
        <v>เบส-มิน</v>
      </c>
      <c r="E74" s="9">
        <f>[2]หน้าผ้า!G83</f>
        <v>20</v>
      </c>
      <c r="F74" s="9">
        <f>[2]หน้าผ้า!H83</f>
        <v>34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95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</v>
      </c>
      <c r="T74" s="12">
        <f>[2]หน้าผ้า!X83</f>
        <v>45922</v>
      </c>
      <c r="U74" s="11">
        <f>[2]หน้าผ้า!AA83</f>
        <v>4000</v>
      </c>
      <c r="V74" s="10">
        <f>[2]หน้าผ้า!AJ83</f>
        <v>2840</v>
      </c>
      <c r="W74" s="10">
        <f>[2]หน้าผ้า!AL83</f>
        <v>1160</v>
      </c>
      <c r="X74" s="10">
        <f>[2]หน้าผ้า!AM83</f>
        <v>4140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 t="str">
        <f>[2]หน้าผ้า!AI83</f>
        <v>ห้ามขาด-ห้ามเกิน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45922</v>
      </c>
      <c r="AK74" s="3">
        <f>[2]หน้าผ้า!DQ83</f>
        <v>45918</v>
      </c>
      <c r="AL74" s="3">
        <f>[2]หน้าผ้า!DR83</f>
        <v>45911</v>
      </c>
      <c r="AM74" s="3">
        <f>[2]หน้าผ้า!DS83</f>
        <v>45919</v>
      </c>
      <c r="AN74" s="3">
        <f>[2]หน้าผ้า!DT83</f>
        <v>45920</v>
      </c>
      <c r="AO74" s="3">
        <f>[2]หน้าผ้า!DU83</f>
        <v>45921</v>
      </c>
      <c r="AP74" s="3">
        <f>[2]หน้าผ้า!DP83</f>
        <v>45917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45799</v>
      </c>
      <c r="B75" s="14" t="str">
        <f>[2]หน้าผ้า!B84</f>
        <v>MK68-000694</v>
      </c>
      <c r="C75" s="9" t="str">
        <f>[2]หน้าผ้า!E84</f>
        <v>บจก.เอ.เจ.ฟาร์ม่าแล็บ</v>
      </c>
      <c r="D75" s="13" t="str">
        <f>[2]หน้าผ้า!F84</f>
        <v>เวท-มิน</v>
      </c>
      <c r="E75" s="9">
        <f>[2]หน้าผ้า!G84</f>
        <v>20</v>
      </c>
      <c r="F75" s="9">
        <f>[2]หน้าผ้า!H84</f>
        <v>34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95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</v>
      </c>
      <c r="T75" s="12">
        <f>[2]หน้าผ้า!X84</f>
        <v>45922</v>
      </c>
      <c r="U75" s="11">
        <f>[2]หน้าผ้า!AA84</f>
        <v>4000</v>
      </c>
      <c r="V75" s="10">
        <f>[2]หน้าผ้า!AJ84</f>
        <v>2654</v>
      </c>
      <c r="W75" s="10">
        <f>[2]หน้าผ้า!AL84</f>
        <v>1346</v>
      </c>
      <c r="X75" s="10">
        <f>[2]หน้าผ้า!AM84</f>
        <v>0</v>
      </c>
      <c r="Y75" s="10">
        <f>[2]หน้าผ้า!AN84</f>
        <v>1413.3</v>
      </c>
      <c r="Z75" s="9" t="str">
        <f>[2]หน้าผ้า!AO84</f>
        <v>WSWT2025800SM</v>
      </c>
      <c r="AA75" s="8">
        <f>[2]หน้าผ้า!AQ84</f>
        <v>1335.05702</v>
      </c>
      <c r="AB75" s="8">
        <f>[2]หน้าผ้า!AR84</f>
        <v>1335.05702</v>
      </c>
      <c r="AC75" s="8">
        <f>[2]หน้าผ้า!AS84</f>
        <v>0</v>
      </c>
      <c r="AD75" s="8">
        <f>[2]หน้าผ้า!AT84</f>
        <v>1335.05702</v>
      </c>
      <c r="AE75" s="8">
        <f>[2]หน้าผ้า!AU84</f>
        <v>0</v>
      </c>
      <c r="AF75" s="8" t="str">
        <f>[2]หน้าผ้า!AI84</f>
        <v>ห้ามขาด-ห้ามเกิน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45922</v>
      </c>
      <c r="AK75" s="3">
        <f>[2]หน้าผ้า!DQ84</f>
        <v>45918</v>
      </c>
      <c r="AL75" s="3">
        <f>[2]หน้าผ้า!DR84</f>
        <v>45911</v>
      </c>
      <c r="AM75" s="3">
        <f>[2]หน้าผ้า!DS84</f>
        <v>45919</v>
      </c>
      <c r="AN75" s="3">
        <f>[2]หน้าผ้า!DT84</f>
        <v>45920</v>
      </c>
      <c r="AO75" s="3">
        <f>[2]หน้าผ้า!DU84</f>
        <v>45921</v>
      </c>
      <c r="AP75" s="3">
        <f>[2]หน้าผ้า!DP84</f>
        <v>45917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45902</v>
      </c>
      <c r="B76" s="14" t="str">
        <f>[2]หน้าผ้า!B85</f>
        <v>MK68-001069</v>
      </c>
      <c r="C76" s="9" t="str">
        <f>[2]หน้าผ้า!E85</f>
        <v>บจก.วีซีเอฟ</v>
      </c>
      <c r="D76" s="13" t="str">
        <f>[2]หน้าผ้า!F85</f>
        <v>VC193</v>
      </c>
      <c r="E76" s="9">
        <f>[2]หน้าผ้า!G85</f>
        <v>20</v>
      </c>
      <c r="F76" s="9">
        <f>[2]หน้าผ้า!H85</f>
        <v>37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45923</v>
      </c>
      <c r="U76" s="11">
        <f>[2]หน้าผ้า!AA85</f>
        <v>10000</v>
      </c>
      <c r="V76" s="10">
        <f>[2]หน้าผ้า!AJ85</f>
        <v>9620</v>
      </c>
      <c r="W76" s="10">
        <f>[2]หน้าผ้า!AL85</f>
        <v>380</v>
      </c>
      <c r="X76" s="10">
        <f>[2]หน้าผ้า!AM85</f>
        <v>10294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45923</v>
      </c>
      <c r="AK76" s="3">
        <f>[2]หน้าผ้า!DQ85</f>
        <v>45919</v>
      </c>
      <c r="AL76" s="3">
        <f>[2]หน้าผ้า!DR85</f>
        <v>45912</v>
      </c>
      <c r="AM76" s="3">
        <f>[2]หน้าผ้า!DS85</f>
        <v>45920</v>
      </c>
      <c r="AN76" s="3">
        <f>[2]หน้าผ้า!DT85</f>
        <v>45921</v>
      </c>
      <c r="AO76" s="3">
        <f>[2]หน้าผ้า!DU85</f>
        <v>45922</v>
      </c>
      <c r="AP76" s="3">
        <f>[2]หน้าผ้า!DP85</f>
        <v>45918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45896</v>
      </c>
      <c r="B77" s="14" t="str">
        <f>[2]หน้าผ้า!B86</f>
        <v>MK68-001040</v>
      </c>
      <c r="C77" s="9" t="str">
        <f>[2]หน้าผ้า!E86</f>
        <v>บจก.เอสพีเอ็ม อาหารสัตว์</v>
      </c>
      <c r="D77" s="13" t="str">
        <f>[2]หน้าผ้า!F86</f>
        <v>ฟิล กู๊ด พี4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45926</v>
      </c>
      <c r="U77" s="11">
        <f>[2]หน้าผ้า!AA86</f>
        <v>8000</v>
      </c>
      <c r="V77" s="10">
        <f>[2]หน้าผ้า!AJ86</f>
        <v>8000</v>
      </c>
      <c r="W77" s="10">
        <f>[2]หน้าผ้า!AL86</f>
        <v>0</v>
      </c>
      <c r="X77" s="10">
        <f>[2]หน้าผ้า!AM86</f>
        <v>8100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5</v>
      </c>
      <c r="AJ77" s="3">
        <f>[2]หน้าผ้า!DN86</f>
        <v>45926</v>
      </c>
      <c r="AK77" s="3">
        <f>[2]หน้าผ้า!DQ86</f>
        <v>45921</v>
      </c>
      <c r="AL77" s="3">
        <f>[2]หน้าผ้า!DR86</f>
        <v>45914</v>
      </c>
      <c r="AM77" s="3">
        <f>[2]หน้าผ้า!DS86</f>
        <v>45922</v>
      </c>
      <c r="AN77" s="3">
        <f>[2]หน้าผ้า!DT86</f>
        <v>45923</v>
      </c>
      <c r="AO77" s="3">
        <f>[2]หน้าผ้า!DU86</f>
        <v>45924</v>
      </c>
      <c r="AP77" s="3">
        <f>[2]หน้าผ้า!DP86</f>
        <v>45921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45892</v>
      </c>
      <c r="B78" s="14" t="str">
        <f>[2]หน้าผ้า!B87</f>
        <v>MK68-001029</v>
      </c>
      <c r="C78" s="9" t="str">
        <f>[2]หน้าผ้า!E87</f>
        <v>บจก.เอสพีเอ็ม อาหารสัตว์</v>
      </c>
      <c r="D78" s="13" t="str">
        <f>[2]หน้าผ้า!F87</f>
        <v>SPM 312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97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45930</v>
      </c>
      <c r="U78" s="11">
        <f>[2]หน้าผ้า!AA87</f>
        <v>3000</v>
      </c>
      <c r="V78" s="10">
        <f>[2]หน้าผ้า!AJ87</f>
        <v>3000</v>
      </c>
      <c r="W78" s="10">
        <f>[2]หน้าผ้า!AL87</f>
        <v>0</v>
      </c>
      <c r="X78" s="10">
        <f>[2]หน้าผ้า!AM87</f>
        <v>3100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45930</v>
      </c>
      <c r="AK78" s="3">
        <f>[2]หน้าผ้า!DQ87</f>
        <v>45926</v>
      </c>
      <c r="AL78" s="3">
        <f>[2]หน้าผ้า!DR87</f>
        <v>45919</v>
      </c>
      <c r="AM78" s="3">
        <f>[2]หน้าผ้า!DS87</f>
        <v>45927</v>
      </c>
      <c r="AN78" s="3">
        <f>[2]หน้าผ้า!DT87</f>
        <v>45928</v>
      </c>
      <c r="AO78" s="3">
        <f>[2]หน้าผ้า!DU87</f>
        <v>45929</v>
      </c>
      <c r="AP78" s="3">
        <f>[2]หน้าผ้า!DP87</f>
        <v>45925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 t="str">
        <f>[2]หน้าผ้า!AG87</f>
        <v>ลบสี 675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45891</v>
      </c>
      <c r="B79" s="14" t="str">
        <f>[2]หน้าผ้า!B88</f>
        <v>MK68-001033</v>
      </c>
      <c r="C79" s="9" t="str">
        <f>[2]หน้าผ้า!E88</f>
        <v>บจก.เอสพีเอ็ม อาหารสัตว์</v>
      </c>
      <c r="D79" s="13" t="str">
        <f>[2]หน้าผ้า!F88</f>
        <v>นาโน 03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45930</v>
      </c>
      <c r="U79" s="11">
        <f>[2]หน้าผ้า!AA88</f>
        <v>9000</v>
      </c>
      <c r="V79" s="10">
        <f>[2]หน้าผ้า!AJ88</f>
        <v>8447</v>
      </c>
      <c r="W79" s="10">
        <f>[2]หน้าผ้า!AL88</f>
        <v>553</v>
      </c>
      <c r="X79" s="10">
        <f>[2]หน้าผ้า!AM88</f>
        <v>9150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รอแบบ</v>
      </c>
      <c r="AH79" s="1" t="str">
        <f>[2]หน้าผ้า!DL88</f>
        <v>P6</v>
      </c>
      <c r="AI79" s="1">
        <f>[2]หน้าผ้า!DM88</f>
        <v>5</v>
      </c>
      <c r="AJ79" s="3">
        <f>[2]หน้าผ้า!DN88</f>
        <v>45930</v>
      </c>
      <c r="AK79" s="3">
        <f>[2]หน้าผ้า!DQ88</f>
        <v>45925</v>
      </c>
      <c r="AL79" s="3">
        <f>[2]หน้าผ้า!DR88</f>
        <v>45918</v>
      </c>
      <c r="AM79" s="3">
        <f>[2]หน้าผ้า!DS88</f>
        <v>45926</v>
      </c>
      <c r="AN79" s="3">
        <f>[2]หน้าผ้า!DT88</f>
        <v>45927</v>
      </c>
      <c r="AO79" s="3">
        <f>[2]หน้าผ้า!DU88</f>
        <v>45928</v>
      </c>
      <c r="AP79" s="3">
        <f>[2]หน้าผ้า!DP88</f>
        <v>45925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45891</v>
      </c>
      <c r="B80" s="14" t="str">
        <f>[2]หน้าผ้า!B89</f>
        <v>MK68-001034</v>
      </c>
      <c r="C80" s="9" t="str">
        <f>[2]หน้าผ้า!E89</f>
        <v>บจก.เอสพีเอ็ม อาหารสัตว์</v>
      </c>
      <c r="D80" s="13" t="str">
        <f>[2]หน้าผ้า!F89</f>
        <v>นาโน 01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45930</v>
      </c>
      <c r="U80" s="11">
        <f>[2]หน้าผ้า!AA89</f>
        <v>4000</v>
      </c>
      <c r="V80" s="10">
        <f>[2]หน้าผ้า!AJ89</f>
        <v>3780</v>
      </c>
      <c r="W80" s="10">
        <f>[2]หน้าผ้า!AL89</f>
        <v>220</v>
      </c>
      <c r="X80" s="10">
        <f>[2]หน้าผ้า!AM89</f>
        <v>4100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รอแบบ</v>
      </c>
      <c r="AH80" s="1" t="str">
        <f>[2]หน้าผ้า!DL89</f>
        <v>P6</v>
      </c>
      <c r="AI80" s="1">
        <f>[2]หน้าผ้า!DM89</f>
        <v>5</v>
      </c>
      <c r="AJ80" s="3">
        <f>[2]หน้าผ้า!DN89</f>
        <v>45930</v>
      </c>
      <c r="AK80" s="3">
        <f>[2]หน้าผ้า!DQ89</f>
        <v>45925</v>
      </c>
      <c r="AL80" s="3">
        <f>[2]หน้าผ้า!DR89</f>
        <v>45918</v>
      </c>
      <c r="AM80" s="3">
        <f>[2]หน้าผ้า!DS89</f>
        <v>45926</v>
      </c>
      <c r="AN80" s="3">
        <f>[2]หน้าผ้า!DT89</f>
        <v>45927</v>
      </c>
      <c r="AO80" s="3">
        <f>[2]หน้าผ้า!DU89</f>
        <v>45928</v>
      </c>
      <c r="AP80" s="3">
        <f>[2]หน้าผ้า!DP89</f>
        <v>45925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45891</v>
      </c>
      <c r="B81" s="14" t="str">
        <f>[2]หน้าผ้า!B90</f>
        <v>MK68-001035</v>
      </c>
      <c r="C81" s="9" t="str">
        <f>[2]หน้าผ้า!E90</f>
        <v>บจก.เอสพีเอ็ม อาหารสัตว์</v>
      </c>
      <c r="D81" s="13" t="str">
        <f>[2]หน้าผ้า!F90</f>
        <v>นาโน 02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45930</v>
      </c>
      <c r="U81" s="11">
        <f>[2]หน้าผ้า!AA90</f>
        <v>9000</v>
      </c>
      <c r="V81" s="10">
        <f>[2]หน้าผ้า!AJ90</f>
        <v>8500</v>
      </c>
      <c r="W81" s="10">
        <f>[2]หน้าผ้า!AL90</f>
        <v>500</v>
      </c>
      <c r="X81" s="10">
        <f>[2]หน้าผ้า!AM90</f>
        <v>9455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รอแบบ</v>
      </c>
      <c r="AH81" s="1" t="str">
        <f>[2]หน้าผ้า!DL90</f>
        <v>P6</v>
      </c>
      <c r="AI81" s="1">
        <f>[2]หน้าผ้า!DM90</f>
        <v>5</v>
      </c>
      <c r="AJ81" s="3">
        <f>[2]หน้าผ้า!DN90</f>
        <v>45930</v>
      </c>
      <c r="AK81" s="3">
        <f>[2]หน้าผ้า!DQ90</f>
        <v>45925</v>
      </c>
      <c r="AL81" s="3">
        <f>[2]หน้าผ้า!DR90</f>
        <v>45918</v>
      </c>
      <c r="AM81" s="3">
        <f>[2]หน้าผ้า!DS90</f>
        <v>45926</v>
      </c>
      <c r="AN81" s="3">
        <f>[2]หน้าผ้า!DT90</f>
        <v>45927</v>
      </c>
      <c r="AO81" s="3">
        <f>[2]หน้าผ้า!DU90</f>
        <v>45928</v>
      </c>
      <c r="AP81" s="3">
        <f>[2]หน้าผ้า!DP90</f>
        <v>45925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 t="str">
        <f>[2]หน้าผ้า!C91</f>
        <v>ประมาณการ</v>
      </c>
      <c r="B82" s="14" t="str">
        <f>[2]หน้าผ้า!B91</f>
        <v>ประมาณการ</v>
      </c>
      <c r="C82" s="9" t="str">
        <f>[2]หน้าผ้า!E91</f>
        <v>บจก.อินเทคค์ โกลบอล</v>
      </c>
      <c r="D82" s="13" t="str">
        <f>[2]หน้าผ้า!F91</f>
        <v>รอแบบ</v>
      </c>
      <c r="E82" s="9">
        <f>[2]หน้าผ้า!G91</f>
        <v>20</v>
      </c>
      <c r="F82" s="9">
        <f>[2]หน้าผ้า!H91</f>
        <v>36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>
        <f>[2]หน้าผ้า!X91</f>
        <v>45930</v>
      </c>
      <c r="U82" s="11">
        <f>[2]หน้าผ้า!AA91</f>
        <v>100000</v>
      </c>
      <c r="V82" s="10">
        <f>[2]หน้าผ้า!AJ91</f>
        <v>0</v>
      </c>
      <c r="W82" s="10">
        <f>[2]หน้าผ้า!AL91</f>
        <v>100000</v>
      </c>
      <c r="X82" s="10">
        <f>[2]หน้าผ้า!AM91</f>
        <v>0</v>
      </c>
      <c r="Y82" s="10">
        <f>[2]หน้าผ้า!AN91</f>
        <v>105000</v>
      </c>
      <c r="Z82" s="9" t="str">
        <f>[2]หน้าผ้า!AO91</f>
        <v>WSWT2025800SM</v>
      </c>
      <c r="AA82" s="8">
        <f>[2]หน้าผ้า!AQ91</f>
        <v>104775.00000000001</v>
      </c>
      <c r="AB82" s="8">
        <f>[2]หน้าผ้า!AR91</f>
        <v>31292</v>
      </c>
      <c r="AC82" s="8">
        <f>[2]หน้าผ้า!AS91</f>
        <v>73483.000000000015</v>
      </c>
      <c r="AD82" s="8">
        <f>[2]หน้าผ้า!AT91</f>
        <v>10000</v>
      </c>
      <c r="AE82" s="8">
        <f>[2]หน้าผ้า!AU91</f>
        <v>94775.000000000015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45930</v>
      </c>
      <c r="AK82" s="3">
        <f>[2]หน้าผ้า!DQ91</f>
        <v>45926</v>
      </c>
      <c r="AL82" s="3">
        <f>[2]หน้าผ้า!DR91</f>
        <v>45919</v>
      </c>
      <c r="AM82" s="3">
        <f>[2]หน้าผ้า!DS91</f>
        <v>45927</v>
      </c>
      <c r="AN82" s="3">
        <f>[2]หน้าผ้า!DT91</f>
        <v>45928</v>
      </c>
      <c r="AO82" s="3">
        <f>[2]หน้าผ้า!DU91</f>
        <v>45929</v>
      </c>
      <c r="AP82" s="3">
        <f>[2]หน้าผ้า!DP91</f>
        <v>45925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>รอART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5552.0488888888885</v>
      </c>
    </row>
    <row r="83" spans="1:56" ht="27.75" customHeight="1" x14ac:dyDescent="0.45">
      <c r="A83" s="3" t="str">
        <f>[2]หน้าผ้า!C92</f>
        <v>ประมาณการ</v>
      </c>
      <c r="B83" s="14" t="str">
        <f>[2]หน้าผ้า!B92</f>
        <v>ประมาณการ</v>
      </c>
      <c r="C83" s="9" t="str">
        <f>[2]หน้าผ้า!E92</f>
        <v>บจก.เอสพีเอ็ม อาหารสัตว์</v>
      </c>
      <c r="D83" s="13" t="str">
        <f>[2]หน้าผ้า!F92</f>
        <v>รอแบบ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45930</v>
      </c>
      <c r="U83" s="11">
        <f>[2]หน้าผ้า!AA92</f>
        <v>20000</v>
      </c>
      <c r="V83" s="10">
        <f>[2]หน้าผ้า!AJ92</f>
        <v>0</v>
      </c>
      <c r="W83" s="10">
        <f>[2]หน้าผ้า!AL92</f>
        <v>20000</v>
      </c>
      <c r="X83" s="10">
        <f>[2]หน้าผ้า!AM92</f>
        <v>0</v>
      </c>
      <c r="Y83" s="10">
        <f>[2]หน้าผ้า!AN92</f>
        <v>21000</v>
      </c>
      <c r="Z83" s="9" t="str">
        <f>[2]หน้าผ้า!AO92</f>
        <v>WSWT2025800SM</v>
      </c>
      <c r="AA83" s="8">
        <f>[2]หน้าผ้า!AQ92</f>
        <v>22072.6</v>
      </c>
      <c r="AB83" s="8">
        <f>[2]หน้าผ้า!AR92</f>
        <v>0</v>
      </c>
      <c r="AC83" s="8">
        <f>[2]หน้าผ้า!AS92</f>
        <v>22072.6</v>
      </c>
      <c r="AD83" s="8">
        <f>[2]หน้าผ้า!AT92</f>
        <v>0</v>
      </c>
      <c r="AE83" s="8">
        <f>[2]หน้าผ้า!AU92</f>
        <v>22072.6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45930</v>
      </c>
      <c r="AK83" s="3">
        <f>[2]หน้าผ้า!DQ92</f>
        <v>45926</v>
      </c>
      <c r="AL83" s="3">
        <f>[2]หน้าผ้า!DR92</f>
        <v>45919</v>
      </c>
      <c r="AM83" s="3">
        <f>[2]หน้าผ้า!DS92</f>
        <v>45927</v>
      </c>
      <c r="AN83" s="3">
        <f>[2]หน้าผ้า!DT92</f>
        <v>45928</v>
      </c>
      <c r="AO83" s="3">
        <f>[2]หน้าผ้า!DU92</f>
        <v>45929</v>
      </c>
      <c r="AP83" s="3">
        <f>[2]หน้าผ้า!DP92</f>
        <v>45925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1667.7075555555555</v>
      </c>
    </row>
    <row r="84" spans="1:56" ht="27.75" customHeight="1" x14ac:dyDescent="0.45">
      <c r="A84" s="3" t="str">
        <f>[2]หน้าผ้า!C93</f>
        <v>ประมาณการ</v>
      </c>
      <c r="B84" s="14" t="str">
        <f>[2]หน้าผ้า!B93</f>
        <v>ประมาณการ</v>
      </c>
      <c r="C84" s="9" t="str">
        <f>[2]หน้าผ้า!E93</f>
        <v>บจก.ไทยธรรมดี</v>
      </c>
      <c r="D84" s="13" t="str">
        <f>[2]หน้าผ้า!F93</f>
        <v>รอแบบ</v>
      </c>
      <c r="E84" s="9">
        <f>[2]หน้าผ้า!G93</f>
        <v>20</v>
      </c>
      <c r="F84" s="9">
        <f>[2]หน้าผ้า!H93</f>
        <v>37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97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</v>
      </c>
      <c r="T84" s="12">
        <f>[2]หน้าผ้า!X93</f>
        <v>45930</v>
      </c>
      <c r="U84" s="11">
        <f>[2]หน้าผ้า!AA93</f>
        <v>20000</v>
      </c>
      <c r="V84" s="10">
        <f>[2]หน้าผ้า!AJ93</f>
        <v>0</v>
      </c>
      <c r="W84" s="10">
        <f>[2]หน้าผ้า!AL93</f>
        <v>20000</v>
      </c>
      <c r="X84" s="10">
        <f>[2]หน้าผ้า!AM93</f>
        <v>0</v>
      </c>
      <c r="Y84" s="10">
        <f>[2]หน้าผ้า!AN93</f>
        <v>21000</v>
      </c>
      <c r="Z84" s="9" t="str">
        <f>[2]หน้าผ้า!AO93</f>
        <v>WSWT2025800SM</v>
      </c>
      <c r="AA84" s="8">
        <f>[2]หน้าผ้า!AQ93</f>
        <v>21513.800000000003</v>
      </c>
      <c r="AB84" s="8">
        <f>[2]หน้าผ้า!AR93</f>
        <v>0</v>
      </c>
      <c r="AC84" s="8">
        <f>[2]หน้าผ้า!AS93</f>
        <v>21513.800000000003</v>
      </c>
      <c r="AD84" s="8">
        <f>[2]หน้าผ้า!AT93</f>
        <v>0</v>
      </c>
      <c r="AE84" s="8">
        <f>[2]หน้าผ้า!AU93</f>
        <v>21513.800000000003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45930</v>
      </c>
      <c r="AK84" s="3">
        <f>[2]หน้าผ้า!DQ93</f>
        <v>45926</v>
      </c>
      <c r="AL84" s="3">
        <f>[2]หน้าผ้า!DR93</f>
        <v>45919</v>
      </c>
      <c r="AM84" s="3">
        <f>[2]หน้าผ้า!DS93</f>
        <v>45927</v>
      </c>
      <c r="AN84" s="3">
        <f>[2]หน้าผ้า!DT93</f>
        <v>45928</v>
      </c>
      <c r="AO84" s="3">
        <f>[2]หน้าผ้า!DU93</f>
        <v>45929</v>
      </c>
      <c r="AP84" s="3">
        <f>[2]หน้าผ้า!DP93</f>
        <v>45925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>รอART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1625.4871111111113</v>
      </c>
    </row>
    <row r="85" spans="1:56" ht="27.75" customHeight="1" x14ac:dyDescent="0.45">
      <c r="A85" s="3">
        <f>[2]หน้าผ้า!C94</f>
        <v>0</v>
      </c>
      <c r="B85" s="14" t="str">
        <f>[2]หน้าผ้า!B94</f>
        <v>ใบรับคำสั่งซื้อ</v>
      </c>
      <c r="C85" s="9" t="str">
        <f>[2]หน้าผ้า!E94</f>
        <v>บจก.ซันฟีด</v>
      </c>
      <c r="D85" s="13" t="str">
        <f>[2]หน้าผ้า!F94</f>
        <v>ขุนศึกเบอร์ 1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+</v>
      </c>
      <c r="K85" s="9">
        <f>[2]หน้าผ้า!N94</f>
        <v>0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 xml:space="preserve">300กระสอบแบนเต็มใบ </v>
      </c>
      <c r="T85" s="12">
        <f>[2]หน้าผ้า!X94</f>
        <v>45926</v>
      </c>
      <c r="U85" s="11">
        <f>[2]หน้าผ้า!AA94</f>
        <v>10000</v>
      </c>
      <c r="V85" s="10">
        <f>[2]หน้าผ้า!AJ94</f>
        <v>0</v>
      </c>
      <c r="W85" s="10">
        <f>[2]หน้าผ้า!AL94</f>
        <v>10000</v>
      </c>
      <c r="X85" s="10">
        <f>[2]หน้าผ้า!AM94</f>
        <v>0</v>
      </c>
      <c r="Y85" s="10">
        <f>[2]หน้าผ้า!AN94</f>
        <v>10500</v>
      </c>
      <c r="Z85" s="9" t="str">
        <f>[2]หน้าผ้า!AO94</f>
        <v>WSWT2025800SM</v>
      </c>
      <c r="AA85" s="8">
        <f>[2]หน้าผ้า!AQ94</f>
        <v>11036.3</v>
      </c>
      <c r="AB85" s="8">
        <f>[2]หน้าผ้า!AR94</f>
        <v>11036.3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11036.3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45926</v>
      </c>
      <c r="AK85" s="3">
        <f>[2]หน้าผ้า!DQ94</f>
        <v>45922</v>
      </c>
      <c r="AL85" s="3">
        <f>[2]หน้าผ้า!DR94</f>
        <v>45915</v>
      </c>
      <c r="AM85" s="3">
        <f>[2]หน้าผ้า!DS94</f>
        <v>45923</v>
      </c>
      <c r="AN85" s="3">
        <f>[2]หน้าผ้า!DT94</f>
        <v>45924</v>
      </c>
      <c r="AO85" s="3">
        <f>[2]หน้าผ้า!DU94</f>
        <v>45925</v>
      </c>
      <c r="AP85" s="3">
        <f>[2]หน้าผ้า!DP94</f>
        <v>45921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>รอART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0</v>
      </c>
      <c r="B86" s="14" t="str">
        <f>[2]หน้าผ้า!B95</f>
        <v>ใบรับคำสั่งซื้อ</v>
      </c>
      <c r="C86" s="9" t="str">
        <f>[2]หน้าผ้า!E95</f>
        <v>บจก.ซันฟีด</v>
      </c>
      <c r="D86" s="13" t="str">
        <f>[2]หน้าผ้า!F95</f>
        <v>ขุนศึกเบอร์ 2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+</v>
      </c>
      <c r="K86" s="9">
        <f>[2]หน้าผ้า!N95</f>
        <v>0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 xml:space="preserve">300กระสอบแบนเต็มใบ </v>
      </c>
      <c r="T86" s="12">
        <f>[2]หน้าผ้า!X95</f>
        <v>45926</v>
      </c>
      <c r="U86" s="11">
        <f>[2]หน้าผ้า!AA95</f>
        <v>5000</v>
      </c>
      <c r="V86" s="10">
        <f>[2]หน้าผ้า!AJ95</f>
        <v>0</v>
      </c>
      <c r="W86" s="10">
        <f>[2]หน้าผ้า!AL95</f>
        <v>5000</v>
      </c>
      <c r="X86" s="10">
        <f>[2]หน้าผ้า!AM95</f>
        <v>0</v>
      </c>
      <c r="Y86" s="10">
        <f>[2]หน้าผ้า!AN95</f>
        <v>5250</v>
      </c>
      <c r="Z86" s="9" t="str">
        <f>[2]หน้าผ้า!AO95</f>
        <v>WSWT2025800SM</v>
      </c>
      <c r="AA86" s="8">
        <f>[2]หน้าผ้า!AQ95</f>
        <v>5518.15</v>
      </c>
      <c r="AB86" s="8">
        <f>[2]หน้าผ้า!AR95</f>
        <v>5518.15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5518.15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45926</v>
      </c>
      <c r="AK86" s="3">
        <f>[2]หน้าผ้า!DQ95</f>
        <v>45922</v>
      </c>
      <c r="AL86" s="3">
        <f>[2]หน้าผ้า!DR95</f>
        <v>45915</v>
      </c>
      <c r="AM86" s="3">
        <f>[2]หน้าผ้า!DS95</f>
        <v>45923</v>
      </c>
      <c r="AN86" s="3">
        <f>[2]หน้าผ้า!DT95</f>
        <v>45924</v>
      </c>
      <c r="AO86" s="3">
        <f>[2]หน้าผ้า!DU95</f>
        <v>45925</v>
      </c>
      <c r="AP86" s="3">
        <f>[2]หน้าผ้า!DP95</f>
        <v>45921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0</v>
      </c>
      <c r="B87" s="14" t="str">
        <f>[2]หน้าผ้า!B96</f>
        <v>ใบรับคำสั่งซื้อ</v>
      </c>
      <c r="C87" s="9" t="str">
        <f>[2]หน้าผ้า!E96</f>
        <v>บจก.ซันฟีด</v>
      </c>
      <c r="D87" s="13" t="str">
        <f>[2]หน้าผ้า!F96</f>
        <v>ขุนศึกเบอร์ 1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+</v>
      </c>
      <c r="K87" s="9">
        <f>[2]หน้าผ้า!N96</f>
        <v>0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 xml:space="preserve">300กระสอบแบนเต็มใบ </v>
      </c>
      <c r="T87" s="12">
        <f>[2]หน้าผ้า!X96</f>
        <v>45933</v>
      </c>
      <c r="U87" s="11">
        <f>[2]หน้าผ้า!AA96</f>
        <v>5000</v>
      </c>
      <c r="V87" s="10">
        <f>[2]หน้าผ้า!AJ96</f>
        <v>0</v>
      </c>
      <c r="W87" s="10">
        <f>[2]หน้าผ้า!AL96</f>
        <v>5000</v>
      </c>
      <c r="X87" s="10">
        <f>[2]หน้าผ้า!AM96</f>
        <v>0</v>
      </c>
      <c r="Y87" s="10">
        <f>[2]หน้าผ้า!AN96</f>
        <v>5250</v>
      </c>
      <c r="Z87" s="9" t="str">
        <f>[2]หน้าผ้า!AO96</f>
        <v>WSWT2025800SM</v>
      </c>
      <c r="AA87" s="8">
        <f>[2]หน้าผ้า!AQ96</f>
        <v>5518.15</v>
      </c>
      <c r="AB87" s="8">
        <f>[2]หน้าผ้า!AR96</f>
        <v>5518.15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5518.15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45933</v>
      </c>
      <c r="AK87" s="3">
        <f>[2]หน้าผ้า!DQ96</f>
        <v>45929</v>
      </c>
      <c r="AL87" s="3">
        <f>[2]หน้าผ้า!DR96</f>
        <v>45922</v>
      </c>
      <c r="AM87" s="3">
        <f>[2]หน้าผ้า!DS96</f>
        <v>45930</v>
      </c>
      <c r="AN87" s="3">
        <f>[2]หน้าผ้า!DT96</f>
        <v>45931</v>
      </c>
      <c r="AO87" s="3">
        <f>[2]หน้าผ้า!DU96</f>
        <v>45932</v>
      </c>
      <c r="AP87" s="3">
        <f>[2]หน้าผ้า!DP96</f>
        <v>45928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0</v>
      </c>
      <c r="B88" s="14" t="str">
        <f>[2]หน้าผ้า!B97</f>
        <v>ใบรับคำสั่งซื้อ</v>
      </c>
      <c r="C88" s="9" t="str">
        <f>[2]หน้าผ้า!E97</f>
        <v>บจก.ซันฟีด</v>
      </c>
      <c r="D88" s="13" t="str">
        <f>[2]หน้าผ้า!F97</f>
        <v>ขุนศึกเบอร์ 2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>
        <f>[2]หน้าผ้า!X97</f>
        <v>45933</v>
      </c>
      <c r="U88" s="11">
        <f>[2]หน้าผ้า!AA97</f>
        <v>5000</v>
      </c>
      <c r="V88" s="10">
        <f>[2]หน้าผ้า!AJ97</f>
        <v>0</v>
      </c>
      <c r="W88" s="10">
        <f>[2]หน้าผ้า!AL97</f>
        <v>5000</v>
      </c>
      <c r="X88" s="10">
        <f>[2]หน้าผ้า!AM97</f>
        <v>0</v>
      </c>
      <c r="Y88" s="10">
        <f>[2]หน้าผ้า!AN97</f>
        <v>5250</v>
      </c>
      <c r="Z88" s="9" t="str">
        <f>[2]หน้าผ้า!AO97</f>
        <v>WSWT2025800SM</v>
      </c>
      <c r="AA88" s="8">
        <f>[2]หน้าผ้า!AQ97</f>
        <v>5518.15</v>
      </c>
      <c r="AB88" s="8">
        <f>[2]หน้าผ้า!AR97</f>
        <v>5518.15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5518.15</v>
      </c>
      <c r="AF88" s="8">
        <f>[2]หน้าผ้า!AI97</f>
        <v>0</v>
      </c>
      <c r="AG88" s="1" t="str">
        <f>[3]หน้าผ้า!DC100</f>
        <v>รอแบบ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45933</v>
      </c>
      <c r="AK88" s="3">
        <f>[2]หน้าผ้า!DQ97</f>
        <v>45929</v>
      </c>
      <c r="AL88" s="3">
        <f>[2]หน้าผ้า!DR97</f>
        <v>45922</v>
      </c>
      <c r="AM88" s="3">
        <f>[2]หน้าผ้า!DS97</f>
        <v>45930</v>
      </c>
      <c r="AN88" s="3">
        <f>[2]หน้าผ้า!DT97</f>
        <v>45931</v>
      </c>
      <c r="AO88" s="3">
        <f>[2]หน้าผ้า!DU97</f>
        <v>45932</v>
      </c>
      <c r="AP88" s="3">
        <f>[2]หน้าผ้า!DP97</f>
        <v>45928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>รอART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0</v>
      </c>
      <c r="B89" s="14" t="str">
        <f>[2]หน้าผ้า!B98</f>
        <v>ใบรับคำสั่งซื้อ</v>
      </c>
      <c r="C89" s="9" t="str">
        <f>[2]หน้าผ้า!E98</f>
        <v>บจก.ซันฟีด</v>
      </c>
      <c r="D89" s="13">
        <f>[2]หน้าผ้า!F98</f>
        <v>952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+</v>
      </c>
      <c r="K89" s="9">
        <f>[2]หน้าผ้า!N98</f>
        <v>0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 xml:space="preserve">300กระสอบแบนเต็มใบ </v>
      </c>
      <c r="T89" s="12">
        <f>[2]หน้าผ้า!X98</f>
        <v>45926</v>
      </c>
      <c r="U89" s="11">
        <f>[2]หน้าผ้า!AA98</f>
        <v>5000</v>
      </c>
      <c r="V89" s="10">
        <f>[2]หน้าผ้า!AJ98</f>
        <v>0</v>
      </c>
      <c r="W89" s="10">
        <f>[2]หน้าผ้า!AL98</f>
        <v>5000</v>
      </c>
      <c r="X89" s="10">
        <f>[2]หน้าผ้า!AM98</f>
        <v>0</v>
      </c>
      <c r="Y89" s="10">
        <f>[2]หน้าผ้า!AN98</f>
        <v>5250</v>
      </c>
      <c r="Z89" s="9" t="str">
        <f>[2]หน้าผ้า!AO98</f>
        <v>WSWT2025800SM</v>
      </c>
      <c r="AA89" s="8">
        <f>[2]หน้าผ้า!AQ98</f>
        <v>5518.15</v>
      </c>
      <c r="AB89" s="8">
        <f>[2]หน้าผ้า!AR98</f>
        <v>5518.15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5518.15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45926</v>
      </c>
      <c r="AK89" s="3">
        <f>[2]หน้าผ้า!DQ98</f>
        <v>45922</v>
      </c>
      <c r="AL89" s="3">
        <f>[2]หน้าผ้า!DR98</f>
        <v>45915</v>
      </c>
      <c r="AM89" s="3">
        <f>[2]หน้าผ้า!DS98</f>
        <v>45923</v>
      </c>
      <c r="AN89" s="3">
        <f>[2]หน้าผ้า!DT98</f>
        <v>45924</v>
      </c>
      <c r="AO89" s="3">
        <f>[2]หน้าผ้า!DU98</f>
        <v>45925</v>
      </c>
      <c r="AP89" s="3">
        <f>[2]หน้าผ้า!DP98</f>
        <v>45921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>รอART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0</v>
      </c>
      <c r="B90" s="14" t="str">
        <f>[2]หน้าผ้า!B99</f>
        <v>ใบรับคำสั่งซื้อ</v>
      </c>
      <c r="C90" s="9" t="str">
        <f>[2]หน้าผ้า!E99</f>
        <v>บจก.ซันฟีด</v>
      </c>
      <c r="D90" s="13">
        <f>[2]หน้าผ้า!F99</f>
        <v>952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+</v>
      </c>
      <c r="K90" s="9">
        <f>[2]หน้าผ้า!N99</f>
        <v>0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 xml:space="preserve">300กระสอบแบนเต็มใบ </v>
      </c>
      <c r="T90" s="12">
        <f>[2]หน้าผ้า!X99</f>
        <v>45933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5518.15</v>
      </c>
      <c r="AB90" s="8">
        <f>[2]หน้าผ้า!AR99</f>
        <v>5518.15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5518.15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45933</v>
      </c>
      <c r="AK90" s="3">
        <f>[2]หน้าผ้า!DQ99</f>
        <v>45929</v>
      </c>
      <c r="AL90" s="3">
        <f>[2]หน้าผ้า!DR99</f>
        <v>45922</v>
      </c>
      <c r="AM90" s="3">
        <f>[2]หน้าผ้า!DS99</f>
        <v>45930</v>
      </c>
      <c r="AN90" s="3">
        <f>[2]หน้าผ้า!DT99</f>
        <v>45931</v>
      </c>
      <c r="AO90" s="3">
        <f>[2]หน้าผ้า!DU99</f>
        <v>45932</v>
      </c>
      <c r="AP90" s="3">
        <f>[2]หน้าผ้า!DP99</f>
        <v>45928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>รอART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 t="str">
        <f>[2]หน้าผ้า!C100</f>
        <v>ประมาณการ</v>
      </c>
      <c r="B91" s="14" t="str">
        <f>[2]หน้าผ้า!B100</f>
        <v>ประมาณการ</v>
      </c>
      <c r="C91" s="9" t="str">
        <f>[2]หน้าผ้า!E100</f>
        <v>บจก.ซันฟีด</v>
      </c>
      <c r="D91" s="13" t="str">
        <f>[2]หน้าผ้า!F100</f>
        <v>รอแบบ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+</v>
      </c>
      <c r="K91" s="9">
        <f>[2]หน้าผ้า!N100</f>
        <v>0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 xml:space="preserve">300กระสอบแบนเต็มใบ </v>
      </c>
      <c r="T91" s="12">
        <f>[2]หน้าผ้า!X100</f>
        <v>45960</v>
      </c>
      <c r="U91" s="11">
        <f>[2]หน้าผ้า!AA100</f>
        <v>450000</v>
      </c>
      <c r="V91" s="10">
        <f>[2]หน้าผ้า!AJ100</f>
        <v>0</v>
      </c>
      <c r="W91" s="10">
        <f>[2]หน้าผ้า!AL100</f>
        <v>450000</v>
      </c>
      <c r="X91" s="10">
        <f>[2]หน้าผ้า!AM100</f>
        <v>0</v>
      </c>
      <c r="Y91" s="10">
        <f>[2]หน้าผ้า!AN100</f>
        <v>472500</v>
      </c>
      <c r="Z91" s="9" t="str">
        <f>[2]หน้าผ้า!AO100</f>
        <v>WSWT2025800SM</v>
      </c>
      <c r="AA91" s="8">
        <f>[2]หน้าผ้า!AQ100</f>
        <v>496633.5</v>
      </c>
      <c r="AB91" s="8">
        <f>[2]หน้าผ้า!AR100</f>
        <v>179612</v>
      </c>
      <c r="AC91" s="8">
        <f>[2]หน้าผ้า!AS100</f>
        <v>317021.5</v>
      </c>
      <c r="AD91" s="8">
        <f>[2]หน้าผ้า!AT100</f>
        <v>0</v>
      </c>
      <c r="AE91" s="8">
        <f>[2]หน้าผ้า!AU100</f>
        <v>496633.5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45960</v>
      </c>
      <c r="AK91" s="3">
        <f>[2]หน้าผ้า!DQ100</f>
        <v>45956</v>
      </c>
      <c r="AL91" s="3">
        <f>[2]หน้าผ้า!DR100</f>
        <v>45949</v>
      </c>
      <c r="AM91" s="3">
        <f>[2]หน้าผ้า!DS100</f>
        <v>45957</v>
      </c>
      <c r="AN91" s="3">
        <f>[2]หน้าผ้า!DT100</f>
        <v>45958</v>
      </c>
      <c r="AO91" s="3">
        <f>[2]หน้าผ้า!DU100</f>
        <v>45959</v>
      </c>
      <c r="AP91" s="3">
        <f>[2]หน้าผ้า!DP100</f>
        <v>45955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>รอART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23952.735555555555</v>
      </c>
    </row>
    <row r="92" spans="1:56" ht="27.75" customHeight="1" x14ac:dyDescent="0.45">
      <c r="A92" s="3">
        <f>[2]หน้าผ้า!C101</f>
        <v>45909</v>
      </c>
      <c r="B92" s="14" t="str">
        <f>[2]หน้าผ้า!B101</f>
        <v>MK68-001095</v>
      </c>
      <c r="C92" s="9" t="str">
        <f>[2]หน้าผ้า!E101</f>
        <v>บจก.เอสพีเอ็ม อาหารสัตว์</v>
      </c>
      <c r="D92" s="13" t="str">
        <f>[2]หน้าผ้า!F101</f>
        <v>เอส ฟาร์ม105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45920</v>
      </c>
      <c r="U92" s="11">
        <f>[2]หน้าผ้า!AA101</f>
        <v>3000</v>
      </c>
      <c r="V92" s="10">
        <f>[2]หน้าผ้า!AJ101</f>
        <v>0</v>
      </c>
      <c r="W92" s="10">
        <f>[2]หน้าผ้า!AL101</f>
        <v>3000</v>
      </c>
      <c r="X92" s="10">
        <f>[2]หน้าผ้า!AM101</f>
        <v>0</v>
      </c>
      <c r="Y92" s="10">
        <f>[2]หน้าผ้า!AN101</f>
        <v>3150</v>
      </c>
      <c r="Z92" s="9" t="str">
        <f>[2]หน้าผ้า!AO101</f>
        <v>WSWT2025800SM</v>
      </c>
      <c r="AA92" s="8">
        <f>[2]หน้าผ้า!AQ101</f>
        <v>3310.89</v>
      </c>
      <c r="AB92" s="8">
        <f>[2]หน้าผ้า!AR101</f>
        <v>3310.89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3310.89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45920</v>
      </c>
      <c r="AK92" s="3">
        <f>[2]หน้าผ้า!DQ101</f>
        <v>45916</v>
      </c>
      <c r="AL92" s="3">
        <f>[2]หน้าผ้า!DR101</f>
        <v>45909</v>
      </c>
      <c r="AM92" s="3">
        <f>[2]หน้าผ้า!DS101</f>
        <v>45917</v>
      </c>
      <c r="AN92" s="3">
        <f>[2]หน้าผ้า!DT101</f>
        <v>45918</v>
      </c>
      <c r="AO92" s="3">
        <f>[2]หน้าผ้า!DU101</f>
        <v>45919</v>
      </c>
      <c r="AP92" s="3">
        <f>[2]หน้าผ้า!DP101</f>
        <v>45915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 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45909</v>
      </c>
      <c r="B93" s="14" t="str">
        <f>[2]หน้าผ้า!B102</f>
        <v>MK68-001094</v>
      </c>
      <c r="C93" s="9" t="str">
        <f>[2]หน้าผ้า!E102</f>
        <v>บจก.เอสพีเอ็ม อาหารสัตว์</v>
      </c>
      <c r="D93" s="13" t="str">
        <f>[2]หน้าผ้า!F102</f>
        <v>เอส ฟาร์ม190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45944</v>
      </c>
      <c r="U93" s="11">
        <f>[2]หน้าผ้า!AA102</f>
        <v>3000</v>
      </c>
      <c r="V93" s="10">
        <f>[2]หน้าผ้า!AJ102</f>
        <v>0</v>
      </c>
      <c r="W93" s="10">
        <f>[2]หน้าผ้า!AL102</f>
        <v>3000</v>
      </c>
      <c r="X93" s="10">
        <f>[2]หน้าผ้า!AM102</f>
        <v>0</v>
      </c>
      <c r="Y93" s="10">
        <f>[2]หน้าผ้า!AN102</f>
        <v>3150</v>
      </c>
      <c r="Z93" s="9" t="str">
        <f>[2]หน้าผ้า!AO102</f>
        <v>WSWT2025800SM</v>
      </c>
      <c r="AA93" s="8">
        <f>[2]หน้าผ้า!AQ102</f>
        <v>3310.89</v>
      </c>
      <c r="AB93" s="8">
        <f>[2]หน้าผ้า!AR102</f>
        <v>3310.89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3310.89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45944</v>
      </c>
      <c r="AK93" s="3">
        <f>[2]หน้าผ้า!DQ102</f>
        <v>45940</v>
      </c>
      <c r="AL93" s="3">
        <f>[2]หน้าผ้า!DR102</f>
        <v>45933</v>
      </c>
      <c r="AM93" s="3">
        <f>[2]หน้าผ้า!DS102</f>
        <v>45941</v>
      </c>
      <c r="AN93" s="3">
        <f>[2]หน้าผ้า!DT102</f>
        <v>45942</v>
      </c>
      <c r="AO93" s="3">
        <f>[2]หน้าผ้า!DU102</f>
        <v>45943</v>
      </c>
      <c r="AP93" s="3">
        <f>[2]หน้าผ้า!DP102</f>
        <v>45939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 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45909</v>
      </c>
      <c r="B94" s="14" t="str">
        <f>[2]หน้าผ้า!B103</f>
        <v>MK68-001093</v>
      </c>
      <c r="C94" s="9" t="str">
        <f>[2]หน้าผ้า!E103</f>
        <v>บจก.เอสพีเอ็ม อาหารสัตว์</v>
      </c>
      <c r="D94" s="13" t="str">
        <f>[2]หน้าผ้า!F103</f>
        <v>เอส ฟาร์ม115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45958</v>
      </c>
      <c r="U94" s="11">
        <f>[2]หน้าผ้า!AA103</f>
        <v>6000</v>
      </c>
      <c r="V94" s="10">
        <f>[2]หน้าผ้า!AJ103</f>
        <v>0</v>
      </c>
      <c r="W94" s="10">
        <f>[2]หน้าผ้า!AL103</f>
        <v>6000</v>
      </c>
      <c r="X94" s="10">
        <f>[2]หน้าผ้า!AM103</f>
        <v>0</v>
      </c>
      <c r="Y94" s="10">
        <f>[2]หน้าผ้า!AN103</f>
        <v>6300</v>
      </c>
      <c r="Z94" s="9" t="str">
        <f>[2]หน้าผ้า!AO103</f>
        <v>WSWT2025800SM</v>
      </c>
      <c r="AA94" s="8">
        <f>[2]หน้าผ้า!AQ103</f>
        <v>6621.78</v>
      </c>
      <c r="AB94" s="8">
        <f>[2]หน้าผ้า!AR103</f>
        <v>6621.78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6621.78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45958</v>
      </c>
      <c r="AK94" s="3">
        <f>[2]หน้าผ้า!DQ103</f>
        <v>45954</v>
      </c>
      <c r="AL94" s="3">
        <f>[2]หน้าผ้า!DR103</f>
        <v>45947</v>
      </c>
      <c r="AM94" s="3">
        <f>[2]หน้าผ้า!DS103</f>
        <v>45955</v>
      </c>
      <c r="AN94" s="3">
        <f>[2]หน้าผ้า!DT103</f>
        <v>45956</v>
      </c>
      <c r="AO94" s="3">
        <f>[2]หน้าผ้า!DU103</f>
        <v>45957</v>
      </c>
      <c r="AP94" s="3">
        <f>[2]หน้าผ้า!DP103</f>
        <v>45953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 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45782</v>
      </c>
      <c r="B95" s="14" t="str">
        <f>[2]หน้าผ้า!B104</f>
        <v>MK68-000609</v>
      </c>
      <c r="C95" s="9" t="str">
        <f>[2]หน้าผ้า!E104</f>
        <v>บจก.เอสพีเอ็ม อาหารสัตว์</v>
      </c>
      <c r="D95" s="13" t="str">
        <f>[2]หน้าผ้า!F104</f>
        <v xml:space="preserve">SW 441 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45930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0</v>
      </c>
      <c r="Y95" s="10">
        <f>[2]หน้าผ้า!AN104</f>
        <v>5250</v>
      </c>
      <c r="Z95" s="9" t="str">
        <f>[2]หน้าผ้า!AO104</f>
        <v>WSWT2025800SM</v>
      </c>
      <c r="AA95" s="8">
        <f>[2]หน้าผ้า!AQ104</f>
        <v>5518.15</v>
      </c>
      <c r="AB95" s="8">
        <f>[2]หน้าผ้า!AR104</f>
        <v>0</v>
      </c>
      <c r="AC95" s="8">
        <f>[2]หน้าผ้า!AS104</f>
        <v>5518.15</v>
      </c>
      <c r="AD95" s="8">
        <f>[2]หน้าผ้า!AT104</f>
        <v>0</v>
      </c>
      <c r="AE95" s="8">
        <f>[2]หน้าผ้า!AU104</f>
        <v>5518.15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45930</v>
      </c>
      <c r="AK95" s="3">
        <f>[2]หน้าผ้า!DQ104</f>
        <v>45926</v>
      </c>
      <c r="AL95" s="3">
        <f>[2]หน้าผ้า!DR104</f>
        <v>45919</v>
      </c>
      <c r="AM95" s="3">
        <f>[2]หน้าผ้า!DS104</f>
        <v>45927</v>
      </c>
      <c r="AN95" s="3">
        <f>[2]หน้าผ้า!DT104</f>
        <v>45928</v>
      </c>
      <c r="AO95" s="3">
        <f>[2]หน้าผ้า!DU104</f>
        <v>45929</v>
      </c>
      <c r="AP95" s="3">
        <f>[2]หน้าผ้า!DP104</f>
        <v>45925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 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416.92688888888887</v>
      </c>
    </row>
    <row r="96" spans="1:56" ht="27.75" customHeight="1" x14ac:dyDescent="0.45">
      <c r="A96" s="3">
        <f>[2]หน้าผ้า!C105</f>
        <v>45877</v>
      </c>
      <c r="B96" s="14" t="str">
        <f>[2]หน้าผ้า!B105</f>
        <v>MK68-000990</v>
      </c>
      <c r="C96" s="9" t="str">
        <f>[2]หน้าผ้า!E105</f>
        <v>บจก.เอสพีเอ็ม อาหารสัตว์</v>
      </c>
      <c r="D96" s="13" t="str">
        <f>[2]หน้าผ้า!F105</f>
        <v>SW 441 PLUS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>
        <f>[2]หน้าผ้า!X105</f>
        <v>45944</v>
      </c>
      <c r="U96" s="11">
        <f>[2]หน้าผ้า!AA105</f>
        <v>7000</v>
      </c>
      <c r="V96" s="10">
        <f>[2]หน้าผ้า!AJ105</f>
        <v>0</v>
      </c>
      <c r="W96" s="10">
        <f>[2]หน้าผ้า!AL105</f>
        <v>7000</v>
      </c>
      <c r="X96" s="10">
        <f>[2]หน้าผ้า!AM105</f>
        <v>0</v>
      </c>
      <c r="Y96" s="10">
        <f>[2]หน้าผ้า!AN105</f>
        <v>7350</v>
      </c>
      <c r="Z96" s="9" t="str">
        <f>[2]หน้าผ้า!AO105</f>
        <v>WSWT2025800SM</v>
      </c>
      <c r="AA96" s="8">
        <f>[2]หน้าผ้า!AQ105</f>
        <v>7725.41</v>
      </c>
      <c r="AB96" s="8">
        <f>[2]หน้าผ้า!AR105</f>
        <v>7725.41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7725.41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45944</v>
      </c>
      <c r="AK96" s="3">
        <f>[2]หน้าผ้า!DQ105</f>
        <v>45940</v>
      </c>
      <c r="AL96" s="3">
        <f>[2]หน้าผ้า!DR105</f>
        <v>45933</v>
      </c>
      <c r="AM96" s="3">
        <f>[2]หน้าผ้า!DS105</f>
        <v>45941</v>
      </c>
      <c r="AN96" s="3">
        <f>[2]หน้าผ้า!DT105</f>
        <v>45942</v>
      </c>
      <c r="AO96" s="3">
        <f>[2]หน้าผ้า!DU105</f>
        <v>45943</v>
      </c>
      <c r="AP96" s="3">
        <f>[2]หน้าผ้า!DP105</f>
        <v>45939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45911</v>
      </c>
      <c r="B97" s="14" t="str">
        <f>[2]หน้าผ้า!B106</f>
        <v>MK68-001105</v>
      </c>
      <c r="C97" s="9" t="str">
        <f>[2]หน้าผ้า!E106</f>
        <v>บจก.เอพีเอ็ม อะโกร</v>
      </c>
      <c r="D97" s="13" t="str">
        <f>[2]หน้าผ้า!F106</f>
        <v>ฟีล-กู๊ด พี6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45947</v>
      </c>
      <c r="U97" s="11">
        <f>[2]หน้าผ้า!AA106</f>
        <v>8000</v>
      </c>
      <c r="V97" s="10">
        <f>[2]หน้าผ้า!AJ106</f>
        <v>0</v>
      </c>
      <c r="W97" s="10">
        <f>[2]หน้าผ้า!AL106</f>
        <v>8000</v>
      </c>
      <c r="X97" s="10">
        <f>[2]หน้าผ้า!AM106</f>
        <v>0</v>
      </c>
      <c r="Y97" s="10">
        <f>[2]หน้าผ้า!AN106</f>
        <v>8400</v>
      </c>
      <c r="Z97" s="9" t="str">
        <f>[2]หน้าผ้า!AO106</f>
        <v>WSWT2025800SM</v>
      </c>
      <c r="AA97" s="8">
        <f>[2]หน้าผ้า!AQ106</f>
        <v>8829.0399999999991</v>
      </c>
      <c r="AB97" s="8">
        <f>[2]หน้าผ้า!AR106</f>
        <v>0</v>
      </c>
      <c r="AC97" s="8">
        <f>[2]หน้าผ้า!AS106</f>
        <v>8829.0399999999991</v>
      </c>
      <c r="AD97" s="8">
        <f>[2]หน้าผ้า!AT106</f>
        <v>0</v>
      </c>
      <c r="AE97" s="8">
        <f>[2]หน้าผ้า!AU106</f>
        <v>8829.0399999999991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45947</v>
      </c>
      <c r="AK97" s="3">
        <f>[2]หน้าผ้า!DQ106</f>
        <v>45943</v>
      </c>
      <c r="AL97" s="3">
        <f>[2]หน้าผ้า!DR106</f>
        <v>45936</v>
      </c>
      <c r="AM97" s="3">
        <f>[2]หน้าผ้า!DS106</f>
        <v>45944</v>
      </c>
      <c r="AN97" s="3">
        <f>[2]หน้าผ้า!DT106</f>
        <v>45945</v>
      </c>
      <c r="AO97" s="3">
        <f>[2]หน้าผ้า!DU106</f>
        <v>45946</v>
      </c>
      <c r="AP97" s="3">
        <f>[2]หน้าผ้า!DP106</f>
        <v>45942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667.08302222222221</v>
      </c>
    </row>
    <row r="98" spans="1:56" ht="27.75" customHeight="1" x14ac:dyDescent="0.45">
      <c r="A98" s="3">
        <f>[2]หน้าผ้า!C107</f>
        <v>45892</v>
      </c>
      <c r="B98" s="14" t="str">
        <f>[2]หน้าผ้า!B107</f>
        <v>MK68-001027</v>
      </c>
      <c r="C98" s="9" t="str">
        <f>[2]หน้าผ้า!E107</f>
        <v>บจก.เอสพีเอ็ม อาหารสัตว์</v>
      </c>
      <c r="D98" s="13" t="str">
        <f>[2]หน้าผ้า!F107</f>
        <v>นีโอ 05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ไม่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>
        <f>[2]หน้าผ้า!X107</f>
        <v>45951</v>
      </c>
      <c r="U98" s="11">
        <f>[2]หน้าผ้า!AA107</f>
        <v>6000</v>
      </c>
      <c r="V98" s="10">
        <f>[2]หน้าผ้า!AJ107</f>
        <v>0</v>
      </c>
      <c r="W98" s="10">
        <f>[2]หน้าผ้า!AL107</f>
        <v>6000</v>
      </c>
      <c r="X98" s="10">
        <f>[2]หน้าผ้า!AM107</f>
        <v>0</v>
      </c>
      <c r="Y98" s="10">
        <f>[2]หน้าผ้า!AN107</f>
        <v>6300</v>
      </c>
      <c r="Z98" s="9" t="str">
        <f>[2]หน้าผ้า!AO107</f>
        <v>WSWT2025800SM</v>
      </c>
      <c r="AA98" s="8">
        <f>[2]หน้าผ้า!AQ107</f>
        <v>6621.78</v>
      </c>
      <c r="AB98" s="8">
        <f>[2]หน้าผ้า!AR107</f>
        <v>6621.78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6621.78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45951</v>
      </c>
      <c r="AK98" s="3">
        <f>[2]หน้าผ้า!DQ107</f>
        <v>45947</v>
      </c>
      <c r="AL98" s="3">
        <f>[2]หน้าผ้า!DR107</f>
        <v>45940</v>
      </c>
      <c r="AM98" s="3">
        <f>[2]หน้าผ้า!DS107</f>
        <v>45948</v>
      </c>
      <c r="AN98" s="3">
        <f>[2]หน้าผ้า!DT107</f>
        <v>45949</v>
      </c>
      <c r="AO98" s="3">
        <f>[2]หน้าผ้า!DU107</f>
        <v>45950</v>
      </c>
      <c r="AP98" s="3">
        <f>[2]หน้าผ้า!DP107</f>
        <v>45946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45911</v>
      </c>
      <c r="B99" s="14" t="str">
        <f>[2]หน้าผ้า!B108</f>
        <v>MK68-001106</v>
      </c>
      <c r="C99" s="9" t="str">
        <f>[2]หน้าผ้า!E108</f>
        <v>บจก.เอพีเอ็ม อะโกร</v>
      </c>
      <c r="D99" s="13" t="str">
        <f>[2]หน้าผ้า!F108</f>
        <v>วี-ฟีด วี 06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>
        <f>[2]หน้าผ้า!X108</f>
        <v>45961</v>
      </c>
      <c r="U99" s="11">
        <f>[2]หน้าผ้า!AA108</f>
        <v>3000</v>
      </c>
      <c r="V99" s="10">
        <f>[2]หน้าผ้า!AJ108</f>
        <v>0</v>
      </c>
      <c r="W99" s="10">
        <f>[2]หน้าผ้า!AL108</f>
        <v>3000</v>
      </c>
      <c r="X99" s="10">
        <f>[2]หน้าผ้า!AM108</f>
        <v>0</v>
      </c>
      <c r="Y99" s="10">
        <f>[2]หน้าผ้า!AN108</f>
        <v>3150</v>
      </c>
      <c r="Z99" s="9" t="str">
        <f>[2]หน้าผ้า!AO108</f>
        <v>WSWT2025800SM</v>
      </c>
      <c r="AA99" s="8">
        <f>[2]หน้าผ้า!AQ108</f>
        <v>3310.89</v>
      </c>
      <c r="AB99" s="8">
        <f>[2]หน้าผ้า!AR108</f>
        <v>0</v>
      </c>
      <c r="AC99" s="8">
        <f>[2]หน้าผ้า!AS108</f>
        <v>3310.89</v>
      </c>
      <c r="AD99" s="8">
        <f>[2]หน้าผ้า!AT108</f>
        <v>0</v>
      </c>
      <c r="AE99" s="8">
        <f>[2]หน้าผ้า!AU108</f>
        <v>3310.89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45961</v>
      </c>
      <c r="AK99" s="3">
        <f>[2]หน้าผ้า!DQ108</f>
        <v>45957</v>
      </c>
      <c r="AL99" s="3">
        <f>[2]หน้าผ้า!DR108</f>
        <v>45950</v>
      </c>
      <c r="AM99" s="3">
        <f>[2]หน้าผ้า!DS108</f>
        <v>45958</v>
      </c>
      <c r="AN99" s="3">
        <f>[2]หน้าผ้า!DT108</f>
        <v>45959</v>
      </c>
      <c r="AO99" s="3">
        <f>[2]หน้าผ้า!DU108</f>
        <v>45960</v>
      </c>
      <c r="AP99" s="3">
        <f>[2]หน้าผ้า!DP108</f>
        <v>45956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250.15613333333337</v>
      </c>
    </row>
    <row r="100" spans="1:56" ht="27.75" customHeight="1" x14ac:dyDescent="0.45">
      <c r="A100" s="3">
        <f>[2]หน้าผ้า!C109</f>
        <v>45911</v>
      </c>
      <c r="B100" s="14" t="str">
        <f>[2]หน้าผ้า!B109</f>
        <v>MK68-001104</v>
      </c>
      <c r="C100" s="9" t="str">
        <f>[2]หน้าผ้า!E109</f>
        <v>บจก.เอพีเอ็ม อะโกร</v>
      </c>
      <c r="D100" s="13" t="str">
        <f>[2]หน้าผ้า!F109</f>
        <v>U-FEED U4(เอส)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>
        <f>[2]หน้าผ้า!X109</f>
        <v>45961</v>
      </c>
      <c r="U100" s="11">
        <f>[2]หน้าผ้า!AA109</f>
        <v>4000</v>
      </c>
      <c r="V100" s="10">
        <f>[2]หน้าผ้า!AJ109</f>
        <v>0</v>
      </c>
      <c r="W100" s="10">
        <f>[2]หน้าผ้า!AL109</f>
        <v>4000</v>
      </c>
      <c r="X100" s="10">
        <f>[2]หน้าผ้า!AM109</f>
        <v>0</v>
      </c>
      <c r="Y100" s="10">
        <f>[2]หน้าผ้า!AN109</f>
        <v>4200</v>
      </c>
      <c r="Z100" s="9" t="str">
        <f>[2]หน้าผ้า!AO109</f>
        <v>WSWT2025800SM</v>
      </c>
      <c r="AA100" s="8">
        <f>[2]หน้าผ้า!AQ109</f>
        <v>4414.5199999999995</v>
      </c>
      <c r="AB100" s="8">
        <f>[2]หน้าผ้า!AR109</f>
        <v>0</v>
      </c>
      <c r="AC100" s="8">
        <f>[2]หน้าผ้า!AS109</f>
        <v>4414.5199999999995</v>
      </c>
      <c r="AD100" s="8">
        <f>[2]หน้าผ้า!AT109</f>
        <v>0</v>
      </c>
      <c r="AE100" s="8">
        <f>[2]หน้าผ้า!AU109</f>
        <v>4414.5199999999995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45961</v>
      </c>
      <c r="AK100" s="3">
        <f>[2]หน้าผ้า!DQ109</f>
        <v>45957</v>
      </c>
      <c r="AL100" s="3">
        <f>[2]หน้าผ้า!DR109</f>
        <v>45950</v>
      </c>
      <c r="AM100" s="3">
        <f>[2]หน้าผ้า!DS109</f>
        <v>45958</v>
      </c>
      <c r="AN100" s="3">
        <f>[2]หน้าผ้า!DT109</f>
        <v>45959</v>
      </c>
      <c r="AO100" s="3">
        <f>[2]หน้าผ้า!DU109</f>
        <v>45960</v>
      </c>
      <c r="AP100" s="3">
        <f>[2]หน้าผ้า!DP109</f>
        <v>45956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333.54151111111111</v>
      </c>
    </row>
    <row r="101" spans="1:56" ht="27.75" customHeight="1" x14ac:dyDescent="0.45">
      <c r="A101" s="3">
        <f>[2]หน้าผ้า!C110</f>
        <v>45909</v>
      </c>
      <c r="B101" s="14" t="str">
        <f>[2]หน้าผ้า!B110</f>
        <v>MK68-001092</v>
      </c>
      <c r="C101" s="9" t="str">
        <f>[2]หน้าผ้า!E110</f>
        <v>บจก.เอพีเอ็ม อะโกร</v>
      </c>
      <c r="D101" s="13" t="str">
        <f>[2]หน้าผ้า!F110</f>
        <v>APM915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>
        <f>[2]หน้าผ้า!X110</f>
        <v>45961</v>
      </c>
      <c r="U101" s="11">
        <f>[2]หน้าผ้า!AA110</f>
        <v>3000</v>
      </c>
      <c r="V101" s="10">
        <f>[2]หน้าผ้า!AJ110</f>
        <v>0</v>
      </c>
      <c r="W101" s="10">
        <f>[2]หน้าผ้า!AL110</f>
        <v>3000</v>
      </c>
      <c r="X101" s="10">
        <f>[2]หน้าผ้า!AM110</f>
        <v>0</v>
      </c>
      <c r="Y101" s="10">
        <f>[2]หน้าผ้า!AN110</f>
        <v>3150</v>
      </c>
      <c r="Z101" s="9" t="str">
        <f>[2]หน้าผ้า!AO110</f>
        <v>WSWT2025800SM</v>
      </c>
      <c r="AA101" s="8">
        <f>[2]หน้าผ้า!AQ110</f>
        <v>3310.89</v>
      </c>
      <c r="AB101" s="8">
        <f>[2]หน้าผ้า!AR110</f>
        <v>3310.89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3310.89</v>
      </c>
      <c r="AF101" s="8">
        <f>[2]หน้าผ้า!AI110</f>
        <v>0</v>
      </c>
      <c r="AG101" s="1" t="str">
        <f>[3]หน้าผ้า!DC113</f>
        <v>รอตัด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45961</v>
      </c>
      <c r="AK101" s="3">
        <f>[2]หน้าผ้า!DQ110</f>
        <v>45957</v>
      </c>
      <c r="AL101" s="3">
        <f>[2]หน้าผ้า!DR110</f>
        <v>45950</v>
      </c>
      <c r="AM101" s="3">
        <f>[2]หน้าผ้า!DS110</f>
        <v>45958</v>
      </c>
      <c r="AN101" s="3">
        <f>[2]หน้าผ้า!DT110</f>
        <v>45959</v>
      </c>
      <c r="AO101" s="3">
        <f>[2]หน้าผ้า!DU110</f>
        <v>45960</v>
      </c>
      <c r="AP101" s="3">
        <f>[2]หน้าผ้า!DP110</f>
        <v>45956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 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45909</v>
      </c>
      <c r="B102" s="14" t="str">
        <f>[2]หน้าผ้า!B111</f>
        <v>MK68-001091</v>
      </c>
      <c r="C102" s="9" t="str">
        <f>[2]หน้าผ้า!E111</f>
        <v>บจก.เอพีเอ็ม อะโกร</v>
      </c>
      <c r="D102" s="13" t="str">
        <f>[2]หน้าผ้า!F111</f>
        <v>ยู-ฟีด บี1</v>
      </c>
      <c r="E102" s="9">
        <f>[2]หน้าผ้า!G111</f>
        <v>20</v>
      </c>
      <c r="F102" s="9">
        <f>[2]หน้าผ้า!H111</f>
        <v>40</v>
      </c>
      <c r="G102" s="9" t="str">
        <f>[2]หน้าผ้า!I111</f>
        <v>ขาว</v>
      </c>
      <c r="H102" s="9" t="str">
        <f>[2]หน้าผ้า!J111</f>
        <v>ใส</v>
      </c>
      <c r="I102" s="9">
        <f>[2]หน้าผ้า!L111</f>
        <v>108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>
        <f>[2]หน้าผ้า!X111</f>
        <v>45961</v>
      </c>
      <c r="U102" s="11">
        <f>[2]หน้าผ้า!AA111</f>
        <v>3000</v>
      </c>
      <c r="V102" s="10">
        <f>[2]หน้าผ้า!AJ111</f>
        <v>0</v>
      </c>
      <c r="W102" s="10">
        <f>[2]หน้าผ้า!AL111</f>
        <v>3000</v>
      </c>
      <c r="X102" s="10">
        <f>[2]หน้าผ้า!AM111</f>
        <v>0</v>
      </c>
      <c r="Y102" s="10">
        <f>[2]หน้าผ้า!AN111</f>
        <v>3150</v>
      </c>
      <c r="Z102" s="9" t="str">
        <f>[2]หน้าผ้า!AO111</f>
        <v>WSWT2025800SM</v>
      </c>
      <c r="AA102" s="8">
        <f>[2]หน้าผ้า!AQ111</f>
        <v>3478.5300000000007</v>
      </c>
      <c r="AB102" s="8">
        <f>[2]หน้าผ้า!AR111</f>
        <v>3478.5300000000007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3478.5300000000007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45961</v>
      </c>
      <c r="AK102" s="3">
        <f>[2]หน้าผ้า!DQ111</f>
        <v>45957</v>
      </c>
      <c r="AL102" s="3">
        <f>[2]หน้าผ้า!DR111</f>
        <v>45950</v>
      </c>
      <c r="AM102" s="3">
        <f>[2]หน้าผ้า!DS111</f>
        <v>45958</v>
      </c>
      <c r="AN102" s="3">
        <f>[2]หน้าผ้า!DT111</f>
        <v>45959</v>
      </c>
      <c r="AO102" s="3">
        <f>[2]หน้าผ้า!DU111</f>
        <v>45960</v>
      </c>
      <c r="AP102" s="3">
        <f>[2]หน้าผ้า!DP111</f>
        <v>45956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 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45892</v>
      </c>
      <c r="B103" s="14" t="str">
        <f>[2]หน้าผ้า!B112</f>
        <v>MK68-001024</v>
      </c>
      <c r="C103" s="9" t="str">
        <f>[2]หน้าผ้า!E112</f>
        <v>บจก.อินเทคค์ โกลบอล</v>
      </c>
      <c r="D103" s="13" t="str">
        <f>[2]หน้าผ้า!F112</f>
        <v>เฟิร์สช้อย 913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 t="str">
        <f>[2]หน้าผ้า!X112</f>
        <v>รอแจ้ง</v>
      </c>
      <c r="U103" s="11">
        <f>[2]หน้าผ้า!AA112</f>
        <v>640</v>
      </c>
      <c r="V103" s="10">
        <f>[2]หน้าผ้า!AJ112</f>
        <v>0</v>
      </c>
      <c r="W103" s="10">
        <f>[2]หน้าผ้า!AL112</f>
        <v>640</v>
      </c>
      <c r="X103" s="10">
        <f>[2]หน้าผ้า!AM112</f>
        <v>6000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 t="str">
        <f>[2]หน้าผ้า!AG112</f>
        <v>สีผิดเบอร์280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45892</v>
      </c>
      <c r="B104" s="14" t="str">
        <f>[2]หน้าผ้า!B113</f>
        <v>MK68-001026</v>
      </c>
      <c r="C104" s="9" t="str">
        <f>[2]หน้าผ้า!E113</f>
        <v>บจก.อินเทคค์ โกลบอล</v>
      </c>
      <c r="D104" s="13" t="str">
        <f>[2]หน้าผ้า!F113</f>
        <v>เพอเฟคค์ 913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1840</v>
      </c>
      <c r="V104" s="10">
        <f>[2]หน้าผ้า!AJ113</f>
        <v>80</v>
      </c>
      <c r="W104" s="10">
        <f>[2]หน้าผ้า!AL113</f>
        <v>1760</v>
      </c>
      <c r="X104" s="10">
        <f>[2]หน้าผ้า!AM113</f>
        <v>10650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45887</v>
      </c>
      <c r="B105" s="14" t="str">
        <f>[2]หน้าผ้า!B114</f>
        <v>MK68-001007</v>
      </c>
      <c r="C105" s="9" t="str">
        <f>[2]หน้าผ้า!E114</f>
        <v>บจก.อินเทคค์ โกลบอล</v>
      </c>
      <c r="D105" s="13" t="str">
        <f>[2]หน้าผ้า!F114</f>
        <v>เพอเฟคค์ 916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 t="str">
        <f>[2]หน้าผ้า!X114</f>
        <v>รอแจ้ง</v>
      </c>
      <c r="U105" s="11">
        <f>[2]หน้าผ้า!AA114</f>
        <v>104</v>
      </c>
      <c r="V105" s="10">
        <f>[2]หน้าผ้า!AJ114</f>
        <v>0</v>
      </c>
      <c r="W105" s="10">
        <f>[2]หน้าผ้า!AL114</f>
        <v>104</v>
      </c>
      <c r="X105" s="10">
        <f>[2]หน้าผ้า!AM114</f>
        <v>11230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 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45896</v>
      </c>
      <c r="B106" s="14" t="str">
        <f>[2]หน้าผ้า!B115</f>
        <v>MK68-001039</v>
      </c>
      <c r="C106" s="9" t="str">
        <f>[2]หน้าผ้า!E115</f>
        <v>บจก.เอสพีเอ็ม อาหารสัตว์</v>
      </c>
      <c r="D106" s="13" t="str">
        <f>[2]หน้าผ้า!F115</f>
        <v>U-GOAT14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รอแจ้ง</v>
      </c>
      <c r="U106" s="11">
        <f>[2]หน้าผ้า!AA115</f>
        <v>3000</v>
      </c>
      <c r="V106" s="10">
        <f>[2]หน้าผ้า!AJ115</f>
        <v>0</v>
      </c>
      <c r="W106" s="10">
        <f>[2]หน้าผ้า!AL115</f>
        <v>3000</v>
      </c>
      <c r="X106" s="10">
        <f>[2]หน้าผ้า!AM115</f>
        <v>0</v>
      </c>
      <c r="Y106" s="10">
        <f>[2]หน้าผ้า!AN115</f>
        <v>3150</v>
      </c>
      <c r="Z106" s="9" t="str">
        <f>[2]หน้าผ้า!AO115</f>
        <v>WSWT2025800SM</v>
      </c>
      <c r="AA106" s="8">
        <f>[2]หน้าผ้า!AQ115</f>
        <v>3310.89</v>
      </c>
      <c r="AB106" s="8">
        <f>[2]หน้าผ้า!AR115</f>
        <v>3310.89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3310.89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5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 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45796</v>
      </c>
      <c r="B107" s="14" t="str">
        <f>[2]หน้าผ้า!B116</f>
        <v>MK68-000675</v>
      </c>
      <c r="C107" s="9" t="str">
        <f>[2]หน้าผ้า!E116</f>
        <v>บจก.อินเทคค์ โกลบอล</v>
      </c>
      <c r="D107" s="13" t="str">
        <f>[2]หน้าผ้า!F116</f>
        <v>เพอเฟคค์ 914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 t="str">
        <f>[2]หน้าผ้า!X116</f>
        <v>รอแจ้ง</v>
      </c>
      <c r="U107" s="11">
        <f>[2]หน้าผ้า!AA116</f>
        <v>240</v>
      </c>
      <c r="V107" s="10">
        <f>[2]หน้าผ้า!AJ116</f>
        <v>0</v>
      </c>
      <c r="W107" s="10">
        <f>[2]หน้าผ้า!AL116</f>
        <v>240</v>
      </c>
      <c r="X107" s="10">
        <f>[2]หน้าผ้า!AM116</f>
        <v>0</v>
      </c>
      <c r="Y107" s="10">
        <f>[2]หน้าผ้า!AN116</f>
        <v>252</v>
      </c>
      <c r="Z107" s="9" t="str">
        <f>[2]หน้าผ้า!AO116</f>
        <v>WSWT2025800SM</v>
      </c>
      <c r="AA107" s="8">
        <f>[2]หน้าผ้า!AQ116</f>
        <v>251.46</v>
      </c>
      <c r="AB107" s="8">
        <f>[2]หน้าผ้า!AR116</f>
        <v>251.46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251.46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 t="str">
        <f>[2]หน้าผ้า!AG116</f>
        <v>2/6---6/6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45876</v>
      </c>
      <c r="B108" s="14" t="str">
        <f>[2]หน้าผ้า!B117</f>
        <v>MK68-000983</v>
      </c>
      <c r="C108" s="9" t="str">
        <f>[2]หน้าผ้า!E117</f>
        <v>บจก.เอพีเอ็ม อะโกร</v>
      </c>
      <c r="D108" s="13" t="str">
        <f>[2]หน้าผ้า!F117</f>
        <v>ยูฟีด บี2</v>
      </c>
      <c r="E108" s="9">
        <f>[2]หน้าผ้า!G117</f>
        <v>20</v>
      </c>
      <c r="F108" s="9">
        <f>[2]หน้าผ้า!H117</f>
        <v>40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108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รอแจ้ง</v>
      </c>
      <c r="U108" s="11">
        <f>[2]หน้าผ้า!AA117</f>
        <v>3000</v>
      </c>
      <c r="V108" s="10">
        <f>[2]หน้าผ้า!AJ117</f>
        <v>3075</v>
      </c>
      <c r="W108" s="10">
        <f>[2]หน้าผ้า!AL117</f>
        <v>0</v>
      </c>
      <c r="X108" s="10">
        <f>[2]หน้าผ้า!AM117</f>
        <v>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45825</v>
      </c>
      <c r="B109" s="14" t="str">
        <f>[2]หน้าผ้า!B118</f>
        <v>MK68-000801</v>
      </c>
      <c r="C109" s="9" t="str">
        <f>[2]หน้าผ้า!E118</f>
        <v>บจก.อินเทคค์ โกลบอล</v>
      </c>
      <c r="D109" s="13" t="str">
        <f>[2]หน้าผ้า!F118</f>
        <v>สุบรรณ 111</v>
      </c>
      <c r="E109" s="9">
        <f>[2]หน้าผ้า!G118</f>
        <v>20</v>
      </c>
      <c r="F109" s="9">
        <f>[2]หน้าผ้า!H118</f>
        <v>36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จับจีบ3.5"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มัด80 ใช้สายรัด</v>
      </c>
      <c r="T109" s="12" t="str">
        <f>[2]หน้าผ้า!X118</f>
        <v>รอแจ้ง</v>
      </c>
      <c r="U109" s="11">
        <f>[2]หน้าผ้า!AA118</f>
        <v>894</v>
      </c>
      <c r="V109" s="10">
        <f>[2]หน้าผ้า!AJ118</f>
        <v>525</v>
      </c>
      <c r="W109" s="10">
        <f>[2]หน้าผ้า!AL118</f>
        <v>369</v>
      </c>
      <c r="X109" s="10">
        <f>[2]หน้าผ้า!AM118</f>
        <v>6000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 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45796</v>
      </c>
      <c r="B110" s="14" t="str">
        <f>[2]หน้าผ้า!B119</f>
        <v>MK68-000673</v>
      </c>
      <c r="C110" s="9" t="str">
        <f>[2]หน้าผ้า!E119</f>
        <v>บจก.อินเทคค์ โกลบอล</v>
      </c>
      <c r="D110" s="13" t="str">
        <f>[2]หน้าผ้า!F119</f>
        <v>เพอเฟคค์ 902</v>
      </c>
      <c r="E110" s="9">
        <f>[2]หน้าผ้า!G119</f>
        <v>20</v>
      </c>
      <c r="F110" s="9">
        <f>[2]หน้าผ้า!H119</f>
        <v>36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มัด80 ใช้สายรัด</v>
      </c>
      <c r="T110" s="12" t="str">
        <f>[2]หน้าผ้า!X119</f>
        <v>รอแจ้ง</v>
      </c>
      <c r="U110" s="11">
        <f>[2]หน้าผ้า!AA119</f>
        <v>302</v>
      </c>
      <c r="V110" s="10">
        <f>[2]หน้าผ้า!AJ119</f>
        <v>0</v>
      </c>
      <c r="W110" s="10">
        <f>[2]หน้าผ้า!AL119</f>
        <v>302</v>
      </c>
      <c r="X110" s="10">
        <f>[2]หน้าผ้า!AM119</f>
        <v>5300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45798</v>
      </c>
      <c r="B111" s="14" t="str">
        <f>[2]หน้าผ้า!B120</f>
        <v>MK68-000693</v>
      </c>
      <c r="C111" s="9" t="str">
        <f>[2]หน้าผ้า!E120</f>
        <v>บจก.เอพีเอ็ม อะโกร</v>
      </c>
      <c r="D111" s="13" t="str">
        <f>[2]หน้าผ้า!F120</f>
        <v>ฟีล กู๊ด พี07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ใส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 t="str">
        <f>[2]หน้าผ้า!X120</f>
        <v>รอแจ้ง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5518.15</v>
      </c>
      <c r="AB111" s="8">
        <f>[2]หน้าผ้า!AR120</f>
        <v>0</v>
      </c>
      <c r="AC111" s="8">
        <f>[2]หน้าผ้า!AS120</f>
        <v>5518.15</v>
      </c>
      <c r="AD111" s="8">
        <f>[2]หน้าผ้า!AT120</f>
        <v>0</v>
      </c>
      <c r="AE111" s="8">
        <f>[2]หน้าผ้า!AU120</f>
        <v>5518.15</v>
      </c>
      <c r="AF111" s="8">
        <f>[2]หน้าผ้า!AI120</f>
        <v>0</v>
      </c>
      <c r="AG111" s="1" t="str">
        <f>[3]หน้าผ้า!DC123</f>
        <v>รอตัด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 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416.92688888888887</v>
      </c>
    </row>
    <row r="112" spans="1:56" ht="27.75" customHeight="1" x14ac:dyDescent="0.45">
      <c r="A112" s="3">
        <f>[2]หน้าผ้า!C121</f>
        <v>45674</v>
      </c>
      <c r="B112" s="14" t="str">
        <f>[2]หน้าผ้า!B121</f>
        <v>MK68-000093</v>
      </c>
      <c r="C112" s="9" t="str">
        <f>[2]หน้าผ้า!E121</f>
        <v>บจก.อินเทคค์ โกลบอล</v>
      </c>
      <c r="D112" s="13" t="str">
        <f>[2]หน้าผ้า!F121</f>
        <v>เฟิร์สคลาส 902</v>
      </c>
      <c r="E112" s="9">
        <f>[2]หน้าผ้า!G121</f>
        <v>20</v>
      </c>
      <c r="F112" s="9">
        <f>[2]หน้าผ้า!H121</f>
        <v>35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97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152</v>
      </c>
      <c r="V112" s="10">
        <f>[2]หน้าผ้า!AJ121</f>
        <v>0</v>
      </c>
      <c r="W112" s="10">
        <f>[2]หน้าผ้า!AL121</f>
        <v>152</v>
      </c>
      <c r="X112" s="10">
        <f>[2]หน้าผ้า!AM121</f>
        <v>6000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5987</v>
      </c>
      <c r="AG112" s="1" t="str">
        <f>[3]หน้าผ้า!DC124</f>
        <v>พร้อมส่ง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 t="str">
        <f>[2]หน้าผ้า!AG121</f>
        <v>ลบสี 5040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45611</v>
      </c>
      <c r="B113" s="14" t="str">
        <f>[2]หน้าผ้า!B122</f>
        <v>MK67-001532</v>
      </c>
      <c r="C113" s="9" t="str">
        <f>[2]หน้าผ้า!E122</f>
        <v>บจก.อินเทคค์ โกลบอล</v>
      </c>
      <c r="D113" s="13" t="str">
        <f>[2]หน้าผ้า!F122</f>
        <v>เฟิร์สช้อย 903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117</v>
      </c>
      <c r="V113" s="10">
        <f>[2]หน้าผ้า!AJ122</f>
        <v>0</v>
      </c>
      <c r="W113" s="10">
        <f>[2]หน้าผ้า!AL122</f>
        <v>117</v>
      </c>
      <c r="X113" s="10">
        <f>[2]หน้าผ้า!AM122</f>
        <v>10065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45523</v>
      </c>
      <c r="B114" s="14" t="str">
        <f>[2]หน้าผ้า!B123</f>
        <v>MK67-001153</v>
      </c>
      <c r="C114" s="9" t="str">
        <f>[2]หน้าผ้า!E123</f>
        <v>บจก.อินเทคค์ โกลบอล</v>
      </c>
      <c r="D114" s="13" t="str">
        <f>[2]หน้าผ้า!F123</f>
        <v>สุบรรณ 777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 t="str">
        <f>[2]หน้าผ้า!X123</f>
        <v>รอแจ้ง</v>
      </c>
      <c r="U114" s="11">
        <f>[2]หน้าผ้า!AA123</f>
        <v>1260</v>
      </c>
      <c r="V114" s="10">
        <f>[2]หน้าผ้า!AJ123</f>
        <v>0</v>
      </c>
      <c r="W114" s="10">
        <f>[2]หน้าผ้า!AL123</f>
        <v>1260</v>
      </c>
      <c r="X114" s="10">
        <f>[2]หน้าผ้า!AM123</f>
        <v>11095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45523</v>
      </c>
      <c r="B115" s="14" t="str">
        <f>[2]หน้าผ้า!B124</f>
        <v>MK67-001153</v>
      </c>
      <c r="C115" s="9" t="str">
        <f>[2]หน้าผ้า!E124</f>
        <v>บจก.อินเทคค์ โกลบอล</v>
      </c>
      <c r="D115" s="13" t="str">
        <f>[2]หน้าผ้า!F124</f>
        <v>สุบรรณ 666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89</v>
      </c>
      <c r="V115" s="10">
        <f>[2]หน้าผ้า!AJ124</f>
        <v>0</v>
      </c>
      <c r="W115" s="10">
        <f>[2]หน้าผ้า!AL124</f>
        <v>89</v>
      </c>
      <c r="X115" s="10">
        <f>[2]หน้าผ้า!AM124</f>
        <v>11180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45741</v>
      </c>
      <c r="B116" s="14" t="str">
        <f>[2]หน้าผ้า!B125</f>
        <v>MK68-000452</v>
      </c>
      <c r="C116" s="9" t="str">
        <f>[2]หน้าผ้า!E125</f>
        <v>บจก.เอพีเอ็ม อะโกร</v>
      </c>
      <c r="D116" s="13" t="str">
        <f>[2]หน้าผ้า!F125</f>
        <v>วี-ฟีด วี 07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 t="str">
        <f>[2]หน้าผ้า!X125</f>
        <v>รอส่ง</v>
      </c>
      <c r="U116" s="11">
        <f>[2]หน้าผ้า!AA125</f>
        <v>4000</v>
      </c>
      <c r="V116" s="10">
        <f>[2]หน้าผ้า!AJ125</f>
        <v>3867</v>
      </c>
      <c r="W116" s="10">
        <f>[2]หน้าผ้า!AL125</f>
        <v>133</v>
      </c>
      <c r="X116" s="10">
        <f>[2]หน้าผ้า!AM125</f>
        <v>4200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รอส่ง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 t="str">
        <f>[2]หน้าผ้า!AG125</f>
        <v>มีลบสี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45720</v>
      </c>
      <c r="B117" s="14" t="str">
        <f>[2]หน้าผ้า!B126</f>
        <v>ใบรับคำสั่งซื้อ</v>
      </c>
      <c r="C117" s="9" t="str">
        <f>[2]หน้าผ้า!E126</f>
        <v>บจก.เอพีเอ็ม อะโกร</v>
      </c>
      <c r="D117" s="13" t="str">
        <f>[2]หน้าผ้า!F126</f>
        <v>นีโอ พี3(เอส)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 t="str">
        <f>[2]หน้าผ้า!X126</f>
        <v>รอส่ง</v>
      </c>
      <c r="U117" s="11">
        <f>[2]หน้าผ้า!AA126</f>
        <v>4000</v>
      </c>
      <c r="V117" s="10">
        <f>[2]หน้าผ้า!AJ126</f>
        <v>4010</v>
      </c>
      <c r="W117" s="10">
        <f>[2]หน้าผ้า!AL126</f>
        <v>0</v>
      </c>
      <c r="X117" s="10">
        <f>[2]หน้าผ้า!AM126</f>
        <v>4470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รอส่ง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45720</v>
      </c>
      <c r="B118" s="14" t="str">
        <f>[2]หน้าผ้า!B127</f>
        <v>ใบรับคำสั่งซื้อ</v>
      </c>
      <c r="C118" s="9" t="str">
        <f>[2]หน้าผ้า!E127</f>
        <v>บจก.เอพีเอ็ม อะโกร</v>
      </c>
      <c r="D118" s="13" t="str">
        <f>[2]หน้าผ้า!F127</f>
        <v>นีโอ พี4(เอส)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รอส่ง</v>
      </c>
      <c r="U118" s="11">
        <f>[2]หน้าผ้า!AA127</f>
        <v>3000</v>
      </c>
      <c r="V118" s="10">
        <f>[2]หน้าผ้า!AJ127</f>
        <v>3065</v>
      </c>
      <c r="W118" s="10">
        <f>[2]หน้าผ้า!AL127</f>
        <v>0</v>
      </c>
      <c r="X118" s="10">
        <f>[2]หน้าผ้า!AM127</f>
        <v>3300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รอส่ง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45541</v>
      </c>
      <c r="B119" s="14" t="str">
        <f>[2]หน้าผ้า!B128</f>
        <v>MK67-001236</v>
      </c>
      <c r="C119" s="9" t="str">
        <f>[2]หน้าผ้า!E128</f>
        <v>บจก.เอพีเอ็ม อะโกร</v>
      </c>
      <c r="D119" s="13" t="str">
        <f>[2]หน้าผ้า!F128</f>
        <v>ยูฟีด รวมไก่ วัว</v>
      </c>
      <c r="E119" s="9">
        <f>[2]หน้าผ้า!G128</f>
        <v>20</v>
      </c>
      <c r="F119" s="9">
        <f>[2]หน้าผ้า!H128</f>
        <v>40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108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 t="str">
        <f>[2]หน้าผ้า!X128</f>
        <v>รอส่ง</v>
      </c>
      <c r="U119" s="11">
        <f>[2]หน้าผ้า!AA128</f>
        <v>3000</v>
      </c>
      <c r="V119" s="10">
        <f>[2]หน้าผ้า!AJ128</f>
        <v>3318</v>
      </c>
      <c r="W119" s="10">
        <f>[2]หน้าผ้า!AL128</f>
        <v>0</v>
      </c>
      <c r="X119" s="10">
        <f>[2]หน้าผ้า!AM128</f>
        <v>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ลูกค้าสั่งผิดเอาไปส่งเดือน10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รอส่ง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>
        <f>[2]หน้าผ้า!ED128</f>
        <v>0</v>
      </c>
      <c r="AY119" s="2" t="str">
        <f>[2]หน้าผ้า!AG128</f>
        <v>ลูกค้าต้องการเคลือบใส แต่เปิดมาเคลือบด้าน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45581</v>
      </c>
      <c r="B120" s="14" t="str">
        <f>[2]หน้าผ้า!B129</f>
        <v>MK67-001396</v>
      </c>
      <c r="C120" s="9" t="str">
        <f>[2]หน้าผ้า!E129</f>
        <v>บจก.เอพีเอ็ม อะโกร</v>
      </c>
      <c r="D120" s="13" t="str">
        <f>[2]หน้าผ้า!F129</f>
        <v>นีโอ พี4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รอส่ง</v>
      </c>
      <c r="U120" s="11">
        <f>[2]หน้าผ้า!AA129</f>
        <v>3000</v>
      </c>
      <c r="V120" s="10">
        <f>[2]หน้าผ้า!AJ129</f>
        <v>3194</v>
      </c>
      <c r="W120" s="10">
        <f>[2]หน้าผ้า!AL129</f>
        <v>0</v>
      </c>
      <c r="X120" s="10">
        <f>[2]หน้าผ้า!AM129</f>
        <v>5632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รอส่ง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0</v>
      </c>
      <c r="B121" s="14">
        <f>[2]หน้าผ้า!B130</f>
        <v>0</v>
      </c>
      <c r="C121" s="9">
        <f>[2]หน้าผ้า!E130</f>
        <v>0</v>
      </c>
      <c r="D121" s="13">
        <f>[2]หน้าผ้า!F130</f>
        <v>0</v>
      </c>
      <c r="E121" s="9">
        <f>[2]หน้าผ้า!G130</f>
        <v>20</v>
      </c>
      <c r="F121" s="9">
        <f>[2]หน้าผ้า!H130</f>
        <v>38</v>
      </c>
      <c r="G121" s="9">
        <f>[2]หน้าผ้า!I130</f>
        <v>0</v>
      </c>
      <c r="H121" s="9">
        <f>[2]หน้าผ้า!J130</f>
        <v>0</v>
      </c>
      <c r="I121" s="9">
        <f>[2]หน้าผ้า!L130</f>
        <v>84</v>
      </c>
      <c r="J121" s="9" t="str">
        <f>[2]หน้าผ้า!M130</f>
        <v>±</v>
      </c>
      <c r="K121" s="9">
        <f>[2]หน้าผ้า!N130</f>
        <v>5</v>
      </c>
      <c r="L121" s="9">
        <f>[2]หน้าผ้า!R130</f>
        <v>0</v>
      </c>
      <c r="M121" s="10">
        <f>[2]หน้าผ้า!T130</f>
        <v>0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>
        <f>[2]หน้าผ้า!Z130</f>
        <v>0</v>
      </c>
      <c r="T121" s="12">
        <f>[2]หน้าผ้า!X130</f>
        <v>0</v>
      </c>
      <c r="U121" s="11">
        <f>[2]หน้าผ้า!AA130</f>
        <v>0</v>
      </c>
      <c r="V121" s="10">
        <f>[2]หน้าผ้า!AJ130</f>
        <v>0</v>
      </c>
      <c r="W121" s="10">
        <f>[2]หน้าผ้า!AL130</f>
        <v>0</v>
      </c>
      <c r="X121" s="10">
        <f>[2]หน้าผ้า!AM130</f>
        <v>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758425.23702000023</v>
      </c>
      <c r="AB121" s="8">
        <f>[2]หน้าผ้า!AR130</f>
        <v>296743.58702000009</v>
      </c>
      <c r="AC121" s="8">
        <f>[2]หน้าผ้า!AS130</f>
        <v>461681.65000000008</v>
      </c>
      <c r="AD121" s="8">
        <f>[2]หน้าผ้า!AT130</f>
        <v>19270.017019999999</v>
      </c>
      <c r="AE121" s="8">
        <f>[2]หน้าผ้า!AU130</f>
        <v>739155.2200000002</v>
      </c>
      <c r="AF121" s="8" t="str">
        <f>[2]หน้าผ้า!AI130</f>
        <v>ระบุในSD</v>
      </c>
      <c r="AG121" s="1" t="str">
        <f>[3]หน้าผ้า!DC133</f>
        <v>ยังไม่ได้พิมพ์</v>
      </c>
      <c r="AH121" s="1">
        <f>[2]หน้าผ้า!DL130</f>
        <v>0</v>
      </c>
      <c r="AI121" s="1" t="str">
        <f>[2]หน้าผ้า!DM130</f>
        <v>Lead time</v>
      </c>
      <c r="AJ121" s="3">
        <f>[2]หน้าผ้า!DN130</f>
        <v>0</v>
      </c>
      <c r="AK121" s="3">
        <f>[2]หน้าผ้า!DQ130</f>
        <v>0</v>
      </c>
      <c r="AL121" s="3">
        <f>[2]หน้าผ้า!DR130</f>
        <v>0</v>
      </c>
      <c r="AM121" s="3">
        <f>[2]หน้าผ้า!DS130</f>
        <v>0</v>
      </c>
      <c r="AN121" s="3">
        <f>[2]หน้าผ้า!DT130</f>
        <v>0</v>
      </c>
      <c r="AO121" s="3">
        <f>[2]หน้าผ้า!DU130</f>
        <v>0</v>
      </c>
      <c r="AP121" s="3">
        <f>[2]หน้าผ้า!DP130</f>
        <v>0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>
        <f>[2]หน้าผ้า!EC130</f>
        <v>0</v>
      </c>
      <c r="AX121" s="2">
        <f>[2]หน้าผ้า!ED130</f>
        <v>0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0</v>
      </c>
      <c r="B122" s="14" t="str">
        <f>[2]หน้าผ้า!B131</f>
        <v>ใบรับคำสั่งซื้อ</v>
      </c>
      <c r="C122" s="9" t="str">
        <f>[2]หน้าผ้า!E131</f>
        <v>บจก.ซันฟีด</v>
      </c>
      <c r="D122" s="13" t="str">
        <f>[2]หน้าผ้า!F131</f>
        <v>954 แอล</v>
      </c>
      <c r="E122" s="9">
        <f>[2]หน้าผ้า!G131</f>
        <v>20</v>
      </c>
      <c r="F122" s="9">
        <f>[2]หน้าผ้า!H131</f>
        <v>39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84</v>
      </c>
      <c r="J122" s="9" t="str">
        <f>[2]หน้าผ้า!M131</f>
        <v>+</v>
      </c>
      <c r="K122" s="9">
        <f>[2]หน้าผ้า!N131</f>
        <v>0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 xml:space="preserve">300กระสอบแบนเต็มใบ </v>
      </c>
      <c r="T122" s="12">
        <f>[2]หน้าผ้า!X131</f>
        <v>45926</v>
      </c>
      <c r="U122" s="11">
        <f>[2]หน้าผ้า!AA131</f>
        <v>2500</v>
      </c>
      <c r="V122" s="10">
        <f>[2]หน้าผ้า!AJ131</f>
        <v>0</v>
      </c>
      <c r="W122" s="10">
        <f>[2]หน้าผ้า!AL131</f>
        <v>2500</v>
      </c>
      <c r="X122" s="10">
        <f>[2]หน้าผ้า!AM131</f>
        <v>0</v>
      </c>
      <c r="Y122" s="10">
        <f>[2]หน้าผ้า!AN131</f>
        <v>2625</v>
      </c>
      <c r="Z122" s="9" t="str">
        <f>[2]หน้าผ้า!AO131</f>
        <v>WSWT2025850</v>
      </c>
      <c r="AA122" s="8">
        <f>[2]หน้าผ้า!AQ131</f>
        <v>2828.9250000000002</v>
      </c>
      <c r="AB122" s="8">
        <f>[2]หน้าผ้า!AR131</f>
        <v>2828.9250000000002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รอแบบ</v>
      </c>
      <c r="AH122" s="1" t="str">
        <f>[2]หน้าผ้า!DL131</f>
        <v>P7</v>
      </c>
      <c r="AI122" s="1">
        <f>[2]หน้าผ้า!DM131</f>
        <v>2</v>
      </c>
      <c r="AJ122" s="3">
        <f>[2]หน้าผ้า!DN131</f>
        <v>45926</v>
      </c>
      <c r="AK122" s="3">
        <f>[2]หน้าผ้า!DQ131</f>
        <v>0</v>
      </c>
      <c r="AL122" s="3">
        <f>[2]หน้าผ้า!DR131</f>
        <v>45917</v>
      </c>
      <c r="AM122" s="3">
        <f>[2]หน้าผ้า!DS131</f>
        <v>45924</v>
      </c>
      <c r="AN122" s="3">
        <f>[2]หน้าผ้า!DT131</f>
        <v>45925</v>
      </c>
      <c r="AO122" s="3">
        <f>[2]หน้าผ้า!DU131</f>
        <v>45925</v>
      </c>
      <c r="AP122" s="3">
        <f>[2]หน้าผ้า!DP131</f>
        <v>45921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WRWT25850/WRWT25800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0</v>
      </c>
      <c r="B123" s="14" t="str">
        <f>[2]หน้าผ้า!B132</f>
        <v>ใบรับคำสั่งซื้อ</v>
      </c>
      <c r="C123" s="9" t="str">
        <f>[2]หน้าผ้า!E132</f>
        <v>บจก.ซันฟีด</v>
      </c>
      <c r="D123" s="13" t="str">
        <f>[2]หน้าผ้า!F132</f>
        <v>954 แอล</v>
      </c>
      <c r="E123" s="9">
        <f>[2]หน้าผ้า!G132</f>
        <v>20</v>
      </c>
      <c r="F123" s="9">
        <f>[2]หน้าผ้า!H132</f>
        <v>39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84</v>
      </c>
      <c r="J123" s="9" t="str">
        <f>[2]หน้าผ้า!M132</f>
        <v>+</v>
      </c>
      <c r="K123" s="9">
        <f>[2]หน้าผ้า!N132</f>
        <v>0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>
        <f>[2]หน้าผ้า!X132</f>
        <v>45950</v>
      </c>
      <c r="U123" s="11">
        <f>[2]หน้าผ้า!AA132</f>
        <v>2500</v>
      </c>
      <c r="V123" s="10">
        <f>[2]หน้าผ้า!AJ132</f>
        <v>0</v>
      </c>
      <c r="W123" s="10">
        <f>[2]หน้าผ้า!AL132</f>
        <v>2500</v>
      </c>
      <c r="X123" s="10">
        <f>[2]หน้าผ้า!AM132</f>
        <v>0</v>
      </c>
      <c r="Y123" s="10">
        <f>[2]หน้าผ้า!AN132</f>
        <v>2625</v>
      </c>
      <c r="Z123" s="9" t="str">
        <f>[2]หน้าผ้า!AO132</f>
        <v>WSWT2025850</v>
      </c>
      <c r="AA123" s="8">
        <f>[2]หน้าผ้า!AQ132</f>
        <v>2828.9250000000002</v>
      </c>
      <c r="AB123" s="8">
        <f>[2]หน้าผ้า!AR132</f>
        <v>2828.9250000000002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พร้อมส่ง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45950</v>
      </c>
      <c r="AK123" s="3">
        <f>[2]หน้าผ้า!DQ132</f>
        <v>0</v>
      </c>
      <c r="AL123" s="3">
        <f>[2]หน้าผ้า!DR132</f>
        <v>45941</v>
      </c>
      <c r="AM123" s="3">
        <f>[2]หน้าผ้า!DS132</f>
        <v>45948</v>
      </c>
      <c r="AN123" s="3">
        <f>[2]หน้าผ้า!DT132</f>
        <v>45949</v>
      </c>
      <c r="AO123" s="3">
        <f>[2]หน้าผ้า!DU132</f>
        <v>45949</v>
      </c>
      <c r="AP123" s="3">
        <f>[2]หน้าผ้า!DP132</f>
        <v>45945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WRWT25850/WRWT25800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0</v>
      </c>
      <c r="B124" s="14" t="str">
        <f>[2]หน้าผ้า!B133</f>
        <v>ใบรับคำสั่งซื้อ</v>
      </c>
      <c r="C124" s="9" t="str">
        <f>[2]หน้าผ้า!E133</f>
        <v>บจก.ซันฟีด</v>
      </c>
      <c r="D124" s="13" t="str">
        <f>[2]หน้าผ้า!F133</f>
        <v>952 เอส</v>
      </c>
      <c r="E124" s="9">
        <f>[2]หน้าผ้า!G133</f>
        <v>20</v>
      </c>
      <c r="F124" s="9">
        <f>[2]หน้าผ้า!H133</f>
        <v>39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84</v>
      </c>
      <c r="J124" s="9" t="str">
        <f>[2]หน้าผ้า!M133</f>
        <v>+</v>
      </c>
      <c r="K124" s="9">
        <f>[2]หน้าผ้า!N133</f>
        <v>0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>
        <f>[2]หน้าผ้า!X133</f>
        <v>45933</v>
      </c>
      <c r="U124" s="11">
        <f>[2]หน้าผ้า!AA133</f>
        <v>5000</v>
      </c>
      <c r="V124" s="10">
        <f>[2]หน้าผ้า!AJ133</f>
        <v>0</v>
      </c>
      <c r="W124" s="10">
        <f>[2]หน้าผ้า!AL133</f>
        <v>5000</v>
      </c>
      <c r="X124" s="10">
        <f>[2]หน้าผ้า!AM133</f>
        <v>0</v>
      </c>
      <c r="Y124" s="10">
        <f>[2]หน้าผ้า!AN133</f>
        <v>5250</v>
      </c>
      <c r="Z124" s="9" t="str">
        <f>[2]หน้าผ้า!AO133</f>
        <v>WSWT2025850</v>
      </c>
      <c r="AA124" s="8">
        <f>[2]หน้าผ้า!AQ133</f>
        <v>5657.85</v>
      </c>
      <c r="AB124" s="8">
        <f>[2]หน้าผ้า!AR133</f>
        <v>5657.85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พร้อมส่ง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45933</v>
      </c>
      <c r="AK124" s="3">
        <f>[2]หน้าผ้า!DQ133</f>
        <v>0</v>
      </c>
      <c r="AL124" s="3">
        <f>[2]หน้าผ้า!DR133</f>
        <v>45924</v>
      </c>
      <c r="AM124" s="3">
        <f>[2]หน้าผ้า!DS133</f>
        <v>45931</v>
      </c>
      <c r="AN124" s="3">
        <f>[2]หน้าผ้า!DT133</f>
        <v>45932</v>
      </c>
      <c r="AO124" s="3">
        <f>[2]หน้าผ้า!DU133</f>
        <v>45932</v>
      </c>
      <c r="AP124" s="3">
        <f>[2]หน้าผ้า!DP133</f>
        <v>45928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>รอART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WRWT25850/WRWT25800</v>
      </c>
      <c r="BD124" s="56">
        <f>[2]หน้าผ้า!CA133</f>
        <v>0</v>
      </c>
    </row>
    <row r="125" spans="1:56" ht="27.75" customHeight="1" x14ac:dyDescent="0.45">
      <c r="A125" s="3" t="str">
        <f>[2]หน้าผ้า!C134</f>
        <v>ประมาณการ</v>
      </c>
      <c r="B125" s="14" t="str">
        <f>[2]หน้าผ้า!B134</f>
        <v>ประมาณการ</v>
      </c>
      <c r="C125" s="9" t="str">
        <f>[2]หน้าผ้า!E134</f>
        <v>บจก.ซันฟีด</v>
      </c>
      <c r="D125" s="13" t="str">
        <f>[2]หน้าผ้า!F134</f>
        <v>รอแบบ</v>
      </c>
      <c r="E125" s="9">
        <f>[2]หน้าผ้า!G134</f>
        <v>20</v>
      </c>
      <c r="F125" s="9">
        <f>[2]หน้าผ้า!H134</f>
        <v>39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84</v>
      </c>
      <c r="J125" s="9" t="str">
        <f>[2]หน้าผ้า!M134</f>
        <v>+</v>
      </c>
      <c r="K125" s="9">
        <f>[2]หน้าผ้า!N134</f>
        <v>0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 xml:space="preserve">300กระสอบแบนเต็มใบ </v>
      </c>
      <c r="T125" s="12" t="str">
        <f>[2]หน้าผ้า!X134</f>
        <v>รอแจ้ง</v>
      </c>
      <c r="U125" s="11">
        <f>[2]หน้าผ้า!AA134</f>
        <v>1600000</v>
      </c>
      <c r="V125" s="10">
        <f>[2]หน้าผ้า!AJ134</f>
        <v>0</v>
      </c>
      <c r="W125" s="10">
        <f>[2]หน้าผ้า!AL134</f>
        <v>1600000</v>
      </c>
      <c r="X125" s="10">
        <f>[2]หน้าผ้า!AM134</f>
        <v>0</v>
      </c>
      <c r="Y125" s="10">
        <f>[2]หน้าผ้า!AN134</f>
        <v>1680000</v>
      </c>
      <c r="Z125" s="9" t="str">
        <f>[2]หน้าผ้า!AO134</f>
        <v>WSWT2025850</v>
      </c>
      <c r="AA125" s="8">
        <f>[2]หน้าผ้า!AQ134</f>
        <v>1810512.0000000002</v>
      </c>
      <c r="AB125" s="8">
        <f>[2]หน้าผ้า!AR134</f>
        <v>102612</v>
      </c>
      <c r="AC125" s="8">
        <f>[2]หน้าผ้า!AS134</f>
        <v>1707900.0000000002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รอตัด</v>
      </c>
      <c r="AH125" s="1" t="str">
        <f>[2]หน้าผ้า!DL134</f>
        <v>P7</v>
      </c>
      <c r="AI125" s="1">
        <f>[2]หน้าผ้า!DM134</f>
        <v>2</v>
      </c>
      <c r="AJ125" s="3" t="str">
        <f>[2]หน้าผ้า!DN134</f>
        <v>รอแจ้ง</v>
      </c>
      <c r="AK125" s="3">
        <f>[2]หน้าผ้า!DQ134</f>
        <v>0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>รอART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WRWT25850/WRWT25800</v>
      </c>
      <c r="BD125" s="56">
        <f>[2]หน้าผ้า!CA134</f>
        <v>134544.56666666668</v>
      </c>
    </row>
    <row r="126" spans="1:56" ht="27.75" customHeight="1" x14ac:dyDescent="0.45">
      <c r="A126" s="3">
        <f>[2]หน้าผ้า!C135</f>
        <v>0</v>
      </c>
      <c r="B126" s="14">
        <f>[2]หน้าผ้า!B135</f>
        <v>0</v>
      </c>
      <c r="C126" s="9">
        <f>[2]หน้าผ้า!E135</f>
        <v>0</v>
      </c>
      <c r="D126" s="13">
        <f>[2]หน้าผ้า!F135</f>
        <v>0</v>
      </c>
      <c r="E126" s="9">
        <f>[2]หน้าผ้า!G135</f>
        <v>20</v>
      </c>
      <c r="F126" s="9">
        <f>[2]หน้าผ้า!H135</f>
        <v>38</v>
      </c>
      <c r="G126" s="9">
        <f>[2]หน้าผ้า!I135</f>
        <v>0</v>
      </c>
      <c r="H126" s="9">
        <f>[2]หน้าผ้า!J135</f>
        <v>0</v>
      </c>
      <c r="I126" s="9">
        <f>[2]หน้าผ้า!L135</f>
        <v>82</v>
      </c>
      <c r="J126" s="9" t="str">
        <f>[2]หน้าผ้า!M135</f>
        <v>+</v>
      </c>
      <c r="K126" s="9">
        <f>[2]หน้าผ้า!N135</f>
        <v>2</v>
      </c>
      <c r="L126" s="9">
        <f>[2]หน้าผ้า!R135</f>
        <v>0</v>
      </c>
      <c r="M126" s="10">
        <f>[2]หน้าผ้า!T135</f>
        <v>0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>
        <f>[2]หน้าผ้า!Z135</f>
        <v>0</v>
      </c>
      <c r="T126" s="12">
        <f>[2]หน้าผ้า!X135</f>
        <v>0</v>
      </c>
      <c r="U126" s="11">
        <f>[2]หน้าผ้า!AA135</f>
        <v>0</v>
      </c>
      <c r="V126" s="10">
        <f>[2]หน้าผ้า!AJ135</f>
        <v>0</v>
      </c>
      <c r="W126" s="10">
        <f>[2]หน้าผ้า!AL135</f>
        <v>0</v>
      </c>
      <c r="X126" s="10">
        <f>[2]หน้าผ้า!AM135</f>
        <v>0</v>
      </c>
      <c r="Y126" s="10">
        <f>[2]หน้าผ้า!AN135</f>
        <v>0</v>
      </c>
      <c r="Z126" s="9" t="str">
        <f>[2]หน้าผ้า!AO135</f>
        <v>WSWT2025850</v>
      </c>
      <c r="AA126" s="8">
        <f>[2]หน้าผ้า!AQ135</f>
        <v>1821827.7000000002</v>
      </c>
      <c r="AB126" s="8">
        <f>[2]หน้าผ้า!AR135</f>
        <v>113927.7</v>
      </c>
      <c r="AC126" s="8">
        <f>[2]หน้าผ้า!AS135</f>
        <v>1707900.0000000002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ระบุในSD</v>
      </c>
      <c r="AG126" s="1" t="str">
        <f>[3]หน้าผ้า!DC138</f>
        <v>พร้อมส่ง</v>
      </c>
      <c r="AH126" s="1">
        <f>[2]หน้าผ้า!DL135</f>
        <v>0</v>
      </c>
      <c r="AI126" s="1" t="str">
        <f>[2]หน้าผ้า!DM135</f>
        <v>Lead time</v>
      </c>
      <c r="AJ126" s="3">
        <f>[2]หน้าผ้า!DN135</f>
        <v>0</v>
      </c>
      <c r="AK126" s="3">
        <f>[2]หน้าผ้า!DQ135</f>
        <v>0</v>
      </c>
      <c r="AL126" s="3">
        <f>[2]หน้าผ้า!DR135</f>
        <v>0</v>
      </c>
      <c r="AM126" s="3">
        <f>[2]หน้าผ้า!DS135</f>
        <v>0</v>
      </c>
      <c r="AN126" s="3">
        <f>[2]หน้าผ้า!DT135</f>
        <v>0</v>
      </c>
      <c r="AO126" s="3">
        <f>[2]หน้าผ้า!DU135</f>
        <v>0</v>
      </c>
      <c r="AP126" s="3">
        <f>[2]หน้าผ้า!DP135</f>
        <v>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>
        <f>[2]หน้าผ้า!EC135</f>
        <v>0</v>
      </c>
      <c r="AX126" s="2">
        <f>[2]หน้าผ้า!ED135</f>
        <v>0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WRWT200850/WRWT25800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0</v>
      </c>
      <c r="B127" s="14">
        <f>[2]หน้าผ้า!B136</f>
        <v>0</v>
      </c>
      <c r="C127" s="9">
        <f>[2]หน้าผ้า!E136</f>
        <v>0</v>
      </c>
      <c r="D127" s="13">
        <f>[2]หน้าผ้า!F136</f>
        <v>0</v>
      </c>
      <c r="E127" s="9">
        <f>[2]หน้าผ้า!G136</f>
        <v>20</v>
      </c>
      <c r="F127" s="9">
        <f>[2]หน้าผ้า!H136</f>
        <v>37</v>
      </c>
      <c r="G127" s="9">
        <f>[2]หน้าผ้า!I136</f>
        <v>0</v>
      </c>
      <c r="H127" s="9">
        <f>[2]หน้าผ้า!J136</f>
        <v>0</v>
      </c>
      <c r="I127" s="9">
        <f>[2]หน้าผ้า!L136</f>
        <v>82</v>
      </c>
      <c r="J127" s="9" t="str">
        <f>[2]หน้าผ้า!M136</f>
        <v>±</v>
      </c>
      <c r="K127" s="9">
        <f>[2]หน้าผ้า!N136</f>
        <v>5</v>
      </c>
      <c r="L127" s="9">
        <f>[2]หน้าผ้า!R136</f>
        <v>0</v>
      </c>
      <c r="M127" s="10">
        <f>[2]หน้าผ้า!T136</f>
        <v>0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>
        <f>[2]หน้าผ้า!Z136</f>
        <v>0</v>
      </c>
      <c r="T127" s="12">
        <f>[2]หน้าผ้า!X136</f>
        <v>0</v>
      </c>
      <c r="U127" s="11">
        <f>[2]หน้าผ้า!AA136</f>
        <v>0</v>
      </c>
      <c r="V127" s="10">
        <f>[2]หน้าผ้า!AJ136</f>
        <v>0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WSWT2021750</v>
      </c>
      <c r="AA127" s="8" t="e">
        <f>[2]หน้าผ้า!AQ136</f>
        <v>#REF!</v>
      </c>
      <c r="AB127" s="8" t="e">
        <f>[2]หน้าผ้า!AR136</f>
        <v>#REF!</v>
      </c>
      <c r="AC127" s="8" t="e">
        <f>[2]หน้าผ้า!AS136</f>
        <v>#REF!</v>
      </c>
      <c r="AD127" s="8" t="e">
        <f>[2]หน้าผ้า!AT136</f>
        <v>#REF!</v>
      </c>
      <c r="AE127" s="8" t="e">
        <f>[2]หน้าผ้า!AU136</f>
        <v>#REF!</v>
      </c>
      <c r="AF127" s="8" t="str">
        <f>[2]หน้าผ้า!AI136</f>
        <v>ระบุในSD</v>
      </c>
      <c r="AG127" s="1" t="str">
        <f>[3]หน้าผ้า!DC139</f>
        <v>ยังไม่ได้พิมพ์</v>
      </c>
      <c r="AH127" s="1">
        <f>[2]หน้าผ้า!DL136</f>
        <v>0</v>
      </c>
      <c r="AI127" s="1" t="str">
        <f>[2]หน้าผ้า!DM136</f>
        <v>Lead time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WRWT200750/WRWT21750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45887</v>
      </c>
      <c r="B128" s="14" t="str">
        <f>[2]หน้าผ้า!B137</f>
        <v>MK68-001010</v>
      </c>
      <c r="C128" s="9" t="str">
        <f>[2]หน้าผ้า!E137</f>
        <v>บจก.อินเทคค์ โกลบอล</v>
      </c>
      <c r="D128" s="13" t="str">
        <f>[2]หน้าผ้า!F137</f>
        <v>เพอเฟคค์ 664HP</v>
      </c>
      <c r="E128" s="9">
        <f>[2]หน้าผ้า!G137</f>
        <v>20</v>
      </c>
      <c r="F128" s="9">
        <f>[2]หน้าผ้า!H137</f>
        <v>36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78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จับจีบ4"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มัด80 ใช้สายรัด</v>
      </c>
      <c r="T128" s="12">
        <f>[2]หน้าผ้า!X137</f>
        <v>45926</v>
      </c>
      <c r="U128" s="11">
        <f>[2]หน้าผ้า!AA137</f>
        <v>1360</v>
      </c>
      <c r="V128" s="10">
        <f>[2]หน้าผ้า!AJ137</f>
        <v>0</v>
      </c>
      <c r="W128" s="10">
        <f>[2]หน้าผ้า!AL137</f>
        <v>1360</v>
      </c>
      <c r="X128" s="10">
        <f>[2]หน้าผ้า!AM137</f>
        <v>20056</v>
      </c>
      <c r="Y128" s="10">
        <f>[2]หน้าผ้า!AN137</f>
        <v>0</v>
      </c>
      <c r="Z128" s="9" t="str">
        <f>[2]หน้าผ้า!AO137</f>
        <v>WSWT2025800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ห้ามขาด-ห้ามเกิน</v>
      </c>
      <c r="AG128" s="1" t="str">
        <f>[3]หน้าผ้า!DC140</f>
        <v>ยังไม่ได้พิมพ์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45926</v>
      </c>
      <c r="AK128" s="3">
        <f>[2]หน้าผ้า!DQ137</f>
        <v>0</v>
      </c>
      <c r="AL128" s="3">
        <f>[2]หน้าผ้า!DR137</f>
        <v>45917</v>
      </c>
      <c r="AM128" s="3">
        <f>[2]หน้าผ้า!DS137</f>
        <v>45924</v>
      </c>
      <c r="AN128" s="3">
        <f>[2]หน้าผ้า!DT137</f>
        <v>45925</v>
      </c>
      <c r="AO128" s="3">
        <f>[2]หน้าผ้า!DU137</f>
        <v>45925</v>
      </c>
      <c r="AP128" s="3">
        <f>[2]หน้าผ้า!DP137</f>
        <v>45921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 xml:space="preserve"> /</v>
      </c>
      <c r="AY128" s="2" t="str">
        <f>[2]หน้าผ้า!AG137</f>
        <v>2/9 9/9 16/9 19/9 23/9 26/9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WRWT25800/WRWT25800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45905</v>
      </c>
      <c r="B129" s="14" t="str">
        <f>[2]หน้าผ้า!B138</f>
        <v>MK68-001081</v>
      </c>
      <c r="C129" s="9" t="str">
        <f>[2]หน้าผ้า!E138</f>
        <v>บจก.อินเทคค์ โกลบอล</v>
      </c>
      <c r="D129" s="13" t="str">
        <f>[2]หน้าผ้า!F138</f>
        <v>เพอเฟคค 664</v>
      </c>
      <c r="E129" s="9">
        <f>[2]หน้าผ้า!G138</f>
        <v>20</v>
      </c>
      <c r="F129" s="9">
        <f>[2]หน้าผ้า!H138</f>
        <v>36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78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จับจีบ4"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มัด80 ใช้สายรัด</v>
      </c>
      <c r="T129" s="12">
        <f>[2]หน้าผ้า!X138</f>
        <v>45918</v>
      </c>
      <c r="U129" s="11">
        <f>[2]หน้าผ้า!AA138</f>
        <v>9840</v>
      </c>
      <c r="V129" s="10">
        <f>[2]หน้าผ้า!AJ138</f>
        <v>11040</v>
      </c>
      <c r="W129" s="10">
        <f>[2]หน้าผ้า!AL138</f>
        <v>0</v>
      </c>
      <c r="X129" s="10">
        <f>[2]หน้าผ้า!AM138</f>
        <v>31235</v>
      </c>
      <c r="Y129" s="10">
        <f>[2]หน้าผ้า!AN138</f>
        <v>0</v>
      </c>
      <c r="Z129" s="9" t="str">
        <f>[2]หน้าผ้า!AO138</f>
        <v>WSWT2025800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 t="str">
        <f>[2]หน้าผ้า!AI138</f>
        <v>ห้ามขาด-ห้ามเกิน</v>
      </c>
      <c r="AG129" s="1" t="str">
        <f>[3]หน้าผ้า!DC141</f>
        <v>รอแบบ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45918</v>
      </c>
      <c r="AK129" s="3">
        <f>[2]หน้าผ้า!DQ138</f>
        <v>0</v>
      </c>
      <c r="AL129" s="3">
        <f>[2]หน้าผ้า!DR138</f>
        <v>45909</v>
      </c>
      <c r="AM129" s="3">
        <f>[2]หน้าผ้า!DS138</f>
        <v>45916</v>
      </c>
      <c r="AN129" s="3">
        <f>[2]หน้าผ้า!DT138</f>
        <v>45917</v>
      </c>
      <c r="AO129" s="3">
        <f>[2]หน้าผ้า!DU138</f>
        <v>45917</v>
      </c>
      <c r="AP129" s="3">
        <f>[2]หน้าผ้า!DP138</f>
        <v>45913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 xml:space="preserve"> /</v>
      </c>
      <c r="AY129" s="2" t="str">
        <f>[2]หน้าผ้า!AG138</f>
        <v>18/9  22/9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WRWT25800/WRWT25800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45912</v>
      </c>
      <c r="B130" s="14" t="str">
        <f>[2]หน้าผ้า!B139</f>
        <v>MK68-001110</v>
      </c>
      <c r="C130" s="9" t="str">
        <f>[2]หน้าผ้า!E139</f>
        <v>บจก.เคอรี่ฟลาวมิลล์</v>
      </c>
      <c r="D130" s="13" t="str">
        <f>[2]หน้าผ้า!F139</f>
        <v>ชามแดง 25กก</v>
      </c>
      <c r="E130" s="9">
        <f>[2]หน้าผ้า!G139</f>
        <v>20</v>
      </c>
      <c r="F130" s="9">
        <f>[2]หน้าผ้า!H139</f>
        <v>32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72</v>
      </c>
      <c r="J130" s="9" t="str">
        <f>[2]หน้าผ้า!M139</f>
        <v>+</v>
      </c>
      <c r="K130" s="9">
        <f>[2]หน้าผ้า!N139</f>
        <v>5</v>
      </c>
      <c r="L130" s="9" t="str">
        <f>[2]หน้าผ้า!R139</f>
        <v>ไม่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ห่ออัดเบลแบน500</v>
      </c>
      <c r="T130" s="12">
        <f>[2]หน้าผ้า!X139</f>
        <v>45927</v>
      </c>
      <c r="U130" s="11">
        <f>[2]หน้าผ้า!AA139</f>
        <v>5000</v>
      </c>
      <c r="V130" s="10">
        <f>[2]หน้าผ้า!AJ139</f>
        <v>0</v>
      </c>
      <c r="W130" s="10">
        <f>[2]หน้าผ้า!AL139</f>
        <v>5000</v>
      </c>
      <c r="X130" s="10">
        <f>[2]หน้าผ้า!AM139</f>
        <v>0</v>
      </c>
      <c r="Y130" s="10">
        <f>[2]หน้าผ้า!AN139</f>
        <v>5250</v>
      </c>
      <c r="Z130" s="9" t="str">
        <f>[2]หน้าผ้า!AO139</f>
        <v>WSWT2025800</v>
      </c>
      <c r="AA130" s="8">
        <f>[2]หน้าผ้า!AQ139</f>
        <v>4679.9500000000007</v>
      </c>
      <c r="AB130" s="8">
        <f>[2]หน้าผ้า!AR139</f>
        <v>4679.9500000000007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45927</v>
      </c>
      <c r="AK130" s="3">
        <f>[2]หน้าผ้า!DQ139</f>
        <v>0</v>
      </c>
      <c r="AL130" s="3">
        <f>[2]หน้าผ้า!DR139</f>
        <v>45918</v>
      </c>
      <c r="AM130" s="3">
        <f>[2]หน้าผ้า!DS139</f>
        <v>45925</v>
      </c>
      <c r="AN130" s="3">
        <f>[2]หน้าผ้า!DT139</f>
        <v>45926</v>
      </c>
      <c r="AO130" s="3">
        <f>[2]หน้าผ้า!DU139</f>
        <v>45926</v>
      </c>
      <c r="AP130" s="3">
        <f>[2]หน้าผ้า!DP139</f>
        <v>45922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WRWT25800/WRWT25800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45915</v>
      </c>
      <c r="B131" s="14" t="str">
        <f>[2]หน้าผ้า!B140</f>
        <v>MK68-001115</v>
      </c>
      <c r="C131" s="9" t="str">
        <f>[2]หน้าผ้า!E140</f>
        <v>บจก.โรงสีข้าวธัญญาวัตน์</v>
      </c>
      <c r="D131" s="13" t="str">
        <f>[2]หน้าผ้า!F140</f>
        <v>ช้างจีนข้าวหอมชั้นดี(น้ำเงิน)(ถุงในเจาะรู)</v>
      </c>
      <c r="E131" s="9">
        <f>[2]หน้าผ้า!G140</f>
        <v>20</v>
      </c>
      <c r="F131" s="9">
        <f>[2]หน้าผ้า!H140</f>
        <v>32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70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>
        <f>[2]หน้าผ้า!T140</f>
        <v>21</v>
      </c>
      <c r="N131" s="9">
        <f>[2]หน้าผ้า!U140</f>
        <v>35</v>
      </c>
      <c r="O131" s="9">
        <f>[2]หน้าผ้า!V140</f>
        <v>40</v>
      </c>
      <c r="P131" s="10">
        <f>[2]หน้าผ้า!AB140</f>
        <v>54.399375071999998</v>
      </c>
      <c r="Q131" s="10">
        <f>[2]หน้าผ้า!AC140</f>
        <v>0</v>
      </c>
      <c r="R131" s="10">
        <f>[2]หน้าผ้า!AD140</f>
        <v>54.399375071999998</v>
      </c>
      <c r="S131" s="9" t="str">
        <f>[2]หน้าผ้า!Z140</f>
        <v>500กระสอบแบน</v>
      </c>
      <c r="T131" s="12">
        <f>[2]หน้าผ้า!X140</f>
        <v>45922</v>
      </c>
      <c r="U131" s="11">
        <f>[2]หน้าผ้า!AA140</f>
        <v>3000</v>
      </c>
      <c r="V131" s="10">
        <f>[2]หน้าผ้า!AJ140</f>
        <v>0</v>
      </c>
      <c r="W131" s="10">
        <f>[2]หน้าผ้า!AL140</f>
        <v>3000</v>
      </c>
      <c r="X131" s="10">
        <f>[2]หน้าผ้า!AM140</f>
        <v>0</v>
      </c>
      <c r="Y131" s="10">
        <f>[2]หน้าผ้า!AN140</f>
        <v>3150</v>
      </c>
      <c r="Z131" s="9" t="str">
        <f>[2]หน้าผ้า!AO140</f>
        <v>WSWT2025800</v>
      </c>
      <c r="AA131" s="8">
        <f>[2]หน้าผ้า!AQ140</f>
        <v>2807.97</v>
      </c>
      <c r="AB131" s="8">
        <f>[2]หน้าผ้า!AR140</f>
        <v>2807.97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P9</v>
      </c>
      <c r="AI131" s="1">
        <f>[2]หน้าผ้า!DM140</f>
        <v>3</v>
      </c>
      <c r="AJ131" s="3">
        <f>[2]หน้าผ้า!DN140</f>
        <v>45922</v>
      </c>
      <c r="AK131" s="3">
        <f>[2]หน้าผ้า!DQ140</f>
        <v>0</v>
      </c>
      <c r="AL131" s="3">
        <f>[2]หน้าผ้า!DR140</f>
        <v>45912</v>
      </c>
      <c r="AM131" s="3">
        <f>[2]หน้าผ้า!DS140</f>
        <v>45919</v>
      </c>
      <c r="AN131" s="3">
        <f>[2]หน้าผ้า!DT140</f>
        <v>45920</v>
      </c>
      <c r="AO131" s="3">
        <f>[2]หน้าผ้า!DU140</f>
        <v>45920</v>
      </c>
      <c r="AP131" s="3">
        <f>[2]หน้าผ้า!DP140</f>
        <v>45917</v>
      </c>
      <c r="AQ131" s="3">
        <f>[2]หน้าผ้า!DW140</f>
        <v>45921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>รอART</v>
      </c>
      <c r="AY131" s="2" t="str">
        <f>[2]หน้าผ้า!AG140</f>
        <v>20/9เย็น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WRWT25800/WRWT25800</v>
      </c>
      <c r="BD131" s="56">
        <f>[2]หน้าผ้า!CA140</f>
        <v>0</v>
      </c>
    </row>
    <row r="132" spans="1:56" ht="27.75" customHeight="1" x14ac:dyDescent="0.45">
      <c r="A132" s="3" t="str">
        <f>[2]หน้าผ้า!C141</f>
        <v>ประมาณการ</v>
      </c>
      <c r="B132" s="14" t="str">
        <f>[2]หน้าผ้า!B141</f>
        <v>ประมาณการ</v>
      </c>
      <c r="C132" s="9" t="str">
        <f>[2]หน้าผ้า!E141</f>
        <v>บจก.อินเทคค์ โกลบอล</v>
      </c>
      <c r="D132" s="13" t="str">
        <f>[2]หน้าผ้า!F141</f>
        <v>รอแบบ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78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จับจีบ4"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290000</v>
      </c>
      <c r="V132" s="10">
        <f>[2]หน้าผ้า!AJ141</f>
        <v>0</v>
      </c>
      <c r="W132" s="10">
        <f>[2]หน้าผ้า!AL141</f>
        <v>290000</v>
      </c>
      <c r="X132" s="10">
        <f>[2]หน้าผ้า!AM141</f>
        <v>0</v>
      </c>
      <c r="Y132" s="10">
        <f>[2]หน้าผ้า!AN141</f>
        <v>304500</v>
      </c>
      <c r="Z132" s="9" t="str">
        <f>[2]หน้าผ้า!AO141</f>
        <v>WSWT2025800</v>
      </c>
      <c r="AA132" s="8">
        <f>[2]หน้าผ้า!AQ141</f>
        <v>303847.5</v>
      </c>
      <c r="AB132" s="8">
        <f>[2]หน้าผ้า!AR141</f>
        <v>94149</v>
      </c>
      <c r="AC132" s="8">
        <f>[2]หน้าผ้า!AS141</f>
        <v>209698.5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ห้ามขาด-ห้ามเกิน</v>
      </c>
      <c r="AG132" s="1" t="str">
        <f>[3]หน้าผ้า!DC144</f>
        <v>พร้อมส่ง</v>
      </c>
      <c r="AH132" s="1" t="str">
        <f>[2]หน้าผ้า!DL141</f>
        <v>P7</v>
      </c>
      <c r="AI132" s="1">
        <f>[2]หน้าผ้า!DM141</f>
        <v>2</v>
      </c>
      <c r="AJ132" s="3" t="str">
        <f>[2]หน้าผ้า!DN141</f>
        <v>รอแจ้ง</v>
      </c>
      <c r="AK132" s="3">
        <f>[2]หน้าผ้า!DQ141</f>
        <v>0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WRWT25800/WRWT25800</v>
      </c>
      <c r="BD132" s="56">
        <f>[2]หน้าผ้า!CA141</f>
        <v>16030.285333333333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20</v>
      </c>
      <c r="F133" s="9">
        <f>[2]หน้าผ้า!H142</f>
        <v>37</v>
      </c>
      <c r="G133" s="9">
        <f>[2]หน้าผ้า!I142</f>
        <v>0</v>
      </c>
      <c r="H133" s="9">
        <f>[2]หน้าผ้า!J142</f>
        <v>0</v>
      </c>
      <c r="I133" s="9">
        <f>[2]หน้าผ้า!L142</f>
        <v>80</v>
      </c>
      <c r="J133" s="9" t="str">
        <f>[2]หน้าผ้า!M142</f>
        <v>±</v>
      </c>
      <c r="K133" s="9">
        <f>[2]หน้าผ้า!N142</f>
        <v>3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WSWT2025800</v>
      </c>
      <c r="AA133" s="8">
        <f>[2]หน้าผ้า!AQ142</f>
        <v>311335.42</v>
      </c>
      <c r="AB133" s="8">
        <f>[2]หน้าผ้า!AR142</f>
        <v>101636.92</v>
      </c>
      <c r="AC133" s="8">
        <f>[2]หน้าผ้า!AS142</f>
        <v>209698.5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WRWT25800/WRWT25800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20</v>
      </c>
      <c r="F134" s="9">
        <f>[2]หน้าผ้า!H143</f>
        <v>34</v>
      </c>
      <c r="G134" s="9">
        <f>[2]หน้าผ้า!I143</f>
        <v>0</v>
      </c>
      <c r="H134" s="9">
        <f>[2]หน้าผ้า!J143</f>
        <v>0</v>
      </c>
      <c r="I134" s="9">
        <f>[2]หน้าผ้า!L143</f>
        <v>98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WSWT2021950UV</v>
      </c>
      <c r="AA134" s="8" t="e">
        <f>[2]หน้าผ้า!AQ143</f>
        <v>#REF!</v>
      </c>
      <c r="AB134" s="8" t="e">
        <f>[2]หน้าผ้า!AR143</f>
        <v>#REF!</v>
      </c>
      <c r="AC134" s="8" t="e">
        <f>[2]หน้าผ้า!AS143</f>
        <v>#REF!</v>
      </c>
      <c r="AD134" s="8" t="e">
        <f>[2]หน้าผ้า!AT143</f>
        <v>#REF!</v>
      </c>
      <c r="AE134" s="8" t="e">
        <f>[2]หน้าผ้า!AU143</f>
        <v>#REF!</v>
      </c>
      <c r="AF134" s="8" t="str">
        <f>[2]หน้าผ้า!AI143</f>
        <v>ระบุในSD</v>
      </c>
      <c r="AG134" s="1" t="str">
        <f>[3]หน้าผ้า!DC146</f>
        <v>พร้อมส่ง</v>
      </c>
      <c r="AH134" s="1">
        <f>[2]หน้าผ้า!DL143</f>
        <v>0</v>
      </c>
      <c r="AI134" s="1" t="str">
        <f>[2]หน้าผ้า!DM143</f>
        <v>Lead time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WRWT200950/WRWT21950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0</v>
      </c>
      <c r="B135" s="14">
        <f>[2]หน้าผ้า!B144</f>
        <v>0</v>
      </c>
      <c r="C135" s="9">
        <f>[2]หน้าผ้า!E144</f>
        <v>0</v>
      </c>
      <c r="D135" s="13">
        <f>[2]หน้าผ้า!F144</f>
        <v>0</v>
      </c>
      <c r="E135" s="9">
        <f>[2]หน้าผ้า!G144</f>
        <v>20</v>
      </c>
      <c r="F135" s="9">
        <f>[2]หน้าผ้า!H144</f>
        <v>34</v>
      </c>
      <c r="G135" s="9">
        <f>[2]หน้าผ้า!I144</f>
        <v>0</v>
      </c>
      <c r="H135" s="9">
        <f>[2]หน้าผ้า!J144</f>
        <v>0</v>
      </c>
      <c r="I135" s="9">
        <f>[2]หน้าผ้า!L144</f>
        <v>95</v>
      </c>
      <c r="J135" s="9" t="str">
        <f>[2]หน้าผ้า!M144</f>
        <v>±</v>
      </c>
      <c r="K135" s="9">
        <f>[2]หน้าผ้า!N144</f>
        <v>5</v>
      </c>
      <c r="L135" s="9">
        <f>[2]หน้าผ้า!R144</f>
        <v>0</v>
      </c>
      <c r="M135" s="10">
        <f>[2]หน้าผ้า!T144</f>
        <v>0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>
        <f>[2]หน้าผ้า!Z144</f>
        <v>0</v>
      </c>
      <c r="T135" s="12">
        <f>[2]หน้าผ้า!X144</f>
        <v>0</v>
      </c>
      <c r="U135" s="11">
        <f>[2]หน้าผ้า!AA144</f>
        <v>0</v>
      </c>
      <c r="V135" s="10">
        <f>[2]หน้าผ้า!AJ144</f>
        <v>0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WSWT2021900UV</v>
      </c>
      <c r="AA135" s="8" t="e">
        <f>[2]หน้าผ้า!AQ144</f>
        <v>#REF!</v>
      </c>
      <c r="AB135" s="8" t="e">
        <f>[2]หน้าผ้า!AR144</f>
        <v>#REF!</v>
      </c>
      <c r="AC135" s="8" t="e">
        <f>[2]หน้าผ้า!AS144</f>
        <v>#REF!</v>
      </c>
      <c r="AD135" s="8" t="e">
        <f>[2]หน้าผ้า!AT144</f>
        <v>#REF!</v>
      </c>
      <c r="AE135" s="8" t="e">
        <f>[2]หน้าผ้า!AU144</f>
        <v>#REF!</v>
      </c>
      <c r="AF135" s="8" t="str">
        <f>[2]หน้าผ้า!AI144</f>
        <v>ระบุในSD</v>
      </c>
      <c r="AG135" s="1" t="str">
        <f>[3]หน้าผ้า!DC147</f>
        <v>พร้อมส่ง</v>
      </c>
      <c r="AH135" s="1">
        <f>[2]หน้าผ้า!DL144</f>
        <v>0</v>
      </c>
      <c r="AI135" s="1" t="str">
        <f>[2]หน้าผ้า!DM144</f>
        <v>Lead time</v>
      </c>
      <c r="AJ135" s="3">
        <f>[2]หน้าผ้า!DN144</f>
        <v>0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0</v>
      </c>
      <c r="AP135" s="3">
        <f>[2]หน้าผ้า!DP144</f>
        <v>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>
        <f>[2]หน้าผ้า!EC144</f>
        <v>0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WRWT200900/WRWT21900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20</v>
      </c>
      <c r="F136" s="9">
        <f>[2]หน้าผ้า!H145</f>
        <v>34</v>
      </c>
      <c r="G136" s="9">
        <f>[2]หน้าผ้า!I145</f>
        <v>0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±</v>
      </c>
      <c r="K136" s="9">
        <f>[2]หน้าผ้า!N145</f>
        <v>5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WSWT2021750UV</v>
      </c>
      <c r="AA136" s="8" t="e">
        <f>[2]หน้าผ้า!AQ145</f>
        <v>#REF!</v>
      </c>
      <c r="AB136" s="8" t="e">
        <f>[2]หน้าผ้า!AR145</f>
        <v>#REF!</v>
      </c>
      <c r="AC136" s="8" t="e">
        <f>[2]หน้าผ้า!AS145</f>
        <v>#REF!</v>
      </c>
      <c r="AD136" s="8" t="e">
        <f>[2]หน้าผ้า!AT145</f>
        <v>#REF!</v>
      </c>
      <c r="AE136" s="8" t="e">
        <f>[2]หน้าผ้า!AU145</f>
        <v>#REF!</v>
      </c>
      <c r="AF136" s="8" t="str">
        <f>[2]หน้าผ้า!AI145</f>
        <v>ระบุในSD</v>
      </c>
      <c r="AG136" s="1" t="str">
        <f>[3]หน้าผ้า!DC148</f>
        <v>พร้อมส่ง</v>
      </c>
      <c r="AH136" s="1">
        <f>[2]หน้าผ้า!DL145</f>
        <v>0</v>
      </c>
      <c r="AI136" s="1" t="str">
        <f>[2]หน้าผ้า!DM145</f>
        <v>Lead time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WRWT200750/WRWT21750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0</v>
      </c>
      <c r="B137" s="14">
        <f>[2]หน้าผ้า!B146</f>
        <v>0</v>
      </c>
      <c r="C137" s="9">
        <f>[2]หน้าผ้า!E146</f>
        <v>0</v>
      </c>
      <c r="D137" s="13">
        <f>[2]หน้าผ้า!F146</f>
        <v>0</v>
      </c>
      <c r="E137" s="9">
        <f>[2]หน้าผ้า!G146</f>
        <v>20</v>
      </c>
      <c r="F137" s="9">
        <f>[2]หน้าผ้า!H146</f>
        <v>34</v>
      </c>
      <c r="G137" s="9">
        <f>[2]หน้าผ้า!I146</f>
        <v>0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±</v>
      </c>
      <c r="K137" s="9">
        <f>[2]หน้าผ้า!N146</f>
        <v>5</v>
      </c>
      <c r="L137" s="9">
        <f>[2]หน้าผ้า!R146</f>
        <v>0</v>
      </c>
      <c r="M137" s="10">
        <f>[2]หน้าผ้า!T146</f>
        <v>0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>
        <f>[2]หน้าผ้า!Z146</f>
        <v>0</v>
      </c>
      <c r="T137" s="12">
        <f>[2]หน้าผ้า!X146</f>
        <v>0</v>
      </c>
      <c r="U137" s="11">
        <f>[2]หน้าผ้า!AA146</f>
        <v>0</v>
      </c>
      <c r="V137" s="10">
        <f>[2]หน้าผ้า!AJ146</f>
        <v>0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WSWT2021800UV</v>
      </c>
      <c r="AA137" s="8" t="e">
        <f>[2]หน้าผ้า!AQ146</f>
        <v>#REF!</v>
      </c>
      <c r="AB137" s="8" t="e">
        <f>[2]หน้าผ้า!AR146</f>
        <v>#REF!</v>
      </c>
      <c r="AC137" s="8" t="e">
        <f>[2]หน้าผ้า!AS146</f>
        <v>#REF!</v>
      </c>
      <c r="AD137" s="8" t="e">
        <f>[2]หน้าผ้า!AT146</f>
        <v>#REF!</v>
      </c>
      <c r="AE137" s="8" t="e">
        <f>[2]หน้าผ้า!AU146</f>
        <v>#REF!</v>
      </c>
      <c r="AF137" s="8" t="str">
        <f>[2]หน้าผ้า!AI146</f>
        <v>ระบุในSD</v>
      </c>
      <c r="AG137" s="1" t="str">
        <f>[3]หน้าผ้า!DC149</f>
        <v>พร้อมส่ง</v>
      </c>
      <c r="AH137" s="1">
        <f>[2]หน้าผ้า!DL146</f>
        <v>0</v>
      </c>
      <c r="AI137" s="1" t="str">
        <f>[2]หน้าผ้า!DM146</f>
        <v>Lead time</v>
      </c>
      <c r="AJ137" s="3">
        <f>[2]หน้าผ้า!DN146</f>
        <v>0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0</v>
      </c>
      <c r="AP137" s="3">
        <f>[2]หน้าผ้า!DP146</f>
        <v>0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>
        <f>[2]หน้าผ้า!EC146</f>
        <v>0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WRWT200800/WRWT21800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20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70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WSWT2025700(1)</v>
      </c>
      <c r="AA138" s="8" t="e">
        <f>[2]หน้าผ้า!AQ147</f>
        <v>#REF!</v>
      </c>
      <c r="AB138" s="8" t="e">
        <f>[2]หน้าผ้า!AR147</f>
        <v>#REF!</v>
      </c>
      <c r="AC138" s="8" t="e">
        <f>[2]หน้าผ้า!AS147</f>
        <v>#REF!</v>
      </c>
      <c r="AD138" s="8" t="e">
        <f>[2]หน้าผ้า!AT147</f>
        <v>#REF!</v>
      </c>
      <c r="AE138" s="8" t="e">
        <f>[2]หน้าผ้า!AU147</f>
        <v>#REF!</v>
      </c>
      <c r="AF138" s="8" t="str">
        <f>[2]หน้าผ้า!AI147</f>
        <v>ระบุในSD</v>
      </c>
      <c r="AG138" s="1" t="str">
        <f>[3]หน้าผ้า!DC150</f>
        <v>พร้อมส่ง</v>
      </c>
      <c r="AH138" s="1">
        <f>[2]หน้าผ้า!DL147</f>
        <v>0</v>
      </c>
      <c r="AI138" s="1" t="str">
        <f>[2]หน้าผ้า!DM147</f>
        <v>Lead time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WRWT200800/WRWT25650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20</v>
      </c>
      <c r="F139" s="9">
        <f>[2]หน้าผ้า!H148</f>
        <v>34</v>
      </c>
      <c r="G139" s="9">
        <f>[2]หน้าผ้า!I148</f>
        <v>0</v>
      </c>
      <c r="H139" s="9">
        <f>[2]หน้าผ้า!J148</f>
        <v>0</v>
      </c>
      <c r="I139" s="9">
        <f>[2]หน้าผ้า!L148</f>
        <v>85</v>
      </c>
      <c r="J139" s="9" t="str">
        <f>[2]หน้าผ้า!M148</f>
        <v>±</v>
      </c>
      <c r="K139" s="9">
        <f>[2]หน้าผ้า!N148</f>
        <v>5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WSWT2021850UV</v>
      </c>
      <c r="AA139" s="8" t="e">
        <f>[2]หน้าผ้า!AQ148</f>
        <v>#REF!</v>
      </c>
      <c r="AB139" s="8" t="e">
        <f>[2]หน้าผ้า!AR148</f>
        <v>#REF!</v>
      </c>
      <c r="AC139" s="8" t="e">
        <f>[2]หน้าผ้า!AS148</f>
        <v>#REF!</v>
      </c>
      <c r="AD139" s="8" t="e">
        <f>[2]หน้าผ้า!AT148</f>
        <v>#REF!</v>
      </c>
      <c r="AE139" s="8" t="e">
        <f>[2]หน้าผ้า!AU148</f>
        <v>#REF!</v>
      </c>
      <c r="AF139" s="8" t="str">
        <f>[2]หน้าผ้า!AI148</f>
        <v>ระบุในSD</v>
      </c>
      <c r="AG139" s="1" t="str">
        <f>[3]หน้าผ้า!DC151</f>
        <v>พร้อมส่ง</v>
      </c>
      <c r="AH139" s="1">
        <f>[2]หน้าผ้า!DL148</f>
        <v>0</v>
      </c>
      <c r="AI139" s="1">
        <f>[2]หน้าผ้า!DM148</f>
        <v>0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WRWT200850/WRWT21850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20</v>
      </c>
      <c r="F140" s="9">
        <f>[2]หน้าผ้า!H149</f>
        <v>34</v>
      </c>
      <c r="G140" s="9">
        <f>[2]หน้าผ้า!I149</f>
        <v>0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±</v>
      </c>
      <c r="K140" s="9">
        <f>[2]หน้าผ้า!N149</f>
        <v>5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WSWT2021750UV</v>
      </c>
      <c r="AA140" s="8" t="e">
        <f>[2]หน้าผ้า!AQ149</f>
        <v>#REF!</v>
      </c>
      <c r="AB140" s="8" t="e">
        <f>[2]หน้าผ้า!AR149</f>
        <v>#REF!</v>
      </c>
      <c r="AC140" s="8" t="e">
        <f>[2]หน้าผ้า!AS149</f>
        <v>#REF!</v>
      </c>
      <c r="AD140" s="8" t="e">
        <f>[2]หน้าผ้า!AT149</f>
        <v>#REF!</v>
      </c>
      <c r="AE140" s="8" t="e">
        <f>[2]หน้าผ้า!AU149</f>
        <v>#REF!</v>
      </c>
      <c r="AF140" s="8" t="str">
        <f>[2]หน้าผ้า!AI149</f>
        <v>ระบุในSD</v>
      </c>
      <c r="AG140" s="1" t="str">
        <f>[3]หน้าผ้า!DC152</f>
        <v>พร้อมส่ง</v>
      </c>
      <c r="AH140" s="1">
        <f>[2]หน้าผ้า!DL149</f>
        <v>0</v>
      </c>
      <c r="AI140" s="1">
        <f>[2]หน้าผ้า!DM149</f>
        <v>0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WRWT200750/WRWT21750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21</v>
      </c>
      <c r="F141" s="9">
        <f>[2]หน้าผ้า!H150</f>
        <v>39</v>
      </c>
      <c r="G141" s="9">
        <f>[2]หน้าผ้า!I150</f>
        <v>0</v>
      </c>
      <c r="H141" s="9">
        <f>[2]หน้าผ้า!J150</f>
        <v>0</v>
      </c>
      <c r="I141" s="9">
        <f>[2]หน้าผ้า!L150</f>
        <v>78</v>
      </c>
      <c r="J141" s="9" t="str">
        <f>[2]หน้าผ้า!M150</f>
        <v>±</v>
      </c>
      <c r="K141" s="9">
        <f>[2]หน้าผ้า!N150</f>
        <v>3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WSWT2125700</v>
      </c>
      <c r="AA141" s="8" t="e">
        <f>[2]หน้าผ้า!AQ150</f>
        <v>#REF!</v>
      </c>
      <c r="AB141" s="8" t="e">
        <f>[2]หน้าผ้า!AR150</f>
        <v>#REF!</v>
      </c>
      <c r="AC141" s="8" t="e">
        <f>[2]หน้าผ้า!AS150</f>
        <v>#REF!</v>
      </c>
      <c r="AD141" s="8" t="e">
        <f>[2]หน้าผ้า!AT150</f>
        <v>#REF!</v>
      </c>
      <c r="AE141" s="8" t="e">
        <f>[2]หน้าผ้า!AU150</f>
        <v>#REF!</v>
      </c>
      <c r="AF141" s="8" t="str">
        <f>[2]หน้าผ้า!AI150</f>
        <v>ระบุในSD</v>
      </c>
      <c r="AG141" s="1" t="str">
        <f>[3]หน้าผ้า!DC153</f>
        <v>ยังไม่ได้พิมพ์</v>
      </c>
      <c r="AH141" s="1">
        <f>[2]หน้าผ้า!DL150</f>
        <v>0</v>
      </c>
      <c r="AI141" s="1">
        <f>[2]หน้าผ้า!DM150</f>
        <v>0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WRWT210800/WRWT25650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0</v>
      </c>
      <c r="B142" s="14">
        <f>[2]หน้าผ้า!B151</f>
        <v>0</v>
      </c>
      <c r="C142" s="9">
        <f>[2]หน้าผ้า!E151</f>
        <v>0</v>
      </c>
      <c r="D142" s="13">
        <f>[2]หน้าผ้า!F151</f>
        <v>0</v>
      </c>
      <c r="E142" s="9">
        <f>[2]หน้าผ้า!G151</f>
        <v>21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67</v>
      </c>
      <c r="J142" s="9" t="str">
        <f>[2]หน้าผ้า!M151</f>
        <v>±</v>
      </c>
      <c r="K142" s="9">
        <f>[2]หน้าผ้า!N151</f>
        <v>5</v>
      </c>
      <c r="L142" s="9">
        <f>[2]หน้าผ้า!R151</f>
        <v>0</v>
      </c>
      <c r="M142" s="10">
        <f>[2]หน้าผ้า!T151</f>
        <v>0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>
        <f>[2]หน้าผ้า!Z151</f>
        <v>0</v>
      </c>
      <c r="T142" s="12">
        <f>[2]หน้าผ้า!X151</f>
        <v>0</v>
      </c>
      <c r="U142" s="11">
        <f>[2]หน้าผ้า!AA151</f>
        <v>0</v>
      </c>
      <c r="V142" s="10">
        <f>[2]หน้าผ้า!AJ151</f>
        <v>0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WSWT2125650</v>
      </c>
      <c r="AA142" s="8" t="e">
        <f>[2]หน้าผ้า!AQ151</f>
        <v>#REF!</v>
      </c>
      <c r="AB142" s="8" t="e">
        <f>[2]หน้าผ้า!AR151</f>
        <v>#REF!</v>
      </c>
      <c r="AC142" s="8" t="e">
        <f>[2]หน้าผ้า!AS151</f>
        <v>#REF!</v>
      </c>
      <c r="AD142" s="8" t="e">
        <f>[2]หน้าผ้า!AT151</f>
        <v>#REF!</v>
      </c>
      <c r="AE142" s="8" t="e">
        <f>[2]หน้าผ้า!AU151</f>
        <v>#REF!</v>
      </c>
      <c r="AF142" s="8" t="str">
        <f>[2]หน้าผ้า!AI151</f>
        <v>ระบุในSD</v>
      </c>
      <c r="AG142" s="1" t="str">
        <f>[3]หน้าผ้า!DC154</f>
        <v>พร้อมส่ง</v>
      </c>
      <c r="AH142" s="1">
        <f>[2]หน้าผ้า!DL151</f>
        <v>0</v>
      </c>
      <c r="AI142" s="1" t="str">
        <f>[2]หน้าผ้า!DM151</f>
        <v>Lead time</v>
      </c>
      <c r="AJ142" s="3">
        <f>[2]หน้าผ้า!DN151</f>
        <v>0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0</v>
      </c>
      <c r="AP142" s="3">
        <f>[2]หน้าผ้า!DP151</f>
        <v>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>
        <f>[2]หน้าผ้า!EC151</f>
        <v>0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WRWT25650/WRWT25650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21</v>
      </c>
      <c r="F143" s="9">
        <f>[2]หน้าผ้า!H152</f>
        <v>37</v>
      </c>
      <c r="G143" s="9" t="str">
        <f>[2]หน้าผ้า!I152</f>
        <v>ขาวแถบใส5</v>
      </c>
      <c r="H143" s="9">
        <f>[2]หน้าผ้า!J152</f>
        <v>0</v>
      </c>
      <c r="I143" s="9">
        <f>[2]หน้าผ้า!L152</f>
        <v>67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WSWTSCL052125650</v>
      </c>
      <c r="AA143" s="8" t="e">
        <f>[2]หน้าผ้า!AQ152</f>
        <v>#REF!</v>
      </c>
      <c r="AB143" s="8" t="e">
        <f>[2]หน้าผ้า!AR152</f>
        <v>#REF!</v>
      </c>
      <c r="AC143" s="8" t="e">
        <f>[2]หน้าผ้า!AS152</f>
        <v>#REF!</v>
      </c>
      <c r="AD143" s="8" t="e">
        <f>[2]หน้าผ้า!AT152</f>
        <v>#REF!</v>
      </c>
      <c r="AE143" s="8" t="e">
        <f>[2]หน้าผ้า!AU152</f>
        <v>#REF!</v>
      </c>
      <c r="AF143" s="8" t="str">
        <f>[2]หน้าผ้า!AI152</f>
        <v>ระบุในSD</v>
      </c>
      <c r="AG143" s="1" t="str">
        <f>[3]หน้าผ้า!DC155</f>
        <v>รอตัด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WRWT25650/WRCL25680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45915</v>
      </c>
      <c r="B144" s="14" t="str">
        <f>[2]หน้าผ้า!B153</f>
        <v>MK68-001115</v>
      </c>
      <c r="C144" s="9" t="str">
        <f>[2]หน้าผ้า!E153</f>
        <v>บจก.โรงสีข้าวธัญญาวัตน์</v>
      </c>
      <c r="D144" s="13" t="str">
        <f>[2]หน้าผ้า!F153</f>
        <v>LUNG SHIN 30 KG.</v>
      </c>
      <c r="E144" s="9">
        <f>[2]หน้าผ้า!G153</f>
        <v>21</v>
      </c>
      <c r="F144" s="9">
        <f>[2]หน้าผ้า!H153</f>
        <v>32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70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</v>
      </c>
      <c r="T144" s="12">
        <f>[2]หน้าผ้า!X153</f>
        <v>45922</v>
      </c>
      <c r="U144" s="11">
        <f>[2]หน้าผ้า!AA153</f>
        <v>2500</v>
      </c>
      <c r="V144" s="10">
        <f>[2]หน้าผ้า!AJ153</f>
        <v>0</v>
      </c>
      <c r="W144" s="10">
        <f>[2]หน้าผ้า!AL153</f>
        <v>2500</v>
      </c>
      <c r="X144" s="10">
        <f>[2]หน้าผ้า!AM153</f>
        <v>0</v>
      </c>
      <c r="Y144" s="10">
        <f>[2]หน้าผ้า!AN153</f>
        <v>2625</v>
      </c>
      <c r="Z144" s="9" t="str">
        <f>[2]หน้าผ้า!AO153</f>
        <v>WSWT2125800</v>
      </c>
      <c r="AA144" s="8">
        <f>[2]หน้าผ้า!AQ153</f>
        <v>2339.9750000000004</v>
      </c>
      <c r="AB144" s="8">
        <f>[2]หน้าผ้า!AR153</f>
        <v>2339.9750000000004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45922</v>
      </c>
      <c r="AK144" s="3">
        <f>[2]หน้าผ้า!DQ153</f>
        <v>0</v>
      </c>
      <c r="AL144" s="3">
        <f>[2]หน้าผ้า!DR153</f>
        <v>45913</v>
      </c>
      <c r="AM144" s="3">
        <f>[2]หน้าผ้า!DS153</f>
        <v>45920</v>
      </c>
      <c r="AN144" s="3">
        <f>[2]หน้าผ้า!DT153</f>
        <v>45921</v>
      </c>
      <c r="AO144" s="3">
        <f>[2]หน้าผ้า!DU153</f>
        <v>45921</v>
      </c>
      <c r="AP144" s="3">
        <f>[2]หน้าผ้า!DP153</f>
        <v>45917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>รอART</v>
      </c>
      <c r="AY144" s="2" t="str">
        <f>[2]หน้าผ้า!AG153</f>
        <v>20/9เย็น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WRWT25800/WRWT25800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21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83</v>
      </c>
      <c r="J145" s="9" t="str">
        <f>[2]หน้าผ้า!M154</f>
        <v>±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WSWT2125800</v>
      </c>
      <c r="AA145" s="8">
        <f>[2]หน้าผ้า!AQ154</f>
        <v>2339.9750000000004</v>
      </c>
      <c r="AB145" s="8">
        <f>[2]หน้าผ้า!AR154</f>
        <v>2339.9750000000004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 t="str">
        <f>[2]หน้าผ้า!AI154</f>
        <v>ระบุในSD</v>
      </c>
      <c r="AG145" s="1" t="str">
        <f>[3]หน้าผ้า!DC157</f>
        <v>ยังไม่ได้พิมพ์</v>
      </c>
      <c r="AH145" s="1">
        <f>[2]หน้าผ้า!DL154</f>
        <v>0</v>
      </c>
      <c r="AI145" s="1">
        <f>[2]หน้าผ้า!DM154</f>
        <v>0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WRWT210800/WRWT25800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45913</v>
      </c>
      <c r="B146" s="14" t="str">
        <f>[2]หน้าผ้า!B155</f>
        <v>MK68-001112</v>
      </c>
      <c r="C146" s="9" t="str">
        <f>[2]หน้าผ้า!E155</f>
        <v>บจก.แอมโก้เวท</v>
      </c>
      <c r="D146" s="13" t="str">
        <f>[2]หน้าผ้า!F155</f>
        <v>แดนโกรว50(เหลือง)</v>
      </c>
      <c r="E146" s="9">
        <f>[2]หน้าผ้า!G155</f>
        <v>21</v>
      </c>
      <c r="F146" s="9">
        <f>[2]หน้าผ้า!H155</f>
        <v>37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</v>
      </c>
      <c r="T146" s="12">
        <f>[2]หน้าผ้า!X155</f>
        <v>45919</v>
      </c>
      <c r="U146" s="11">
        <f>[2]หน้าผ้า!AA155</f>
        <v>10000</v>
      </c>
      <c r="V146" s="10">
        <f>[2]หน้าผ้า!AJ155</f>
        <v>0</v>
      </c>
      <c r="W146" s="10">
        <f>[2]หน้าผ้า!AL155</f>
        <v>10000</v>
      </c>
      <c r="X146" s="10">
        <f>[2]หน้าผ้า!AM155</f>
        <v>10600</v>
      </c>
      <c r="Y146" s="10">
        <f>[2]หน้าผ้า!AN155</f>
        <v>0</v>
      </c>
      <c r="Z146" s="9" t="str">
        <f>[2]หน้าผ้า!AO155</f>
        <v>WSWT2121670SM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P8</v>
      </c>
      <c r="AI146" s="1">
        <f>[2]หน้าผ้า!DM155</f>
        <v>4</v>
      </c>
      <c r="AJ146" s="3">
        <f>[2]หน้าผ้า!DN155</f>
        <v>45919</v>
      </c>
      <c r="AK146" s="3">
        <f>[2]หน้าผ้า!DQ155</f>
        <v>45915</v>
      </c>
      <c r="AL146" s="3">
        <f>[2]หน้าผ้า!DR155</f>
        <v>45909</v>
      </c>
      <c r="AM146" s="3">
        <f>[2]หน้าผ้า!DS155</f>
        <v>45916</v>
      </c>
      <c r="AN146" s="3">
        <f>[2]หน้าผ้า!DT155</f>
        <v>45917</v>
      </c>
      <c r="AO146" s="3">
        <f>[2]หน้าผ้า!DU155</f>
        <v>45917</v>
      </c>
      <c r="AP146" s="3">
        <f>[2]หน้าผ้า!DP155</f>
        <v>45914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 t="str">
        <f>[2]หน้าผ้า!AG155</f>
        <v>18/9เย็ย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WRWT21670/WRWT21670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45909</v>
      </c>
      <c r="B147" s="14" t="str">
        <f>[2]หน้าผ้า!B156</f>
        <v>MK68-001096</v>
      </c>
      <c r="C147" s="9" t="str">
        <f>[2]หน้าผ้า!E156</f>
        <v>บจก.หนองบัวฟีด</v>
      </c>
      <c r="D147" s="13" t="str">
        <f>[2]หน้าผ้า!F156</f>
        <v>โกลด์ชิคเก้น 994</v>
      </c>
      <c r="E147" s="9">
        <f>[2]หน้าผ้า!G156</f>
        <v>21</v>
      </c>
      <c r="F147" s="9">
        <f>[2]หน้าผ้า!H156</f>
        <v>37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>
        <f>[2]หน้าผ้า!T156</f>
        <v>22</v>
      </c>
      <c r="N147" s="9">
        <f>[2]หน้าผ้า!U156</f>
        <v>40</v>
      </c>
      <c r="O147" s="9">
        <f>[2]หน้าผ้า!V156</f>
        <v>40</v>
      </c>
      <c r="P147" s="10">
        <f>[2]หน้าผ้า!AB156</f>
        <v>108.55204095999999</v>
      </c>
      <c r="Q147" s="10">
        <f>[2]หน้าผ้า!AC156</f>
        <v>0</v>
      </c>
      <c r="R147" s="10">
        <f>[2]หน้าผ้า!AD156</f>
        <v>108.55204095999999</v>
      </c>
      <c r="S147" s="9" t="str">
        <f>[2]หน้าผ้า!Z156</f>
        <v>500กระสอบ</v>
      </c>
      <c r="T147" s="12">
        <f>[2]หน้าผ้า!X156</f>
        <v>45922</v>
      </c>
      <c r="U147" s="11">
        <f>[2]หน้าผ้า!AA156</f>
        <v>5000</v>
      </c>
      <c r="V147" s="10">
        <f>[2]หน้าผ้า!AJ156</f>
        <v>0</v>
      </c>
      <c r="W147" s="10">
        <f>[2]หน้าผ้า!AL156</f>
        <v>5000</v>
      </c>
      <c r="X147" s="10">
        <f>[2]หน้าผ้า!AM156</f>
        <v>0</v>
      </c>
      <c r="Y147" s="10">
        <f>[2]หน้าผ้า!AN156</f>
        <v>5250</v>
      </c>
      <c r="Z147" s="9" t="str">
        <f>[2]หน้าผ้า!AO156</f>
        <v>WSWT2121670SM</v>
      </c>
      <c r="AA147" s="8">
        <f>[2]หน้าผ้า!AQ156</f>
        <v>5378.4500000000007</v>
      </c>
      <c r="AB147" s="8">
        <f>[2]หน้าผ้า!AR156</f>
        <v>5378.4500000000007</v>
      </c>
      <c r="AC147" s="8">
        <f>[2]หน้าผ้า!AS156</f>
        <v>0</v>
      </c>
      <c r="AD147" s="8">
        <f>[2]หน้าผ้า!AT156</f>
        <v>5378.4500000000007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P8</v>
      </c>
      <c r="AI147" s="1">
        <f>[2]หน้าผ้า!DM156</f>
        <v>4</v>
      </c>
      <c r="AJ147" s="3">
        <f>[2]หน้าผ้า!DN156</f>
        <v>45922</v>
      </c>
      <c r="AK147" s="3">
        <f>[2]หน้าผ้า!DQ156</f>
        <v>45918</v>
      </c>
      <c r="AL147" s="3">
        <f>[2]หน้าผ้า!DR156</f>
        <v>45912</v>
      </c>
      <c r="AM147" s="3">
        <f>[2]หน้าผ้า!DS156</f>
        <v>45919</v>
      </c>
      <c r="AN147" s="3">
        <f>[2]หน้าผ้า!DT156</f>
        <v>45920</v>
      </c>
      <c r="AO147" s="3">
        <f>[2]หน้าผ้า!DU156</f>
        <v>45920</v>
      </c>
      <c r="AP147" s="3">
        <f>[2]หน้าผ้า!DP156</f>
        <v>45917</v>
      </c>
      <c r="AQ147" s="3">
        <f>[2]หน้าผ้า!DW156</f>
        <v>45921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45909</v>
      </c>
      <c r="B148" s="14" t="str">
        <f>[2]หน้าผ้า!B157</f>
        <v>MK68-001097</v>
      </c>
      <c r="C148" s="9" t="str">
        <f>[2]หน้าผ้า!E157</f>
        <v>บจก.หนองบัวฟีด</v>
      </c>
      <c r="D148" s="13" t="str">
        <f>[2]หน้าผ้า!F157</f>
        <v>โอดิน 103L</v>
      </c>
      <c r="E148" s="9">
        <f>[2]หน้าผ้า!G157</f>
        <v>21</v>
      </c>
      <c r="F148" s="9">
        <f>[2]หน้าผ้า!H157</f>
        <v>37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>
        <f>[2]หน้าผ้า!T157</f>
        <v>22</v>
      </c>
      <c r="N148" s="9">
        <f>[2]หน้าผ้า!U157</f>
        <v>40</v>
      </c>
      <c r="O148" s="9">
        <f>[2]หน้าผ้า!V157</f>
        <v>40</v>
      </c>
      <c r="P148" s="10">
        <f>[2]หน้าผ้า!AB157</f>
        <v>217.10408191999997</v>
      </c>
      <c r="Q148" s="10">
        <f>[2]หน้าผ้า!AC157</f>
        <v>0</v>
      </c>
      <c r="R148" s="10">
        <f>[2]หน้าผ้า!AD157</f>
        <v>217.10408191999997</v>
      </c>
      <c r="S148" s="9" t="str">
        <f>[2]หน้าผ้า!Z157</f>
        <v>500กระสอบ</v>
      </c>
      <c r="T148" s="12">
        <f>[2]หน้าผ้า!X157</f>
        <v>45922</v>
      </c>
      <c r="U148" s="11">
        <f>[2]หน้าผ้า!AA157</f>
        <v>10000</v>
      </c>
      <c r="V148" s="10">
        <f>[2]หน้าผ้า!AJ157</f>
        <v>0</v>
      </c>
      <c r="W148" s="10">
        <f>[2]หน้าผ้า!AL157</f>
        <v>10000</v>
      </c>
      <c r="X148" s="10">
        <f>[2]หน้าผ้า!AM157</f>
        <v>0</v>
      </c>
      <c r="Y148" s="10">
        <f>[2]หน้าผ้า!AN157</f>
        <v>10500</v>
      </c>
      <c r="Z148" s="9" t="str">
        <f>[2]หน้าผ้า!AO157</f>
        <v>WSWT2121670SM</v>
      </c>
      <c r="AA148" s="8">
        <f>[2]หน้าผ้า!AQ157</f>
        <v>10756.900000000001</v>
      </c>
      <c r="AB148" s="8">
        <f>[2]หน้าผ้า!AR157</f>
        <v>10756.900000000001</v>
      </c>
      <c r="AC148" s="8">
        <f>[2]หน้าผ้า!AS157</f>
        <v>0</v>
      </c>
      <c r="AD148" s="8">
        <f>[2]หน้าผ้า!AT157</f>
        <v>10756.900000000001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พร้อมส่ง</v>
      </c>
      <c r="AH148" s="1" t="str">
        <f>[2]หน้าผ้า!DL157</f>
        <v>P8</v>
      </c>
      <c r="AI148" s="1">
        <f>[2]หน้าผ้า!DM157</f>
        <v>4</v>
      </c>
      <c r="AJ148" s="3">
        <f>[2]หน้าผ้า!DN157</f>
        <v>45922</v>
      </c>
      <c r="AK148" s="3">
        <f>[2]หน้าผ้า!DQ157</f>
        <v>45918</v>
      </c>
      <c r="AL148" s="3">
        <f>[2]หน้าผ้า!DR157</f>
        <v>45912</v>
      </c>
      <c r="AM148" s="3">
        <f>[2]หน้าผ้า!DS157</f>
        <v>45919</v>
      </c>
      <c r="AN148" s="3">
        <f>[2]หน้าผ้า!DT157</f>
        <v>45920</v>
      </c>
      <c r="AO148" s="3">
        <f>[2]หน้าผ้า!DU157</f>
        <v>45920</v>
      </c>
      <c r="AP148" s="3">
        <f>[2]หน้าผ้า!DP157</f>
        <v>45917</v>
      </c>
      <c r="AQ148" s="3">
        <f>[2]หน้าผ้า!DW157</f>
        <v>45921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45909</v>
      </c>
      <c r="B149" s="14" t="str">
        <f>[2]หน้าผ้า!B158</f>
        <v>MK68-001097</v>
      </c>
      <c r="C149" s="9" t="str">
        <f>[2]หน้าผ้า!E158</f>
        <v>บจก.หนองบัวฟีด</v>
      </c>
      <c r="D149" s="13" t="str">
        <f>[2]หน้าผ้า!F158</f>
        <v>โอดิน 202</v>
      </c>
      <c r="E149" s="9">
        <f>[2]หน้าผ้า!G158</f>
        <v>21</v>
      </c>
      <c r="F149" s="9">
        <f>[2]หน้าผ้า!H158</f>
        <v>37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>
        <f>[2]หน้าผ้า!T158</f>
        <v>22</v>
      </c>
      <c r="N149" s="9">
        <f>[2]หน้าผ้า!U158</f>
        <v>40</v>
      </c>
      <c r="O149" s="9">
        <f>[2]หน้าผ้า!V158</f>
        <v>40</v>
      </c>
      <c r="P149" s="10">
        <f>[2]หน้าผ้า!AB158</f>
        <v>217.10408191999997</v>
      </c>
      <c r="Q149" s="10">
        <f>[2]หน้าผ้า!AC158</f>
        <v>0</v>
      </c>
      <c r="R149" s="10">
        <f>[2]หน้าผ้า!AD158</f>
        <v>217.10408191999997</v>
      </c>
      <c r="S149" s="9" t="str">
        <f>[2]หน้าผ้า!Z158</f>
        <v>500กระสอบ</v>
      </c>
      <c r="T149" s="12">
        <f>[2]หน้าผ้า!X158</f>
        <v>45922</v>
      </c>
      <c r="U149" s="11">
        <f>[2]หน้าผ้า!AA158</f>
        <v>10000</v>
      </c>
      <c r="V149" s="10">
        <f>[2]หน้าผ้า!AJ158</f>
        <v>0</v>
      </c>
      <c r="W149" s="10">
        <f>[2]หน้าผ้า!AL158</f>
        <v>10000</v>
      </c>
      <c r="X149" s="10">
        <f>[2]หน้าผ้า!AM158</f>
        <v>0</v>
      </c>
      <c r="Y149" s="10">
        <f>[2]หน้าผ้า!AN158</f>
        <v>10500</v>
      </c>
      <c r="Z149" s="9" t="str">
        <f>[2]หน้าผ้า!AO158</f>
        <v>WSWT2121670SM</v>
      </c>
      <c r="AA149" s="8">
        <f>[2]หน้าผ้า!AQ158</f>
        <v>10756.900000000001</v>
      </c>
      <c r="AB149" s="8">
        <f>[2]หน้าผ้า!AR158</f>
        <v>10756.900000000001</v>
      </c>
      <c r="AC149" s="8">
        <f>[2]หน้าผ้า!AS158</f>
        <v>0</v>
      </c>
      <c r="AD149" s="8">
        <f>[2]หน้าผ้า!AT158</f>
        <v>10756.900000000001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>
        <f>[2]หน้าผ้า!DN158</f>
        <v>45922</v>
      </c>
      <c r="AK149" s="3">
        <f>[2]หน้าผ้า!DQ158</f>
        <v>45918</v>
      </c>
      <c r="AL149" s="3">
        <f>[2]หน้าผ้า!DR158</f>
        <v>45912</v>
      </c>
      <c r="AM149" s="3">
        <f>[2]หน้าผ้า!DS158</f>
        <v>45919</v>
      </c>
      <c r="AN149" s="3">
        <f>[2]หน้าผ้า!DT158</f>
        <v>45920</v>
      </c>
      <c r="AO149" s="3">
        <f>[2]หน้าผ้า!DU158</f>
        <v>45920</v>
      </c>
      <c r="AP149" s="3">
        <f>[2]หน้าผ้า!DP158</f>
        <v>45917</v>
      </c>
      <c r="AQ149" s="3">
        <f>[2]หน้าผ้า!DW158</f>
        <v>45921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45915</v>
      </c>
      <c r="B150" s="14" t="str">
        <f>[2]หน้าผ้า!B159</f>
        <v>MK68-001114</v>
      </c>
      <c r="C150" s="9" t="str">
        <f>[2]หน้าผ้า!E159</f>
        <v>บจก.บลูฟาโล่</v>
      </c>
      <c r="D150" s="13" t="str">
        <f>[2]หน้าผ้า!F159</f>
        <v>เมอร์รี่ 882L</v>
      </c>
      <c r="E150" s="9">
        <f>[2]หน้าผ้า!G159</f>
        <v>21</v>
      </c>
      <c r="F150" s="9">
        <f>[2]หน้าผ้า!H159</f>
        <v>37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97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>
        <f>[2]หน้าผ้า!T159</f>
        <v>22</v>
      </c>
      <c r="N150" s="9">
        <f>[2]หน้าผ้า!U159</f>
        <v>40</v>
      </c>
      <c r="O150" s="9">
        <f>[2]หน้าผ้า!V159</f>
        <v>40</v>
      </c>
      <c r="P150" s="10">
        <f>[2]หน้าผ้า!AB159</f>
        <v>108.55204095999999</v>
      </c>
      <c r="Q150" s="10">
        <f>[2]หน้าผ้า!AC159</f>
        <v>0</v>
      </c>
      <c r="R150" s="10">
        <f>[2]หน้าผ้า!AD159</f>
        <v>108.55204095999999</v>
      </c>
      <c r="S150" s="9" t="str">
        <f>[2]หน้าผ้า!Z159</f>
        <v>500กระสอบ</v>
      </c>
      <c r="T150" s="12">
        <f>[2]หน้าผ้า!X159</f>
        <v>45922</v>
      </c>
      <c r="U150" s="11">
        <f>[2]หน้าผ้า!AA159</f>
        <v>5000</v>
      </c>
      <c r="V150" s="10">
        <f>[2]หน้าผ้า!AJ159</f>
        <v>0</v>
      </c>
      <c r="W150" s="10">
        <f>[2]หน้าผ้า!AL159</f>
        <v>5000</v>
      </c>
      <c r="X150" s="10">
        <f>[2]หน้าผ้า!AM159</f>
        <v>0</v>
      </c>
      <c r="Y150" s="10">
        <f>[2]หน้าผ้า!AN159</f>
        <v>5250</v>
      </c>
      <c r="Z150" s="9" t="str">
        <f>[2]หน้าผ้า!AO159</f>
        <v>WSWT2121670SM</v>
      </c>
      <c r="AA150" s="8">
        <f>[2]หน้าผ้า!AQ159</f>
        <v>5378.4500000000007</v>
      </c>
      <c r="AB150" s="8">
        <f>[2]หน้าผ้า!AR159</f>
        <v>5378.4500000000007</v>
      </c>
      <c r="AC150" s="8">
        <f>[2]หน้าผ้า!AS159</f>
        <v>0</v>
      </c>
      <c r="AD150" s="8">
        <f>[2]หน้าผ้า!AT159</f>
        <v>5378.4500000000007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รอแบบ</v>
      </c>
      <c r="AH150" s="1" t="str">
        <f>[2]หน้าผ้า!DL159</f>
        <v>P8</v>
      </c>
      <c r="AI150" s="1">
        <f>[2]หน้าผ้า!DM159</f>
        <v>4</v>
      </c>
      <c r="AJ150" s="3">
        <f>[2]หน้าผ้า!DN159</f>
        <v>45922</v>
      </c>
      <c r="AK150" s="3">
        <f>[2]หน้าผ้า!DQ159</f>
        <v>45918</v>
      </c>
      <c r="AL150" s="3">
        <f>[2]หน้าผ้า!DR159</f>
        <v>45912</v>
      </c>
      <c r="AM150" s="3">
        <f>[2]หน้าผ้า!DS159</f>
        <v>45919</v>
      </c>
      <c r="AN150" s="3">
        <f>[2]หน้าผ้า!DT159</f>
        <v>45920</v>
      </c>
      <c r="AO150" s="3">
        <f>[2]หน้าผ้า!DU159</f>
        <v>45920</v>
      </c>
      <c r="AP150" s="3">
        <f>[2]หน้าผ้า!DP159</f>
        <v>45917</v>
      </c>
      <c r="AQ150" s="3">
        <f>[2]หน้าผ้า!DW159</f>
        <v>45921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>รอART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45876</v>
      </c>
      <c r="B151" s="14" t="str">
        <f>[2]หน้าผ้า!B160</f>
        <v>MK68-000977</v>
      </c>
      <c r="C151" s="9" t="str">
        <f>[2]หน้าผ้า!E160</f>
        <v>บจก.เอพีเอ็ม อะโกร</v>
      </c>
      <c r="D151" s="13" t="str">
        <f>[2]หน้าผ้า!F160</f>
        <v>โมโม่ 4131</v>
      </c>
      <c r="E151" s="9">
        <f>[2]หน้าผ้า!G160</f>
        <v>21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102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จับจีบ</v>
      </c>
      <c r="M151" s="10">
        <f>[2]หน้าผ้า!T160</f>
        <v>22</v>
      </c>
      <c r="N151" s="9">
        <f>[2]หน้าผ้า!U160</f>
        <v>40</v>
      </c>
      <c r="O151" s="9">
        <f>[2]หน้าผ้า!V160</f>
        <v>40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>
        <f>[2]หน้าผ้า!X160</f>
        <v>45926</v>
      </c>
      <c r="U151" s="11">
        <f>[2]หน้าผ้า!AA160</f>
        <v>3000</v>
      </c>
      <c r="V151" s="10">
        <f>[2]หน้าผ้า!AJ160</f>
        <v>3000</v>
      </c>
      <c r="W151" s="10">
        <f>[2]หน้าผ้า!AL160</f>
        <v>0</v>
      </c>
      <c r="X151" s="10">
        <f>[2]หน้าผ้า!AM160</f>
        <v>3175</v>
      </c>
      <c r="Y151" s="10">
        <f>[2]หน้าผ้า!AN160</f>
        <v>0</v>
      </c>
      <c r="Z151" s="9" t="str">
        <f>[2]หน้าผ้า!AO160</f>
        <v>WSWT2121670SM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>
        <f>[2]หน้าผ้า!DN160</f>
        <v>45926</v>
      </c>
      <c r="AK151" s="3">
        <f>[2]หน้าผ้า!DQ160</f>
        <v>45922</v>
      </c>
      <c r="AL151" s="3">
        <f>[2]หน้าผ้า!DR160</f>
        <v>45916</v>
      </c>
      <c r="AM151" s="3">
        <f>[2]หน้าผ้า!DS160</f>
        <v>45923</v>
      </c>
      <c r="AN151" s="3">
        <f>[2]หน้าผ้า!DT160</f>
        <v>45924</v>
      </c>
      <c r="AO151" s="3">
        <f>[2]หน้าผ้า!DU160</f>
        <v>45924</v>
      </c>
      <c r="AP151" s="3">
        <f>[2]หน้าผ้า!DP160</f>
        <v>45921</v>
      </c>
      <c r="AQ151" s="3">
        <f>[2]หน้าผ้า!DW160</f>
        <v>45925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45876</v>
      </c>
      <c r="B152" s="14" t="str">
        <f>[2]หน้าผ้า!B161</f>
        <v>MK68-000982</v>
      </c>
      <c r="C152" s="9" t="str">
        <f>[2]หน้าผ้า!E161</f>
        <v>บจก.เอพีเอ็ม อะโกร</v>
      </c>
      <c r="D152" s="13" t="str">
        <f>[2]หน้าผ้า!F161</f>
        <v>ฟีล กู๊ด 893</v>
      </c>
      <c r="E152" s="9">
        <f>[2]หน้าผ้า!G161</f>
        <v>21</v>
      </c>
      <c r="F152" s="9">
        <f>[2]หน้าผ้า!H161</f>
        <v>40</v>
      </c>
      <c r="G152" s="9" t="str">
        <f>[2]หน้าผ้า!I161</f>
        <v>ขาว</v>
      </c>
      <c r="H152" s="9" t="str">
        <f>[2]หน้าผ้า!J161</f>
        <v>ใส</v>
      </c>
      <c r="I152" s="9">
        <f>[2]หน้าผ้า!L161</f>
        <v>108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>
        <f>[2]หน้าผ้า!T161</f>
        <v>22</v>
      </c>
      <c r="N152" s="9">
        <f>[2]หน้าผ้า!U161</f>
        <v>42</v>
      </c>
      <c r="O152" s="9">
        <f>[2]หน้าผ้า!V161</f>
        <v>40</v>
      </c>
      <c r="P152" s="10">
        <f>[2]หน้าผ้า!AB161</f>
        <v>68.387785804799989</v>
      </c>
      <c r="Q152" s="10">
        <f>[2]หน้าผ้า!AC161</f>
        <v>0</v>
      </c>
      <c r="R152" s="10">
        <f>[2]หน้าผ้า!AD161</f>
        <v>68.387785804799989</v>
      </c>
      <c r="S152" s="9" t="str">
        <f>[2]หน้าผ้า!Z161</f>
        <v>500กระสอบ</v>
      </c>
      <c r="T152" s="12">
        <f>[2]หน้าผ้า!X161</f>
        <v>45961</v>
      </c>
      <c r="U152" s="11">
        <f>[2]หน้าผ้า!AA161</f>
        <v>3000</v>
      </c>
      <c r="V152" s="10">
        <f>[2]หน้าผ้า!AJ161</f>
        <v>0</v>
      </c>
      <c r="W152" s="10">
        <f>[2]หน้าผ้า!AL161</f>
        <v>3000</v>
      </c>
      <c r="X152" s="10">
        <f>[2]หน้าผ้า!AM161</f>
        <v>0</v>
      </c>
      <c r="Y152" s="10">
        <f>[2]หน้าผ้า!AN161</f>
        <v>3150</v>
      </c>
      <c r="Z152" s="9" t="str">
        <f>[2]หน้าผ้า!AO161</f>
        <v>WSWT2121670SM</v>
      </c>
      <c r="AA152" s="8">
        <f>[2]หน้าผ้า!AQ161</f>
        <v>3478.5300000000007</v>
      </c>
      <c r="AB152" s="8">
        <f>[2]หน้าผ้า!AR161</f>
        <v>3478.5300000000007</v>
      </c>
      <c r="AC152" s="8">
        <f>[2]หน้าผ้า!AS161</f>
        <v>0</v>
      </c>
      <c r="AD152" s="8">
        <f>[2]หน้าผ้า!AT161</f>
        <v>3478.5300000000007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P8</v>
      </c>
      <c r="AI152" s="1">
        <f>[2]หน้าผ้า!DM161</f>
        <v>4</v>
      </c>
      <c r="AJ152" s="3">
        <f>[2]หน้าผ้า!DN161</f>
        <v>45961</v>
      </c>
      <c r="AK152" s="3">
        <f>[2]หน้าผ้า!DQ161</f>
        <v>45957</v>
      </c>
      <c r="AL152" s="3">
        <f>[2]หน้าผ้า!DR161</f>
        <v>45951</v>
      </c>
      <c r="AM152" s="3">
        <f>[2]หน้าผ้า!DS161</f>
        <v>45958</v>
      </c>
      <c r="AN152" s="3">
        <f>[2]หน้าผ้า!DT161</f>
        <v>45959</v>
      </c>
      <c r="AO152" s="3">
        <f>[2]หน้าผ้า!DU161</f>
        <v>45959</v>
      </c>
      <c r="AP152" s="3">
        <f>[2]หน้าผ้า!DP161</f>
        <v>45956</v>
      </c>
      <c r="AQ152" s="3">
        <f>[2]หน้าผ้า!DW161</f>
        <v>45960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0</v>
      </c>
    </row>
    <row r="153" spans="1:56" ht="27.75" customHeight="1" x14ac:dyDescent="0.45">
      <c r="A153" s="3" t="str">
        <f>[2]หน้าผ้า!C162</f>
        <v>ประมาณการ</v>
      </c>
      <c r="B153" s="14" t="str">
        <f>[2]หน้าผ้า!B162</f>
        <v>ประมาณการ</v>
      </c>
      <c r="C153" s="9" t="str">
        <f>[2]หน้าผ้า!E162</f>
        <v>บจก.แอมโก้เวท</v>
      </c>
      <c r="D153" s="13" t="str">
        <f>[2]หน้าผ้า!F162</f>
        <v>รอแบบ</v>
      </c>
      <c r="E153" s="9">
        <f>[2]หน้าผ้า!G162</f>
        <v>21</v>
      </c>
      <c r="F153" s="9">
        <f>[2]หน้าผ้า!H162</f>
        <v>37</v>
      </c>
      <c r="G153" s="9" t="str">
        <f>[2]หน้าผ้า!I162</f>
        <v>ขาว</v>
      </c>
      <c r="H153" s="9" t="str">
        <f>[2]หน้าผ้า!J162</f>
        <v>ใส</v>
      </c>
      <c r="I153" s="9">
        <f>[2]หน้าผ้า!L162</f>
        <v>100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</v>
      </c>
      <c r="T153" s="12" t="str">
        <f>[2]หน้าผ้า!X162</f>
        <v>รอแจ้ง</v>
      </c>
      <c r="U153" s="11">
        <f>[2]หน้าผ้า!AA162</f>
        <v>100000</v>
      </c>
      <c r="V153" s="10">
        <f>[2]หน้าผ้า!AJ162</f>
        <v>0</v>
      </c>
      <c r="W153" s="10">
        <f>[2]หน้าผ้า!AL162</f>
        <v>100000</v>
      </c>
      <c r="X153" s="10">
        <f>[2]หน้าผ้า!AM162</f>
        <v>0</v>
      </c>
      <c r="Y153" s="10">
        <f>[2]หน้าผ้า!AN162</f>
        <v>105000</v>
      </c>
      <c r="Z153" s="9" t="str">
        <f>[2]หน้าผ้า!AO162</f>
        <v>WSWT2121670SM</v>
      </c>
      <c r="AA153" s="8">
        <f>[2]หน้าผ้า!AQ162</f>
        <v>107569.00000000001</v>
      </c>
      <c r="AB153" s="8">
        <f>[2]หน้าผ้า!AR162</f>
        <v>30000</v>
      </c>
      <c r="AC153" s="8">
        <f>[2]หน้าผ้า!AS162</f>
        <v>77569.000000000015</v>
      </c>
      <c r="AD153" s="8">
        <f>[2]หน้าผ้า!AT162</f>
        <v>30000</v>
      </c>
      <c r="AE153" s="8">
        <f>[2]หน้าผ้า!AU162</f>
        <v>77569.000000000015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P8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WRWT21670/WRWT21670</v>
      </c>
      <c r="BD153" s="56">
        <f>[2]หน้าผ้า!CA162</f>
        <v>5578.2453533333337</v>
      </c>
    </row>
    <row r="154" spans="1:56" ht="27.75" customHeight="1" x14ac:dyDescent="0.45">
      <c r="A154" s="3">
        <f>[2]หน้าผ้า!C163</f>
        <v>45631</v>
      </c>
      <c r="B154" s="14" t="str">
        <f>[2]หน้าผ้า!B163</f>
        <v>MK67-001643</v>
      </c>
      <c r="C154" s="9" t="str">
        <f>[2]หน้าผ้า!E163</f>
        <v>บจก.ที.ซี.ยูเนี่ยน อโกรเทค</v>
      </c>
      <c r="D154" s="13" t="str">
        <f>[2]หน้าผ้า!F163</f>
        <v>Zhejiang UN</v>
      </c>
      <c r="E154" s="9">
        <f>[2]หน้าผ้า!G163</f>
        <v>21</v>
      </c>
      <c r="F154" s="9">
        <f>[2]หน้าผ้า!H163</f>
        <v>37</v>
      </c>
      <c r="G154" s="9" t="str">
        <f>[2]หน้าผ้า!I163</f>
        <v>ขาว</v>
      </c>
      <c r="H154" s="9" t="str">
        <f>[2]หน้าผ้า!J163</f>
        <v>ใส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ไม่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 t="str">
        <f>[2]หน้าผ้า!X163</f>
        <v>รอแจ้ง</v>
      </c>
      <c r="U154" s="11">
        <f>[2]หน้าผ้า!AA163</f>
        <v>16000</v>
      </c>
      <c r="V154" s="10">
        <f>[2]หน้าผ้า!AJ163</f>
        <v>0</v>
      </c>
      <c r="W154" s="10">
        <f>[2]หน้าผ้า!AL163</f>
        <v>16000</v>
      </c>
      <c r="X154" s="10">
        <f>[2]หน้าผ้า!AM163</f>
        <v>0</v>
      </c>
      <c r="Y154" s="10">
        <f>[2]หน้าผ้า!AN163</f>
        <v>16800</v>
      </c>
      <c r="Z154" s="9" t="str">
        <f>[2]หน้าผ้า!AO163</f>
        <v>WSWT2121670SM</v>
      </c>
      <c r="AA154" s="8">
        <f>[2]หน้าผ้า!AQ163</f>
        <v>17211.04</v>
      </c>
      <c r="AB154" s="8">
        <f>[2]หน้าผ้า!AR163</f>
        <v>17211.04</v>
      </c>
      <c r="AC154" s="8">
        <f>[2]หน้าผ้า!AS163</f>
        <v>0</v>
      </c>
      <c r="AD154" s="8">
        <f>[2]หน้าผ้า!AT163</f>
        <v>17211.04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P8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 t="str">
        <f>[2]หน้าผ้า!AG163</f>
        <v>17/2---28/3 ลูกค้าแจ้งเลื่อน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45631</v>
      </c>
      <c r="B155" s="14" t="str">
        <f>[2]หน้าผ้า!B164</f>
        <v>MK67-001642</v>
      </c>
      <c r="C155" s="9" t="str">
        <f>[2]หน้าผ้า!E164</f>
        <v>บจก.ที.ซี.ยูเนี่ยน อโกรเทค</v>
      </c>
      <c r="D155" s="13" t="str">
        <f>[2]หน้าผ้า!F164</f>
        <v>Zhejiang UN</v>
      </c>
      <c r="E155" s="9">
        <f>[2]หน้าผ้า!G164</f>
        <v>21</v>
      </c>
      <c r="F155" s="9">
        <f>[2]หน้าผ้า!H164</f>
        <v>37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ไม่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 t="str">
        <f>[2]หน้าผ้า!X164</f>
        <v>รอแจ้ง</v>
      </c>
      <c r="U155" s="11">
        <f>[2]หน้าผ้า!AA164</f>
        <v>9000</v>
      </c>
      <c r="V155" s="10">
        <f>[2]หน้าผ้า!AJ164</f>
        <v>0</v>
      </c>
      <c r="W155" s="10">
        <f>[2]หน้าผ้า!AL164</f>
        <v>9000</v>
      </c>
      <c r="X155" s="10">
        <f>[2]หน้าผ้า!AM164</f>
        <v>0</v>
      </c>
      <c r="Y155" s="10">
        <f>[2]หน้าผ้า!AN164</f>
        <v>9450</v>
      </c>
      <c r="Z155" s="9" t="str">
        <f>[2]หน้าผ้า!AO164</f>
        <v>WSWT2121670SM</v>
      </c>
      <c r="AA155" s="8">
        <f>[2]หน้าผ้า!AQ164</f>
        <v>9681.2100000000009</v>
      </c>
      <c r="AB155" s="8">
        <f>[2]หน้าผ้า!AR164</f>
        <v>9681.2100000000009</v>
      </c>
      <c r="AC155" s="8">
        <f>[2]หน้าผ้า!AS164</f>
        <v>0</v>
      </c>
      <c r="AD155" s="8">
        <f>[2]หน้าผ้า!AT164</f>
        <v>9681.2100000000009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P8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 t="str">
        <f>[2]หน้าผ้า!AG164</f>
        <v>3/2---19/3 ลูกค้าแจ้งเลื่อน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45896</v>
      </c>
      <c r="B156" s="14" t="str">
        <f>[2]หน้าผ้า!B165</f>
        <v>MK68-001036</v>
      </c>
      <c r="C156" s="9" t="str">
        <f>[2]หน้าผ้า!E165</f>
        <v>บจก.เอพีเอ็ม อะโกร</v>
      </c>
      <c r="D156" s="13" t="str">
        <f>[2]หน้าผ้า!F165</f>
        <v>โมโม่ 491</v>
      </c>
      <c r="E156" s="9">
        <f>[2]หน้าผ้า!G165</f>
        <v>21</v>
      </c>
      <c r="F156" s="9">
        <f>[2]หน้าผ้า!H165</f>
        <v>38</v>
      </c>
      <c r="G156" s="9" t="str">
        <f>[2]หน้าผ้า!I165</f>
        <v>ขาว</v>
      </c>
      <c r="H156" s="9" t="str">
        <f>[2]หน้าผ้า!J165</f>
        <v>ใส</v>
      </c>
      <c r="I156" s="9">
        <f>[2]หน้าผ้า!L165</f>
        <v>102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จับจีบ</v>
      </c>
      <c r="M156" s="10">
        <f>[2]หน้าผ้า!T165</f>
        <v>22</v>
      </c>
      <c r="N156" s="9">
        <f>[2]หน้าผ้า!U165</f>
        <v>40</v>
      </c>
      <c r="O156" s="9">
        <f>[2]หน้าผ้า!V165</f>
        <v>40</v>
      </c>
      <c r="P156" s="10">
        <f>[2]หน้าผ้า!AB165</f>
        <v>65.13122457599998</v>
      </c>
      <c r="Q156" s="10">
        <f>[2]หน้าผ้า!AC165</f>
        <v>0</v>
      </c>
      <c r="R156" s="10">
        <f>[2]หน้าผ้า!AD165</f>
        <v>65.13122457599998</v>
      </c>
      <c r="S156" s="9" t="str">
        <f>[2]หน้าผ้า!Z165</f>
        <v>500กระสอบแบน</v>
      </c>
      <c r="T156" s="12" t="str">
        <f>[2]หน้าผ้า!X165</f>
        <v>รอแจ้ง</v>
      </c>
      <c r="U156" s="11">
        <f>[2]หน้าผ้า!AA165</f>
        <v>3000</v>
      </c>
      <c r="V156" s="10">
        <f>[2]หน้าผ้า!AJ165</f>
        <v>0</v>
      </c>
      <c r="W156" s="10">
        <f>[2]หน้าผ้า!AL165</f>
        <v>3000</v>
      </c>
      <c r="X156" s="10">
        <f>[2]หน้าผ้า!AM165</f>
        <v>0</v>
      </c>
      <c r="Y156" s="10">
        <f>[2]หน้าผ้า!AN165</f>
        <v>3150</v>
      </c>
      <c r="Z156" s="9" t="str">
        <f>[2]หน้าผ้า!AO165</f>
        <v>WSWT2121670SM</v>
      </c>
      <c r="AA156" s="8">
        <f>[2]หน้าผ้า!AQ165</f>
        <v>3310.89</v>
      </c>
      <c r="AB156" s="8">
        <f>[2]หน้าผ้า!AR165</f>
        <v>3310.89</v>
      </c>
      <c r="AC156" s="8">
        <f>[2]หน้าผ้า!AS165</f>
        <v>0</v>
      </c>
      <c r="AD156" s="8">
        <f>[2]หน้าผ้า!AT165</f>
        <v>3310.89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P8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 t="e">
        <f>[2]หน้าผ้า!DW165</f>
        <v>#VALUE!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WRWT21670/WRWT21670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45896</v>
      </c>
      <c r="B157" s="14" t="str">
        <f>[2]หน้าผ้า!B166</f>
        <v>MK68-001038</v>
      </c>
      <c r="C157" s="9" t="str">
        <f>[2]หน้าผ้า!E166</f>
        <v>บจก.เอพีเอ็ม อะโกร</v>
      </c>
      <c r="D157" s="13" t="str">
        <f>[2]หน้าผ้า!F166</f>
        <v>โมโม่ 492</v>
      </c>
      <c r="E157" s="9">
        <f>[2]หน้าผ้า!G166</f>
        <v>21</v>
      </c>
      <c r="F157" s="9">
        <f>[2]หน้าผ้า!H166</f>
        <v>38</v>
      </c>
      <c r="G157" s="9" t="str">
        <f>[2]หน้าผ้า!I166</f>
        <v>ขาว</v>
      </c>
      <c r="H157" s="9" t="str">
        <f>[2]หน้าผ้า!J166</f>
        <v>ใส</v>
      </c>
      <c r="I157" s="9">
        <f>[2]หน้าผ้า!L166</f>
        <v>102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จับจีบ</v>
      </c>
      <c r="M157" s="10">
        <f>[2]หน้าผ้า!T166</f>
        <v>22</v>
      </c>
      <c r="N157" s="9">
        <f>[2]หน้าผ้า!U166</f>
        <v>40</v>
      </c>
      <c r="O157" s="9">
        <f>[2]หน้าผ้า!V166</f>
        <v>40</v>
      </c>
      <c r="P157" s="10">
        <f>[2]หน้าผ้า!AB166</f>
        <v>108.55204095999999</v>
      </c>
      <c r="Q157" s="10">
        <f>[2]หน้าผ้า!AC166</f>
        <v>0</v>
      </c>
      <c r="R157" s="10">
        <f>[2]หน้าผ้า!AD166</f>
        <v>108.55204095999999</v>
      </c>
      <c r="S157" s="9" t="str">
        <f>[2]หน้าผ้า!Z166</f>
        <v>500กระสอบแบน</v>
      </c>
      <c r="T157" s="12" t="str">
        <f>[2]หน้าผ้า!X166</f>
        <v>รอแจ้ง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0</v>
      </c>
      <c r="Y157" s="10">
        <f>[2]หน้าผ้า!AN166</f>
        <v>5250</v>
      </c>
      <c r="Z157" s="9" t="str">
        <f>[2]หน้าผ้า!AO166</f>
        <v>WSWT2121670SM</v>
      </c>
      <c r="AA157" s="8">
        <f>[2]หน้าผ้า!AQ166</f>
        <v>5518.15</v>
      </c>
      <c r="AB157" s="8">
        <f>[2]หน้าผ้า!AR166</f>
        <v>5518.15</v>
      </c>
      <c r="AC157" s="8">
        <f>[2]หน้าผ้า!AS166</f>
        <v>0</v>
      </c>
      <c r="AD157" s="8">
        <f>[2]หน้าผ้า!AT166</f>
        <v>5518.15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P8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 t="e">
        <f>[2]หน้าผ้า!DW166</f>
        <v>#VALUE!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WRWT21670/WRWT21670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45896</v>
      </c>
      <c r="B158" s="14" t="str">
        <f>[2]หน้าผ้า!B167</f>
        <v>MK68-001037</v>
      </c>
      <c r="C158" s="9" t="str">
        <f>[2]หน้าผ้า!E167</f>
        <v>บจก.เอพีเอ็ม อะโกร</v>
      </c>
      <c r="D158" s="13" t="str">
        <f>[2]หน้าผ้า!F167</f>
        <v>โมโม่ 401</v>
      </c>
      <c r="E158" s="9">
        <f>[2]หน้าผ้า!G167</f>
        <v>21</v>
      </c>
      <c r="F158" s="9">
        <f>[2]หน้าผ้า!H167</f>
        <v>38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102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จับจีบ</v>
      </c>
      <c r="M158" s="10">
        <f>[2]หน้าผ้า!T167</f>
        <v>22</v>
      </c>
      <c r="N158" s="9">
        <f>[2]หน้าผ้า!U167</f>
        <v>40</v>
      </c>
      <c r="O158" s="9">
        <f>[2]หน้าผ้า!V167</f>
        <v>40</v>
      </c>
      <c r="P158" s="10">
        <f>[2]หน้าผ้า!AB167</f>
        <v>65.13122457599998</v>
      </c>
      <c r="Q158" s="10">
        <f>[2]หน้าผ้า!AC167</f>
        <v>0</v>
      </c>
      <c r="R158" s="10">
        <f>[2]หน้าผ้า!AD167</f>
        <v>65.13122457599998</v>
      </c>
      <c r="S158" s="9" t="str">
        <f>[2]หน้าผ้า!Z167</f>
        <v>500กระสอบแบน</v>
      </c>
      <c r="T158" s="12" t="str">
        <f>[2]หน้าผ้า!X167</f>
        <v>รอแจ้ง</v>
      </c>
      <c r="U158" s="11">
        <f>[2]หน้าผ้า!AA167</f>
        <v>3000</v>
      </c>
      <c r="V158" s="10">
        <f>[2]หน้าผ้า!AJ167</f>
        <v>0</v>
      </c>
      <c r="W158" s="10">
        <f>[2]หน้าผ้า!AL167</f>
        <v>3000</v>
      </c>
      <c r="X158" s="10">
        <f>[2]หน้าผ้า!AM167</f>
        <v>0</v>
      </c>
      <c r="Y158" s="10">
        <f>[2]หน้าผ้า!AN167</f>
        <v>3150</v>
      </c>
      <c r="Z158" s="9" t="str">
        <f>[2]หน้าผ้า!AO167</f>
        <v>WSWT2121670SM</v>
      </c>
      <c r="AA158" s="8">
        <f>[2]หน้าผ้า!AQ167</f>
        <v>3310.89</v>
      </c>
      <c r="AB158" s="8">
        <f>[2]หน้าผ้า!AR167</f>
        <v>3310.89</v>
      </c>
      <c r="AC158" s="8">
        <f>[2]หน้าผ้า!AS167</f>
        <v>0</v>
      </c>
      <c r="AD158" s="8">
        <f>[2]หน้าผ้า!AT167</f>
        <v>3310.89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P8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 t="e">
        <f>[2]หน้าผ้า!DW167</f>
        <v>#VALUE!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WRWT21670/WRWT21670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45876</v>
      </c>
      <c r="B159" s="14" t="str">
        <f>[2]หน้าผ้า!B168</f>
        <v>MK68-000978</v>
      </c>
      <c r="C159" s="9" t="str">
        <f>[2]หน้าผ้า!E168</f>
        <v>บจก.เอพีเอ็ม อะโกร</v>
      </c>
      <c r="D159" s="13" t="str">
        <f>[2]หน้าผ้า!F168</f>
        <v>โมโม่ 4132</v>
      </c>
      <c r="E159" s="9">
        <f>[2]หน้าผ้า!G168</f>
        <v>21</v>
      </c>
      <c r="F159" s="9">
        <f>[2]หน้าผ้า!H168</f>
        <v>40</v>
      </c>
      <c r="G159" s="9" t="str">
        <f>[2]หน้าผ้า!I168</f>
        <v>ขาว</v>
      </c>
      <c r="H159" s="9" t="str">
        <f>[2]หน้าผ้า!J168</f>
        <v>ใส</v>
      </c>
      <c r="I159" s="9">
        <f>[2]หน้าผ้า!L168</f>
        <v>108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>
        <f>[2]หน้าผ้า!T168</f>
        <v>22</v>
      </c>
      <c r="N159" s="9">
        <f>[2]หน้าผ้า!U168</f>
        <v>42</v>
      </c>
      <c r="O159" s="9">
        <f>[2]หน้าผ้า!V168</f>
        <v>40</v>
      </c>
      <c r="P159" s="10">
        <f>[2]หน้าผ้า!AB168</f>
        <v>113.97964300799998</v>
      </c>
      <c r="Q159" s="10">
        <f>[2]หน้าผ้า!AC168</f>
        <v>0</v>
      </c>
      <c r="R159" s="10">
        <f>[2]หน้าผ้า!AD168</f>
        <v>113.97964300799998</v>
      </c>
      <c r="S159" s="9" t="str">
        <f>[2]หน้าผ้า!Z168</f>
        <v>500กระสอบ</v>
      </c>
      <c r="T159" s="12" t="str">
        <f>[2]หน้าผ้า!X168</f>
        <v>รอแจ้ง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WSWT2121670SM</v>
      </c>
      <c r="AA159" s="8">
        <f>[2]หน้าผ้า!AQ168</f>
        <v>5797.55</v>
      </c>
      <c r="AB159" s="8">
        <f>[2]หน้าผ้า!AR168</f>
        <v>5797.55</v>
      </c>
      <c r="AC159" s="8">
        <f>[2]หน้าผ้า!AS168</f>
        <v>0</v>
      </c>
      <c r="AD159" s="8">
        <f>[2]หน้าผ้า!AT168</f>
        <v>5797.55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P8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 t="e">
        <f>[2]หน้าผ้า!DW168</f>
        <v>#VALUE!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WRWT21670/WRWT21670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45911</v>
      </c>
      <c r="B160" s="14" t="str">
        <f>[2]หน้าผ้า!B169</f>
        <v>MK68-001103</v>
      </c>
      <c r="C160" s="9" t="str">
        <f>[2]หน้าผ้า!E169</f>
        <v>บจก.เอพีเอ็ม อะโกร</v>
      </c>
      <c r="D160" s="13" t="str">
        <f>[2]หน้าผ้า!F169</f>
        <v>ฟีล กู๊ด 892</v>
      </c>
      <c r="E160" s="9">
        <f>[2]หน้าผ้า!G169</f>
        <v>21</v>
      </c>
      <c r="F160" s="9">
        <f>[2]หน้าผ้า!H169</f>
        <v>38</v>
      </c>
      <c r="G160" s="9" t="str">
        <f>[2]หน้าผ้า!I169</f>
        <v>ขาว</v>
      </c>
      <c r="H160" s="9" t="str">
        <f>[2]หน้าผ้า!J169</f>
        <v>ใส</v>
      </c>
      <c r="I160" s="9">
        <f>[2]หน้าผ้า!L169</f>
        <v>102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>
        <f>[2]หน้าผ้า!T169</f>
        <v>22</v>
      </c>
      <c r="N160" s="9">
        <f>[2]หน้าผ้า!U169</f>
        <v>40</v>
      </c>
      <c r="O160" s="9">
        <f>[2]หน้าผ้า!V169</f>
        <v>40</v>
      </c>
      <c r="P160" s="10">
        <f>[2]หน้าผ้า!AB169</f>
        <v>65.13122457599998</v>
      </c>
      <c r="Q160" s="10">
        <f>[2]หน้าผ้า!AC169</f>
        <v>0</v>
      </c>
      <c r="R160" s="10">
        <f>[2]หน้าผ้า!AD169</f>
        <v>65.13122457599998</v>
      </c>
      <c r="S160" s="9" t="str">
        <f>[2]หน้าผ้า!Z169</f>
        <v>500กระสอบแบน</v>
      </c>
      <c r="T160" s="12" t="str">
        <f>[2]หน้าผ้า!X169</f>
        <v>รอแจ้ง</v>
      </c>
      <c r="U160" s="11">
        <f>[2]หน้าผ้า!AA169</f>
        <v>3000</v>
      </c>
      <c r="V160" s="10">
        <f>[2]หน้าผ้า!AJ169</f>
        <v>0</v>
      </c>
      <c r="W160" s="10">
        <f>[2]หน้าผ้า!AL169</f>
        <v>3000</v>
      </c>
      <c r="X160" s="10">
        <f>[2]หน้าผ้า!AM169</f>
        <v>0</v>
      </c>
      <c r="Y160" s="10">
        <f>[2]หน้าผ้า!AN169</f>
        <v>3150</v>
      </c>
      <c r="Z160" s="9" t="str">
        <f>[2]หน้าผ้า!AO169</f>
        <v>WSWT2121670SM</v>
      </c>
      <c r="AA160" s="8">
        <f>[2]หน้าผ้า!AQ169</f>
        <v>3310.89</v>
      </c>
      <c r="AB160" s="8">
        <f>[2]หน้าผ้า!AR169</f>
        <v>3310.89</v>
      </c>
      <c r="AC160" s="8">
        <f>[2]หน้าผ้า!AS169</f>
        <v>0</v>
      </c>
      <c r="AD160" s="8">
        <f>[2]หน้าผ้า!AT169</f>
        <v>3310.89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P8</v>
      </c>
      <c r="AI160" s="1">
        <f>[2]หน้าผ้า!DM169</f>
        <v>4</v>
      </c>
      <c r="AJ160" s="3" t="str">
        <f>[2]หน้าผ้า!DN169</f>
        <v>รอแจ้ง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 t="e">
        <f>[2]หน้าผ้า!DW169</f>
        <v>#VALUE!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WRWT21670/WRWT21670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45911</v>
      </c>
      <c r="B161" s="14" t="str">
        <f>[2]หน้าผ้า!B170</f>
        <v>MK68-001102</v>
      </c>
      <c r="C161" s="9" t="str">
        <f>[2]หน้าผ้า!E170</f>
        <v>บจก.เอพีเอ็ม อะโกร</v>
      </c>
      <c r="D161" s="13" t="str">
        <f>[2]หน้าผ้า!F170</f>
        <v>ฟีล กู๊ด 8032</v>
      </c>
      <c r="E161" s="9">
        <f>[2]หน้าผ้า!G170</f>
        <v>21</v>
      </c>
      <c r="F161" s="9">
        <f>[2]หน้าผ้า!H170</f>
        <v>40</v>
      </c>
      <c r="G161" s="9" t="str">
        <f>[2]หน้าผ้า!I170</f>
        <v>ขาว</v>
      </c>
      <c r="H161" s="9" t="str">
        <f>[2]หน้าผ้า!J170</f>
        <v>ใส</v>
      </c>
      <c r="I161" s="9">
        <f>[2]หน้าผ้า!L170</f>
        <v>108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จับจีบ</v>
      </c>
      <c r="M161" s="10">
        <f>[2]หน้าผ้า!T170</f>
        <v>22</v>
      </c>
      <c r="N161" s="9">
        <f>[2]หน้าผ้า!U170</f>
        <v>42</v>
      </c>
      <c r="O161" s="9">
        <f>[2]หน้าผ้า!V170</f>
        <v>40</v>
      </c>
      <c r="P161" s="10">
        <f>[2]หน้าผ้า!AB170</f>
        <v>68.387785804799989</v>
      </c>
      <c r="Q161" s="10">
        <f>[2]หน้าผ้า!AC170</f>
        <v>0</v>
      </c>
      <c r="R161" s="10">
        <f>[2]หน้าผ้า!AD170</f>
        <v>68.387785804799989</v>
      </c>
      <c r="S161" s="9" t="str">
        <f>[2]หน้าผ้า!Z170</f>
        <v>500กระสอบแบน</v>
      </c>
      <c r="T161" s="12" t="str">
        <f>[2]หน้าผ้า!X170</f>
        <v>รอแจ้ง</v>
      </c>
      <c r="U161" s="11">
        <f>[2]หน้าผ้า!AA170</f>
        <v>3000</v>
      </c>
      <c r="V161" s="10">
        <f>[2]หน้าผ้า!AJ170</f>
        <v>0</v>
      </c>
      <c r="W161" s="10">
        <f>[2]หน้าผ้า!AL170</f>
        <v>3000</v>
      </c>
      <c r="X161" s="10">
        <f>[2]หน้าผ้า!AM170</f>
        <v>0</v>
      </c>
      <c r="Y161" s="10">
        <f>[2]หน้าผ้า!AN170</f>
        <v>3150</v>
      </c>
      <c r="Z161" s="9" t="str">
        <f>[2]หน้าผ้า!AO170</f>
        <v>WSWT2121670SM</v>
      </c>
      <c r="AA161" s="8">
        <f>[2]หน้าผ้า!AQ170</f>
        <v>3478.5300000000007</v>
      </c>
      <c r="AB161" s="8">
        <f>[2]หน้าผ้า!AR170</f>
        <v>3478.5300000000007</v>
      </c>
      <c r="AC161" s="8">
        <f>[2]หน้าผ้า!AS170</f>
        <v>0</v>
      </c>
      <c r="AD161" s="8">
        <f>[2]หน้าผ้า!AT170</f>
        <v>3478.5300000000007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P8</v>
      </c>
      <c r="AI161" s="1">
        <f>[2]หน้าผ้า!DM170</f>
        <v>4</v>
      </c>
      <c r="AJ161" s="3" t="str">
        <f>[2]หน้าผ้า!DN170</f>
        <v>รอแจ้ง</v>
      </c>
      <c r="AK161" s="3" t="e">
        <f>[2]หน้าผ้า!DQ170</f>
        <v>#VALUE!</v>
      </c>
      <c r="AL161" s="3" t="e">
        <f>[2]หน้าผ้า!DR170</f>
        <v>#VALUE!</v>
      </c>
      <c r="AM161" s="3" t="e">
        <f>[2]หน้าผ้า!DS170</f>
        <v>#VALUE!</v>
      </c>
      <c r="AN161" s="3" t="e">
        <f>[2]หน้าผ้า!DT170</f>
        <v>#VALUE!</v>
      </c>
      <c r="AO161" s="3" t="e">
        <f>[2]หน้าผ้า!DU170</f>
        <v>#VALUE!</v>
      </c>
      <c r="AP161" s="3" t="e">
        <f>[2]หน้าผ้า!DP170</f>
        <v>#VALUE!</v>
      </c>
      <c r="AQ161" s="3" t="e">
        <f>[2]หน้าผ้า!DW170</f>
        <v>#VALUE!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WRWT21670/WRWT21670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45911</v>
      </c>
      <c r="B162" s="14" t="str">
        <f>[2]หน้าผ้า!B171</f>
        <v>MK68-001101</v>
      </c>
      <c r="C162" s="9" t="str">
        <f>[2]หน้าผ้า!E171</f>
        <v>บจก.เอพีเอ็ม อะโกร</v>
      </c>
      <c r="D162" s="13" t="str">
        <f>[2]หน้าผ้า!F171</f>
        <v>ฟีล กู๊ด 8132</v>
      </c>
      <c r="E162" s="9">
        <f>[2]หน้าผ้า!G171</f>
        <v>21</v>
      </c>
      <c r="F162" s="9">
        <f>[2]หน้าผ้า!H171</f>
        <v>40</v>
      </c>
      <c r="G162" s="9" t="str">
        <f>[2]หน้าผ้า!I171</f>
        <v>ขาว</v>
      </c>
      <c r="H162" s="9" t="str">
        <f>[2]หน้าผ้า!J171</f>
        <v>ใส</v>
      </c>
      <c r="I162" s="9">
        <f>[2]หน้าผ้า!L171</f>
        <v>108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จับจีบ</v>
      </c>
      <c r="M162" s="10">
        <f>[2]หน้าผ้า!T171</f>
        <v>22</v>
      </c>
      <c r="N162" s="9">
        <f>[2]หน้าผ้า!U171</f>
        <v>42</v>
      </c>
      <c r="O162" s="9">
        <f>[2]หน้าผ้า!V171</f>
        <v>40</v>
      </c>
      <c r="P162" s="10">
        <f>[2]หน้าผ้า!AB171</f>
        <v>68.387785804799989</v>
      </c>
      <c r="Q162" s="10">
        <f>[2]หน้าผ้า!AC171</f>
        <v>0</v>
      </c>
      <c r="R162" s="10">
        <f>[2]หน้าผ้า!AD171</f>
        <v>68.387785804799989</v>
      </c>
      <c r="S162" s="9" t="str">
        <f>[2]หน้าผ้า!Z171</f>
        <v>500กระสอบแบน</v>
      </c>
      <c r="T162" s="12" t="str">
        <f>[2]หน้าผ้า!X171</f>
        <v>รอแจ้ง</v>
      </c>
      <c r="U162" s="11">
        <f>[2]หน้าผ้า!AA171</f>
        <v>3000</v>
      </c>
      <c r="V162" s="10">
        <f>[2]หน้าผ้า!AJ171</f>
        <v>0</v>
      </c>
      <c r="W162" s="10">
        <f>[2]หน้าผ้า!AL171</f>
        <v>3000</v>
      </c>
      <c r="X162" s="10">
        <f>[2]หน้าผ้า!AM171</f>
        <v>0</v>
      </c>
      <c r="Y162" s="10">
        <f>[2]หน้าผ้า!AN171</f>
        <v>3150</v>
      </c>
      <c r="Z162" s="9" t="str">
        <f>[2]หน้าผ้า!AO171</f>
        <v>WSWT2121670SM</v>
      </c>
      <c r="AA162" s="8">
        <f>[2]หน้าผ้า!AQ171</f>
        <v>3478.5300000000007</v>
      </c>
      <c r="AB162" s="8">
        <f>[2]หน้าผ้า!AR171</f>
        <v>3478.5300000000007</v>
      </c>
      <c r="AC162" s="8">
        <f>[2]หน้าผ้า!AS171</f>
        <v>0</v>
      </c>
      <c r="AD162" s="8">
        <f>[2]หน้าผ้า!AT171</f>
        <v>3478.5300000000007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P8</v>
      </c>
      <c r="AI162" s="1">
        <f>[2]หน้าผ้า!DM171</f>
        <v>4</v>
      </c>
      <c r="AJ162" s="3" t="str">
        <f>[2]หน้าผ้า!DN171</f>
        <v>รอแจ้ง</v>
      </c>
      <c r="AK162" s="3" t="e">
        <f>[2]หน้าผ้า!DQ171</f>
        <v>#VALUE!</v>
      </c>
      <c r="AL162" s="3" t="e">
        <f>[2]หน้าผ้า!DR171</f>
        <v>#VALUE!</v>
      </c>
      <c r="AM162" s="3" t="e">
        <f>[2]หน้าผ้า!DS171</f>
        <v>#VALUE!</v>
      </c>
      <c r="AN162" s="3" t="e">
        <f>[2]หน้าผ้า!DT171</f>
        <v>#VALUE!</v>
      </c>
      <c r="AO162" s="3" t="e">
        <f>[2]หน้าผ้า!DU171</f>
        <v>#VALUE!</v>
      </c>
      <c r="AP162" s="3" t="e">
        <f>[2]หน้าผ้า!DP171</f>
        <v>#VALUE!</v>
      </c>
      <c r="AQ162" s="3" t="e">
        <f>[2]หน้าผ้า!DW171</f>
        <v>#VALUE!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WRWT21670/WRWT21670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45911</v>
      </c>
      <c r="B163" s="14" t="str">
        <f>[2]หน้าผ้า!B172</f>
        <v>MK68-001100</v>
      </c>
      <c r="C163" s="9" t="str">
        <f>[2]หน้าผ้า!E172</f>
        <v>บจก.เอพีเอ็ม อะโกร</v>
      </c>
      <c r="D163" s="13" t="str">
        <f>[2]หน้าผ้า!F172</f>
        <v>ฟีล กู๊ด 8133</v>
      </c>
      <c r="E163" s="9">
        <f>[2]หน้าผ้า!G172</f>
        <v>21</v>
      </c>
      <c r="F163" s="9">
        <f>[2]หน้าผ้า!H172</f>
        <v>40</v>
      </c>
      <c r="G163" s="9" t="str">
        <f>[2]หน้าผ้า!I172</f>
        <v>ขาว</v>
      </c>
      <c r="H163" s="9" t="str">
        <f>[2]หน้าผ้า!J172</f>
        <v>ใส</v>
      </c>
      <c r="I163" s="9">
        <f>[2]หน้าผ้า!L172</f>
        <v>108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จับจีบ</v>
      </c>
      <c r="M163" s="10">
        <f>[2]หน้าผ้า!T172</f>
        <v>22</v>
      </c>
      <c r="N163" s="9">
        <f>[2]หน้าผ้า!U172</f>
        <v>42</v>
      </c>
      <c r="O163" s="9">
        <f>[2]หน้าผ้า!V172</f>
        <v>40</v>
      </c>
      <c r="P163" s="10">
        <f>[2]หน้าผ้า!AB172</f>
        <v>68.387785804799989</v>
      </c>
      <c r="Q163" s="10">
        <f>[2]หน้าผ้า!AC172</f>
        <v>0</v>
      </c>
      <c r="R163" s="10">
        <f>[2]หน้าผ้า!AD172</f>
        <v>68.387785804799989</v>
      </c>
      <c r="S163" s="9" t="str">
        <f>[2]หน้าผ้า!Z172</f>
        <v>500กระสอบแบน</v>
      </c>
      <c r="T163" s="12" t="str">
        <f>[2]หน้าผ้า!X172</f>
        <v>รอแจ้ง</v>
      </c>
      <c r="U163" s="11">
        <f>[2]หน้าผ้า!AA172</f>
        <v>3000</v>
      </c>
      <c r="V163" s="10">
        <f>[2]หน้าผ้า!AJ172</f>
        <v>0</v>
      </c>
      <c r="W163" s="10">
        <f>[2]หน้าผ้า!AL172</f>
        <v>3000</v>
      </c>
      <c r="X163" s="10">
        <f>[2]หน้าผ้า!AM172</f>
        <v>0</v>
      </c>
      <c r="Y163" s="10">
        <f>[2]หน้าผ้า!AN172</f>
        <v>3150</v>
      </c>
      <c r="Z163" s="9" t="str">
        <f>[2]หน้าผ้า!AO172</f>
        <v>WSWT2121670SM</v>
      </c>
      <c r="AA163" s="8">
        <f>[2]หน้าผ้า!AQ172</f>
        <v>3478.5300000000007</v>
      </c>
      <c r="AB163" s="8">
        <f>[2]หน้าผ้า!AR172</f>
        <v>3478.5300000000007</v>
      </c>
      <c r="AC163" s="8">
        <f>[2]หน้าผ้า!AS172</f>
        <v>0</v>
      </c>
      <c r="AD163" s="8">
        <f>[2]หน้าผ้า!AT172</f>
        <v>3478.5300000000007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P8</v>
      </c>
      <c r="AI163" s="1">
        <f>[2]หน้าผ้า!DM172</f>
        <v>4</v>
      </c>
      <c r="AJ163" s="3" t="str">
        <f>[2]หน้าผ้า!DN172</f>
        <v>รอแจ้ง</v>
      </c>
      <c r="AK163" s="3" t="e">
        <f>[2]หน้าผ้า!DQ172</f>
        <v>#VALUE!</v>
      </c>
      <c r="AL163" s="3" t="e">
        <f>[2]หน้าผ้า!DR172</f>
        <v>#VALUE!</v>
      </c>
      <c r="AM163" s="3" t="e">
        <f>[2]หน้าผ้า!DS172</f>
        <v>#VALUE!</v>
      </c>
      <c r="AN163" s="3" t="e">
        <f>[2]หน้าผ้า!DT172</f>
        <v>#VALUE!</v>
      </c>
      <c r="AO163" s="3" t="e">
        <f>[2]หน้าผ้า!DU172</f>
        <v>#VALUE!</v>
      </c>
      <c r="AP163" s="3" t="e">
        <f>[2]หน้าผ้า!DP172</f>
        <v>#VALUE!</v>
      </c>
      <c r="AQ163" s="3" t="e">
        <f>[2]หน้าผ้า!DW172</f>
        <v>#VALUE!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WRWT21670/WRWT21670</v>
      </c>
      <c r="BD163" s="56">
        <f>[2]หน้าผ้า!CA172</f>
        <v>0</v>
      </c>
    </row>
    <row r="164" spans="1:56" ht="27.75" customHeight="1" x14ac:dyDescent="0.45">
      <c r="A164" s="3" t="str">
        <f>[2]หน้าผ้า!C173</f>
        <v>ประมาณการ</v>
      </c>
      <c r="B164" s="14" t="str">
        <f>[2]หน้าผ้า!B173</f>
        <v>ประมาณการ</v>
      </c>
      <c r="C164" s="9" t="str">
        <f>[2]หน้าผ้า!E173</f>
        <v>บจก.ที.ซี.ยูเนี่ยน อโกรเทค</v>
      </c>
      <c r="D164" s="13" t="str">
        <f>[2]หน้าผ้า!F173</f>
        <v>Zhejiang UN</v>
      </c>
      <c r="E164" s="9">
        <f>[2]หน้าผ้า!G173</f>
        <v>21</v>
      </c>
      <c r="F164" s="9">
        <f>[2]หน้าผ้า!H173</f>
        <v>37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100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 t="str">
        <f>[2]หน้าผ้า!X173</f>
        <v>รอแจ้ง</v>
      </c>
      <c r="U164" s="11">
        <f>[2]หน้าผ้า!AA173</f>
        <v>10000</v>
      </c>
      <c r="V164" s="10">
        <f>[2]หน้าผ้า!AJ173</f>
        <v>0</v>
      </c>
      <c r="W164" s="10">
        <f>[2]หน้าผ้า!AL173</f>
        <v>10000</v>
      </c>
      <c r="X164" s="10">
        <f>[2]หน้าผ้า!AM173</f>
        <v>0</v>
      </c>
      <c r="Y164" s="10">
        <f>[2]หน้าผ้า!AN173</f>
        <v>10500</v>
      </c>
      <c r="Z164" s="9" t="str">
        <f>[2]หน้าผ้า!AO173</f>
        <v>WSWT2121670SM</v>
      </c>
      <c r="AA164" s="8">
        <f>[2]หน้าผ้า!AQ173</f>
        <v>10756.900000000001</v>
      </c>
      <c r="AB164" s="8">
        <f>[2]หน้าผ้า!AR173</f>
        <v>0</v>
      </c>
      <c r="AC164" s="8">
        <f>[2]หน้าผ้า!AS173</f>
        <v>10756.900000000001</v>
      </c>
      <c r="AD164" s="8">
        <f>[2]หน้าผ้า!AT173</f>
        <v>0</v>
      </c>
      <c r="AE164" s="8">
        <f>[2]หน้าผ้า!AU173</f>
        <v>10756.900000000001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P8</v>
      </c>
      <c r="AI164" s="1">
        <f>[2]หน้าผ้า!DM173</f>
        <v>4</v>
      </c>
      <c r="AJ164" s="3" t="str">
        <f>[2]หน้าผ้า!DN173</f>
        <v>รอแจ้ง</v>
      </c>
      <c r="AK164" s="3" t="e">
        <f>[2]หน้าผ้า!DQ173</f>
        <v>#VALUE!</v>
      </c>
      <c r="AL164" s="3" t="e">
        <f>[2]หน้าผ้า!DR173</f>
        <v>#VALUE!</v>
      </c>
      <c r="AM164" s="3" t="e">
        <f>[2]หน้าผ้า!DS173</f>
        <v>#VALUE!</v>
      </c>
      <c r="AN164" s="3" t="e">
        <f>[2]หน้าผ้า!DT173</f>
        <v>#VALUE!</v>
      </c>
      <c r="AO164" s="3" t="e">
        <f>[2]หน้าผ้า!DU173</f>
        <v>#VALUE!</v>
      </c>
      <c r="AP164" s="3" t="e">
        <f>[2]หน้าผ้า!DP173</f>
        <v>#VALUE!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WRWT21670/WRWT21670</v>
      </c>
      <c r="BD164" s="56">
        <f>[2]หน้าผ้า!CA173</f>
        <v>773.56453533333331</v>
      </c>
    </row>
    <row r="165" spans="1:56" ht="27.75" customHeight="1" x14ac:dyDescent="0.45">
      <c r="A165" s="3">
        <f>[2]หน้าผ้า!C174</f>
        <v>45854</v>
      </c>
      <c r="B165" s="14" t="str">
        <f>[2]หน้าผ้า!B174</f>
        <v>MK68-000892</v>
      </c>
      <c r="C165" s="9" t="str">
        <f>[2]หน้าผ้า!E174</f>
        <v>บจก.เอสพีเอ็ม อาหารสัตว์</v>
      </c>
      <c r="D165" s="13" t="str">
        <f>[2]หน้าผ้า!F174</f>
        <v>มาซู ฟีดซี042</v>
      </c>
      <c r="E165" s="9">
        <f>[2]หน้าผ้า!G174</f>
        <v>21</v>
      </c>
      <c r="F165" s="9">
        <f>[2]หน้าผ้า!H174</f>
        <v>38</v>
      </c>
      <c r="G165" s="9" t="str">
        <f>[2]หน้าผ้า!I174</f>
        <v>ขาว</v>
      </c>
      <c r="H165" s="9" t="str">
        <f>[2]หน้าผ้า!J174</f>
        <v>ด้าน</v>
      </c>
      <c r="I165" s="9">
        <f>[2]หน้าผ้า!L174</f>
        <v>102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>
        <f>[2]หน้าผ้า!T174</f>
        <v>22</v>
      </c>
      <c r="N165" s="9">
        <f>[2]หน้าผ้า!U174</f>
        <v>40</v>
      </c>
      <c r="O165" s="9">
        <f>[2]หน้าผ้า!V174</f>
        <v>40</v>
      </c>
      <c r="P165" s="10">
        <f>[2]หน้าผ้า!AB174</f>
        <v>65.13122457599998</v>
      </c>
      <c r="Q165" s="10">
        <f>[2]หน้าผ้า!AC174</f>
        <v>0</v>
      </c>
      <c r="R165" s="10">
        <f>[2]หน้าผ้า!AD174</f>
        <v>65.13122457599998</v>
      </c>
      <c r="S165" s="9" t="str">
        <f>[2]หน้าผ้า!Z174</f>
        <v>500กระสอบแบน</v>
      </c>
      <c r="T165" s="12" t="str">
        <f>[2]หน้าผ้า!X174</f>
        <v>รอแจ้ง</v>
      </c>
      <c r="U165" s="11">
        <f>[2]หน้าผ้า!AA174</f>
        <v>3000</v>
      </c>
      <c r="V165" s="10">
        <f>[2]หน้าผ้า!AJ174</f>
        <v>0</v>
      </c>
      <c r="W165" s="10">
        <f>[2]หน้าผ้า!AL174</f>
        <v>3000</v>
      </c>
      <c r="X165" s="10">
        <f>[2]หน้าผ้า!AM174</f>
        <v>0</v>
      </c>
      <c r="Y165" s="10">
        <f>[2]หน้าผ้า!AN174</f>
        <v>3150</v>
      </c>
      <c r="Z165" s="9" t="str">
        <f>[2]หน้าผ้า!AO174</f>
        <v>WSWT2121670SM</v>
      </c>
      <c r="AA165" s="8">
        <f>[2]หน้าผ้า!AQ174</f>
        <v>3310.89</v>
      </c>
      <c r="AB165" s="8">
        <f>[2]หน้าผ้า!AR174</f>
        <v>3310.89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3310.89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P8</v>
      </c>
      <c r="AI165" s="1">
        <f>[2]หน้าผ้า!DM174</f>
        <v>4</v>
      </c>
      <c r="AJ165" s="3" t="str">
        <f>[2]หน้าผ้า!DN174</f>
        <v>รอแจ้ง</v>
      </c>
      <c r="AK165" s="3" t="e">
        <f>[2]หน้าผ้า!DQ174</f>
        <v>#VALUE!</v>
      </c>
      <c r="AL165" s="3" t="e">
        <f>[2]หน้าผ้า!DR174</f>
        <v>#VALUE!</v>
      </c>
      <c r="AM165" s="3" t="e">
        <f>[2]หน้าผ้า!DS174</f>
        <v>#VALUE!</v>
      </c>
      <c r="AN165" s="3" t="e">
        <f>[2]หน้าผ้า!DT174</f>
        <v>#VALUE!</v>
      </c>
      <c r="AO165" s="3" t="e">
        <f>[2]หน้าผ้า!DU174</f>
        <v>#VALUE!</v>
      </c>
      <c r="AP165" s="3" t="e">
        <f>[2]หน้าผ้า!DP174</f>
        <v>#VALUE!</v>
      </c>
      <c r="AQ165" s="3" t="e">
        <f>[2]หน้าผ้า!DW174</f>
        <v>#VALUE!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WRWT21670/WRWT21670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45854</v>
      </c>
      <c r="B166" s="14" t="str">
        <f>[2]หน้าผ้า!B175</f>
        <v>MK68-000893</v>
      </c>
      <c r="C166" s="9" t="str">
        <f>[2]หน้าผ้า!E175</f>
        <v>บจก.เอสพีเอ็ม อาหารสัตว์</v>
      </c>
      <c r="D166" s="13" t="str">
        <f>[2]หน้าผ้า!F175</f>
        <v>มาซู ฟีดจี041</v>
      </c>
      <c r="E166" s="9">
        <f>[2]หน้าผ้า!G175</f>
        <v>21</v>
      </c>
      <c r="F166" s="9">
        <f>[2]หน้าผ้า!H175</f>
        <v>38</v>
      </c>
      <c r="G166" s="9" t="str">
        <f>[2]หน้าผ้า!I175</f>
        <v>ขาว</v>
      </c>
      <c r="H166" s="9" t="str">
        <f>[2]หน้าผ้า!J175</f>
        <v>ด้าน</v>
      </c>
      <c r="I166" s="9">
        <f>[2]หน้าผ้า!L175</f>
        <v>102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>
        <f>[2]หน้าผ้า!T175</f>
        <v>22</v>
      </c>
      <c r="N166" s="9">
        <f>[2]หน้าผ้า!U175</f>
        <v>40</v>
      </c>
      <c r="O166" s="9">
        <f>[2]หน้าผ้า!V175</f>
        <v>40</v>
      </c>
      <c r="P166" s="10">
        <f>[2]หน้าผ้า!AB175</f>
        <v>65.13122457599998</v>
      </c>
      <c r="Q166" s="10">
        <f>[2]หน้าผ้า!AC175</f>
        <v>0</v>
      </c>
      <c r="R166" s="10">
        <f>[2]หน้าผ้า!AD175</f>
        <v>65.13122457599998</v>
      </c>
      <c r="S166" s="9" t="str">
        <f>[2]หน้าผ้า!Z175</f>
        <v>500กระสอบแบน</v>
      </c>
      <c r="T166" s="12" t="str">
        <f>[2]หน้าผ้า!X175</f>
        <v>รอแจ้ง</v>
      </c>
      <c r="U166" s="11">
        <f>[2]หน้าผ้า!AA175</f>
        <v>3000</v>
      </c>
      <c r="V166" s="10">
        <f>[2]หน้าผ้า!AJ175</f>
        <v>0</v>
      </c>
      <c r="W166" s="10">
        <f>[2]หน้าผ้า!AL175</f>
        <v>3000</v>
      </c>
      <c r="X166" s="10">
        <f>[2]หน้าผ้า!AM175</f>
        <v>0</v>
      </c>
      <c r="Y166" s="10">
        <f>[2]หน้าผ้า!AN175</f>
        <v>3150</v>
      </c>
      <c r="Z166" s="9" t="str">
        <f>[2]หน้าผ้า!AO175</f>
        <v>WSWT2121670SM</v>
      </c>
      <c r="AA166" s="8">
        <f>[2]หน้าผ้า!AQ175</f>
        <v>3310.89</v>
      </c>
      <c r="AB166" s="8">
        <f>[2]หน้าผ้า!AR175</f>
        <v>3310.89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3310.89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P8</v>
      </c>
      <c r="AI166" s="1">
        <f>[2]หน้าผ้า!DM175</f>
        <v>4</v>
      </c>
      <c r="AJ166" s="3" t="str">
        <f>[2]หน้าผ้า!DN175</f>
        <v>รอแจ้ง</v>
      </c>
      <c r="AK166" s="3" t="e">
        <f>[2]หน้าผ้า!DQ175</f>
        <v>#VALUE!</v>
      </c>
      <c r="AL166" s="3" t="e">
        <f>[2]หน้าผ้า!DR175</f>
        <v>#VALUE!</v>
      </c>
      <c r="AM166" s="3" t="e">
        <f>[2]หน้าผ้า!DS175</f>
        <v>#VALUE!</v>
      </c>
      <c r="AN166" s="3" t="e">
        <f>[2]หน้าผ้า!DT175</f>
        <v>#VALUE!</v>
      </c>
      <c r="AO166" s="3" t="e">
        <f>[2]หน้าผ้า!DU175</f>
        <v>#VALUE!</v>
      </c>
      <c r="AP166" s="3" t="e">
        <f>[2]หน้าผ้า!DP175</f>
        <v>#VALUE!</v>
      </c>
      <c r="AQ166" s="3" t="e">
        <f>[2]หน้าผ้า!DW175</f>
        <v>#VALUE!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WRWT21670/WRWT21670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45826</v>
      </c>
      <c r="B167" s="14" t="str">
        <f>[2]หน้าผ้า!B176</f>
        <v>MK68-000804</v>
      </c>
      <c r="C167" s="9" t="str">
        <f>[2]หน้าผ้า!E176</f>
        <v>บจก.เอพีเอ็ม อะโกร</v>
      </c>
      <c r="D167" s="13" t="str">
        <f>[2]หน้าผ้า!F176</f>
        <v>ฟีล กู๊ด 802</v>
      </c>
      <c r="E167" s="9">
        <f>[2]หน้าผ้า!G176</f>
        <v>21</v>
      </c>
      <c r="F167" s="9">
        <f>[2]หน้าผ้า!H176</f>
        <v>38</v>
      </c>
      <c r="G167" s="9" t="str">
        <f>[2]หน้าผ้า!I176</f>
        <v>ขาว</v>
      </c>
      <c r="H167" s="9" t="str">
        <f>[2]หน้าผ้า!J176</f>
        <v>ใส</v>
      </c>
      <c r="I167" s="9">
        <f>[2]หน้าผ้า!L176</f>
        <v>102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>
        <f>[2]หน้าผ้า!T176</f>
        <v>22</v>
      </c>
      <c r="N167" s="9">
        <f>[2]หน้าผ้า!U176</f>
        <v>40</v>
      </c>
      <c r="O167" s="9">
        <f>[2]หน้าผ้า!V176</f>
        <v>40</v>
      </c>
      <c r="P167" s="10">
        <f>[2]หน้าผ้า!AB176</f>
        <v>163.47937368575995</v>
      </c>
      <c r="Q167" s="10">
        <f>[2]หน้าผ้า!AC176</f>
        <v>0</v>
      </c>
      <c r="R167" s="10">
        <f>[2]หน้าผ้า!AD176</f>
        <v>163.47937368575995</v>
      </c>
      <c r="S167" s="9" t="str">
        <f>[2]หน้าผ้า!Z176</f>
        <v>500กระสอบแบน</v>
      </c>
      <c r="T167" s="12" t="str">
        <f>[2]หน้าผ้า!X176</f>
        <v>รอแจ้ง</v>
      </c>
      <c r="U167" s="11">
        <f>[2]หน้าผ้า!AA176</f>
        <v>8000</v>
      </c>
      <c r="V167" s="10">
        <f>[2]หน้าผ้า!AJ176</f>
        <v>470</v>
      </c>
      <c r="W167" s="10">
        <f>[2]หน้าผ้า!AL176</f>
        <v>7530</v>
      </c>
      <c r="X167" s="10">
        <f>[2]หน้าผ้า!AM176</f>
        <v>0</v>
      </c>
      <c r="Y167" s="10">
        <f>[2]หน้าผ้า!AN176</f>
        <v>7906.5</v>
      </c>
      <c r="Z167" s="9" t="str">
        <f>[2]หน้าผ้า!AO176</f>
        <v>WSWT2121670SM</v>
      </c>
      <c r="AA167" s="8">
        <f>[2]หน้าผ้า!AQ176</f>
        <v>8310.3338999999996</v>
      </c>
      <c r="AB167" s="8">
        <f>[2]หน้าผ้า!AR176</f>
        <v>8310.3338999999996</v>
      </c>
      <c r="AC167" s="8">
        <f>[2]หน้าผ้า!AS176</f>
        <v>0</v>
      </c>
      <c r="AD167" s="8">
        <f>[2]หน้าผ้า!AT176</f>
        <v>8310.3338999999996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P8</v>
      </c>
      <c r="AI167" s="1">
        <f>[2]หน้าผ้า!DM176</f>
        <v>4</v>
      </c>
      <c r="AJ167" s="3" t="str">
        <f>[2]หน้าผ้า!DN176</f>
        <v>รอแจ้ง</v>
      </c>
      <c r="AK167" s="3" t="e">
        <f>[2]หน้าผ้า!DQ176</f>
        <v>#VALUE!</v>
      </c>
      <c r="AL167" s="3" t="e">
        <f>[2]หน้าผ้า!DR176</f>
        <v>#VALUE!</v>
      </c>
      <c r="AM167" s="3" t="e">
        <f>[2]หน้าผ้า!DS176</f>
        <v>#VALUE!</v>
      </c>
      <c r="AN167" s="3" t="e">
        <f>[2]หน้าผ้า!DT176</f>
        <v>#VALUE!</v>
      </c>
      <c r="AO167" s="3" t="e">
        <f>[2]หน้าผ้า!DU176</f>
        <v>#VALUE!</v>
      </c>
      <c r="AP167" s="3" t="e">
        <f>[2]หน้าผ้า!DP176</f>
        <v>#VALUE!</v>
      </c>
      <c r="AQ167" s="3" t="e">
        <f>[2]หน้าผ้า!DW176</f>
        <v>#VALUE!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WRWT21670/WRWT21670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45066</v>
      </c>
      <c r="B168" s="14" t="str">
        <f>[2]หน้าผ้า!B177</f>
        <v>MK66-000701</v>
      </c>
      <c r="C168" s="9" t="str">
        <f>[2]หน้าผ้า!E177</f>
        <v>บจก.เอสพีเอ็ม อาหารสัตว์</v>
      </c>
      <c r="D168" s="13" t="str">
        <f>[2]หน้าผ้า!F177</f>
        <v>มาซูฟีด ซี041</v>
      </c>
      <c r="E168" s="9">
        <f>[2]หน้าผ้า!G177</f>
        <v>21</v>
      </c>
      <c r="F168" s="9">
        <f>[2]หน้าผ้า!H177</f>
        <v>38</v>
      </c>
      <c r="G168" s="9" t="str">
        <f>[2]หน้าผ้า!I177</f>
        <v>ขาว</v>
      </c>
      <c r="H168" s="9" t="str">
        <f>[2]หน้าผ้า!J177</f>
        <v>ด้าน</v>
      </c>
      <c r="I168" s="9">
        <f>[2]หน้าผ้า!L177</f>
        <v>102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บิด</v>
      </c>
      <c r="M168" s="10">
        <f>[2]หน้าผ้า!T177</f>
        <v>22</v>
      </c>
      <c r="N168" s="9">
        <f>[2]หน้าผ้า!U177</f>
        <v>40</v>
      </c>
      <c r="O168" s="9">
        <f>[2]หน้าผ้า!V177</f>
        <v>40</v>
      </c>
      <c r="P168" s="10">
        <f>[2]หน้าผ้า!AB177</f>
        <v>108.55204095999999</v>
      </c>
      <c r="Q168" s="10">
        <f>[2]หน้าผ้า!AC177</f>
        <v>0</v>
      </c>
      <c r="R168" s="10">
        <f>[2]หน้าผ้า!AD177</f>
        <v>108.55204095999999</v>
      </c>
      <c r="S168" s="9" t="str">
        <f>[2]หน้าผ้า!Z177</f>
        <v>500กระสอบแบน</v>
      </c>
      <c r="T168" s="12" t="str">
        <f>[2]หน้าผ้า!X177</f>
        <v>รอแจ้ง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WSWT2121670SM</v>
      </c>
      <c r="AA168" s="8">
        <f>[2]หน้าผ้า!AQ177</f>
        <v>5518.15</v>
      </c>
      <c r="AB168" s="8">
        <f>[2]หน้าผ้า!AR177</f>
        <v>5518.15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5518.15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P8</v>
      </c>
      <c r="AI168" s="1">
        <f>[2]หน้าผ้า!DM177</f>
        <v>4</v>
      </c>
      <c r="AJ168" s="3" t="str">
        <f>[2]หน้าผ้า!DN177</f>
        <v>รอแจ้ง</v>
      </c>
      <c r="AK168" s="3" t="e">
        <f>[2]หน้าผ้า!DQ177</f>
        <v>#VALUE!</v>
      </c>
      <c r="AL168" s="3" t="e">
        <f>[2]หน้าผ้า!DR177</f>
        <v>#VALUE!</v>
      </c>
      <c r="AM168" s="3" t="e">
        <f>[2]หน้าผ้า!DS177</f>
        <v>#VALUE!</v>
      </c>
      <c r="AN168" s="3" t="e">
        <f>[2]หน้าผ้า!DT177</f>
        <v>#VALUE!</v>
      </c>
      <c r="AO168" s="3" t="e">
        <f>[2]หน้าผ้า!DU177</f>
        <v>#VALUE!</v>
      </c>
      <c r="AP168" s="3" t="e">
        <f>[2]หน้าผ้า!DP177</f>
        <v>#VALUE!</v>
      </c>
      <c r="AQ168" s="3" t="e">
        <f>[2]หน้าผ้า!DW177</f>
        <v>#VALUE!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WRWT21670/WRWT21670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0</v>
      </c>
      <c r="B169" s="14">
        <f>[2]หน้าผ้า!B178</f>
        <v>0</v>
      </c>
      <c r="C169" s="9">
        <f>[2]หน้าผ้า!E178</f>
        <v>0</v>
      </c>
      <c r="D169" s="13">
        <f>[2]หน้าผ้า!F178</f>
        <v>0</v>
      </c>
      <c r="E169" s="9">
        <f>[2]หน้าผ้า!G178</f>
        <v>21</v>
      </c>
      <c r="F169" s="9">
        <f>[2]หน้าผ้า!H178</f>
        <v>37</v>
      </c>
      <c r="G169" s="9">
        <f>[2]หน้าผ้า!I178</f>
        <v>0</v>
      </c>
      <c r="H169" s="9">
        <f>[2]หน้าผ้า!J178</f>
        <v>0</v>
      </c>
      <c r="I169" s="9">
        <f>[2]หน้าผ้า!L178</f>
        <v>74</v>
      </c>
      <c r="J169" s="9" t="str">
        <f>[2]หน้าผ้า!M178</f>
        <v>±</v>
      </c>
      <c r="K169" s="9">
        <f>[2]หน้าผ้า!N178</f>
        <v>5</v>
      </c>
      <c r="L169" s="9">
        <f>[2]หน้าผ้า!R178</f>
        <v>0</v>
      </c>
      <c r="M169" s="10">
        <f>[2]หน้าผ้า!T178</f>
        <v>0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 t="str">
        <f>[2]หน้าผ้า!AC178</f>
        <v>ว</v>
      </c>
      <c r="R169" s="10">
        <f>[2]หน้าผ้า!AD178</f>
        <v>0</v>
      </c>
      <c r="S169" s="9">
        <f>[2]หน้าผ้า!Z178</f>
        <v>0</v>
      </c>
      <c r="T169" s="12">
        <f>[2]หน้าผ้า!X178</f>
        <v>0</v>
      </c>
      <c r="U169" s="11">
        <f>[2]หน้าผ้า!AA178</f>
        <v>0</v>
      </c>
      <c r="V169" s="10">
        <f>[2]หน้าผ้า!AJ178</f>
        <v>0</v>
      </c>
      <c r="W169" s="10">
        <f>[2]หน้าผ้า!AL178</f>
        <v>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WSWT2121670SM</v>
      </c>
      <c r="AA169" s="8">
        <f>[2]หน้าผ้า!AQ178</f>
        <v>233101.60390000005</v>
      </c>
      <c r="AB169" s="8">
        <f>[2]หน้าผ้า!AR178</f>
        <v>144775.70390000002</v>
      </c>
      <c r="AC169" s="8">
        <f>[2]หน้าผ้า!AS178</f>
        <v>88325.900000000023</v>
      </c>
      <c r="AD169" s="8">
        <f>[2]หน้าผ้า!AT178</f>
        <v>132635.77390000003</v>
      </c>
      <c r="AE169" s="8">
        <f>[2]หน้าผ้า!AU178</f>
        <v>100465.83000000002</v>
      </c>
      <c r="AF169" s="8" t="str">
        <f>[2]หน้าผ้า!AI178</f>
        <v>ระบุในSD</v>
      </c>
      <c r="AG169" s="1" t="str">
        <f>[3]หน้าผ้า!DC181</f>
        <v>รอแบบ</v>
      </c>
      <c r="AH169" s="1">
        <f>[2]หน้าผ้า!DL178</f>
        <v>0</v>
      </c>
      <c r="AI169" s="1" t="str">
        <f>[2]หน้าผ้า!DM178</f>
        <v>Lead time</v>
      </c>
      <c r="AJ169" s="3">
        <f>[2]หน้าผ้า!DN178</f>
        <v>0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0</v>
      </c>
      <c r="AP169" s="3">
        <f>[2]หน้าผ้า!DP178</f>
        <v>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>
        <f>[2]หน้าผ้า!EC178</f>
        <v>0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WRWT210670/WRWT21670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21.6</v>
      </c>
      <c r="F170" s="9">
        <f>[2]หน้าผ้า!H179</f>
        <v>34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97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WSWT2221940</v>
      </c>
      <c r="AA170" s="8" t="e">
        <f>[2]หน้าผ้า!AQ179</f>
        <v>#REF!</v>
      </c>
      <c r="AB170" s="8" t="e">
        <f>[2]หน้าผ้า!AR179</f>
        <v>#REF!</v>
      </c>
      <c r="AC170" s="8" t="e">
        <f>[2]หน้าผ้า!AS179</f>
        <v>#REF!</v>
      </c>
      <c r="AD170" s="8" t="e">
        <f>[2]หน้าผ้า!AT179</f>
        <v>#REF!</v>
      </c>
      <c r="AE170" s="8" t="e">
        <f>[2]หน้าผ้า!AU179</f>
        <v>#REF!</v>
      </c>
      <c r="AF170" s="8" t="str">
        <f>[2]หน้าผ้า!AI179</f>
        <v>ระบุในSD</v>
      </c>
      <c r="AG170" s="1" t="str">
        <f>[3]หน้าผ้า!DC182</f>
        <v>พร้อมส่ง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WRWT21940/WRWT21940</v>
      </c>
      <c r="BD170" s="56">
        <f>[2]หน้าผ้า!CA179</f>
        <v>0</v>
      </c>
    </row>
    <row r="171" spans="1:56" ht="27.75" customHeight="1" x14ac:dyDescent="0.45">
      <c r="A171" s="3" t="str">
        <f>[2]หน้าผ้า!C180</f>
        <v>ประมาณการ</v>
      </c>
      <c r="B171" s="14" t="str">
        <f>[2]หน้าผ้า!B180</f>
        <v>ประมาณการ</v>
      </c>
      <c r="C171" s="9" t="str">
        <f>[2]หน้าผ้า!E180</f>
        <v>พันธุ์ข้าว</v>
      </c>
      <c r="D171" s="13" t="str">
        <f>[2]หน้าผ้า!F180</f>
        <v>พันธุ์ข้าว</v>
      </c>
      <c r="E171" s="9">
        <f>[2]หน้าผ้า!G180</f>
        <v>23</v>
      </c>
      <c r="F171" s="9">
        <f>[2]หน้าผ้า!H180</f>
        <v>34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68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>500กระสอบ</v>
      </c>
      <c r="T171" s="12">
        <f>[2]หน้าผ้า!X180</f>
        <v>45930</v>
      </c>
      <c r="U171" s="11">
        <f>[2]หน้าผ้า!AA180</f>
        <v>30000</v>
      </c>
      <c r="V171" s="10">
        <f>[2]หน้าผ้า!AJ180</f>
        <v>0</v>
      </c>
      <c r="W171" s="10">
        <f>[2]หน้าผ้า!AL180</f>
        <v>30000</v>
      </c>
      <c r="X171" s="10">
        <f>[2]หน้าผ้า!AM180</f>
        <v>0</v>
      </c>
      <c r="Y171" s="10">
        <f>[2]หน้าผ้า!AN180</f>
        <v>31500</v>
      </c>
      <c r="Z171" s="9" t="str">
        <f>[2]หน้าผ้า!AO180</f>
        <v>WSWT2325650</v>
      </c>
      <c r="AA171" s="8">
        <f>[2]หน้าผ้า!AQ180</f>
        <v>29756.100000000002</v>
      </c>
      <c r="AB171" s="8">
        <f>[2]หน้าผ้า!AR180</f>
        <v>29756.100000000002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45930</v>
      </c>
      <c r="AK171" s="3">
        <f>[2]หน้าผ้า!DQ180</f>
        <v>0</v>
      </c>
      <c r="AL171" s="3">
        <f>[2]หน้าผ้า!DR180</f>
        <v>45921</v>
      </c>
      <c r="AM171" s="3">
        <f>[2]หน้าผ้า!DS180</f>
        <v>45928</v>
      </c>
      <c r="AN171" s="3">
        <f>[2]หน้าผ้า!DT180</f>
        <v>45929</v>
      </c>
      <c r="AO171" s="3">
        <f>[2]หน้าผ้า!DU180</f>
        <v>45929</v>
      </c>
      <c r="AP171" s="3">
        <f>[2]หน้าผ้า!DP180</f>
        <v>45925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WRWT25650/WRWT25650</v>
      </c>
      <c r="BD171" s="56">
        <f>[2]หน้าผ้า!CA180</f>
        <v>0</v>
      </c>
    </row>
    <row r="172" spans="1:56" ht="27.75" customHeight="1" x14ac:dyDescent="0.45">
      <c r="A172" s="3" t="str">
        <f>[2]หน้าผ้า!C181</f>
        <v>ประมาณการ</v>
      </c>
      <c r="B172" s="14" t="str">
        <f>[2]หน้าผ้า!B181</f>
        <v>ประมาณการ</v>
      </c>
      <c r="C172" s="9" t="str">
        <f>[2]หน้าผ้า!E181</f>
        <v>บจก.ซิเบลโก้(สบปราบ)</v>
      </c>
      <c r="D172" s="13" t="str">
        <f>[2]หน้าผ้า!F181</f>
        <v>รอแบบ</v>
      </c>
      <c r="E172" s="9">
        <f>[2]หน้าผ้า!G181</f>
        <v>23</v>
      </c>
      <c r="F172" s="9">
        <f>[2]หน้าผ้า!H181</f>
        <v>34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68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ไม่</v>
      </c>
      <c r="M172" s="10">
        <f>[2]หน้าผ้า!T181</f>
        <v>24</v>
      </c>
      <c r="N172" s="9">
        <f>[2]หน้าผ้า!U181</f>
        <v>37</v>
      </c>
      <c r="O172" s="9">
        <f>[2]หน้าผ้า!V181</f>
        <v>50</v>
      </c>
      <c r="P172" s="10">
        <f>[2]หน้าผ้า!AB181</f>
        <v>821.54158271999995</v>
      </c>
      <c r="Q172" s="10">
        <f>[2]หน้าผ้า!AC181</f>
        <v>0</v>
      </c>
      <c r="R172" s="10">
        <f>[2]หน้าผ้า!AD181</f>
        <v>821.54158271999995</v>
      </c>
      <c r="S172" s="9" t="str">
        <f>[2]หน้าผ้า!Z181</f>
        <v>มัด100</v>
      </c>
      <c r="T172" s="12">
        <f>[2]หน้าผ้า!X181</f>
        <v>45930</v>
      </c>
      <c r="U172" s="11">
        <f>[2]หน้าผ้า!AA181</f>
        <v>30000</v>
      </c>
      <c r="V172" s="10">
        <f>[2]หน้าผ้า!AJ181</f>
        <v>0</v>
      </c>
      <c r="W172" s="10">
        <f>[2]หน้าผ้า!AL181</f>
        <v>30000</v>
      </c>
      <c r="X172" s="10">
        <f>[2]หน้าผ้า!AM181</f>
        <v>0</v>
      </c>
      <c r="Y172" s="10">
        <f>[2]หน้าผ้า!AN181</f>
        <v>31500</v>
      </c>
      <c r="Z172" s="9" t="str">
        <f>[2]หน้าผ้า!AO181</f>
        <v>WSWT2325650</v>
      </c>
      <c r="AA172" s="8">
        <f>[2]หน้าผ้า!AQ181</f>
        <v>29756.100000000002</v>
      </c>
      <c r="AB172" s="8">
        <f>[2]หน้าผ้า!AR181</f>
        <v>29756.100000000002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P9</v>
      </c>
      <c r="AI172" s="1">
        <f>[2]หน้าผ้า!DM181</f>
        <v>3</v>
      </c>
      <c r="AJ172" s="3">
        <f>[2]หน้าผ้า!DN181</f>
        <v>45930</v>
      </c>
      <c r="AK172" s="3">
        <f>[2]หน้าผ้า!DQ181</f>
        <v>0</v>
      </c>
      <c r="AL172" s="3">
        <f>[2]หน้าผ้า!DR181</f>
        <v>45920</v>
      </c>
      <c r="AM172" s="3">
        <f>[2]หน้าผ้า!DS181</f>
        <v>45927</v>
      </c>
      <c r="AN172" s="3">
        <f>[2]หน้าผ้า!DT181</f>
        <v>45928</v>
      </c>
      <c r="AO172" s="3">
        <f>[2]หน้าผ้า!DU181</f>
        <v>45928</v>
      </c>
      <c r="AP172" s="3">
        <f>[2]หน้าผ้า!DP181</f>
        <v>45925</v>
      </c>
      <c r="AQ172" s="3">
        <f>[2]หน้าผ้า!DW181</f>
        <v>45929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>รอART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WRWT25650/WRWT25650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23</v>
      </c>
      <c r="F173" s="9">
        <f>[2]หน้าผ้า!H182</f>
        <v>34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68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WSWT2325650</v>
      </c>
      <c r="AA173" s="8">
        <f>[2]หน้าผ้า!AQ182</f>
        <v>59512.200000000004</v>
      </c>
      <c r="AB173" s="8">
        <f>[2]หน้าผ้า!AR182</f>
        <v>59512.200000000004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0</v>
      </c>
      <c r="AF173" s="8" t="str">
        <f>[2]หน้าผ้า!AI182</f>
        <v>ระบุในSD</v>
      </c>
      <c r="AG173" s="1" t="str">
        <f>[3]หน้าผ้า!DC185</f>
        <v>พร้อมส่ง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WRWT25650/WRWT25650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23</v>
      </c>
      <c r="F174" s="9">
        <f>[2]หน้าผ้า!H183</f>
        <v>34</v>
      </c>
      <c r="G174" s="9" t="str">
        <f>[2]หน้าผ้า!I183</f>
        <v>ขาวแถบใส5</v>
      </c>
      <c r="H174" s="9">
        <f>[2]หน้าผ้า!J183</f>
        <v>0</v>
      </c>
      <c r="I174" s="9">
        <f>[2]หน้าผ้า!L183</f>
        <v>68</v>
      </c>
      <c r="J174" s="9" t="str">
        <f>[2]หน้าผ้า!M183</f>
        <v>±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WSWTSCL052325650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>
        <f>[2]หน้าผ้า!AI183</f>
        <v>0</v>
      </c>
      <c r="AG174" s="1" t="str">
        <f>[3]หน้าผ้า!DC186</f>
        <v>ผ้าขาว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WRWT25650/WRCL25680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23</v>
      </c>
      <c r="F175" s="9">
        <f>[2]หน้าผ้า!H184</f>
        <v>34</v>
      </c>
      <c r="G175" s="9" t="str">
        <f>[2]หน้าผ้า!I184</f>
        <v>ขาวแถบใส2</v>
      </c>
      <c r="H175" s="9">
        <f>[2]หน้าผ้า!J184</f>
        <v>0</v>
      </c>
      <c r="I175" s="9">
        <f>[2]หน้าผ้า!L184</f>
        <v>68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WSWTFCL022325650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WRWT25650/WRCL25680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23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85</v>
      </c>
      <c r="J176" s="9" t="str">
        <f>[2]หน้าผ้า!M185</f>
        <v>±</v>
      </c>
      <c r="K176" s="9">
        <f>[2]หน้าผ้า!N185</f>
        <v>5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WSWT2325800</v>
      </c>
      <c r="AA176" s="8" t="e">
        <f>[2]หน้าผ้า!AQ185</f>
        <v>#REF!</v>
      </c>
      <c r="AB176" s="8" t="e">
        <f>[2]หน้าผ้า!AR185</f>
        <v>#REF!</v>
      </c>
      <c r="AC176" s="8" t="e">
        <f>[2]หน้าผ้า!AS185</f>
        <v>#REF!</v>
      </c>
      <c r="AD176" s="8" t="e">
        <f>[2]หน้าผ้า!AT185</f>
        <v>#REF!</v>
      </c>
      <c r="AE176" s="8" t="e">
        <f>[2]หน้าผ้า!AU185</f>
        <v>#REF!</v>
      </c>
      <c r="AF176" s="8" t="str">
        <f>[2]หน้าผ้า!AI185</f>
        <v>ระบุในSD</v>
      </c>
      <c r="AG176" s="1" t="str">
        <f>[3]หน้าผ้า!DC188</f>
        <v>พร้อมส่ง</v>
      </c>
      <c r="AH176" s="1">
        <f>[2]หน้าผ้า!DL185</f>
        <v>0</v>
      </c>
      <c r="AI176" s="1" t="str">
        <f>[2]หน้าผ้า!DM185</f>
        <v>Lead time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WRWT25800/WRWT28750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45913</v>
      </c>
      <c r="B177" s="14" t="str">
        <f>[2]หน้าผ้า!B186</f>
        <v>MK68-001112</v>
      </c>
      <c r="C177" s="9" t="str">
        <f>[2]หน้าผ้า!E186</f>
        <v>บจก.แอมโก้เวท</v>
      </c>
      <c r="D177" s="13" t="str">
        <f>[2]หน้าผ้า!F186</f>
        <v>ไม่พิมพ์</v>
      </c>
      <c r="E177" s="9">
        <f>[2]หน้าผ้า!G186</f>
        <v>23</v>
      </c>
      <c r="F177" s="9">
        <f>[2]หน้าผ้า!H186</f>
        <v>40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125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จับจีบ4"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>500กระสอบ</v>
      </c>
      <c r="T177" s="12">
        <f>[2]หน้าผ้า!X186</f>
        <v>45919</v>
      </c>
      <c r="U177" s="11">
        <f>[2]หน้าผ้า!AA186</f>
        <v>10000</v>
      </c>
      <c r="V177" s="10">
        <f>[2]หน้าผ้า!AJ186</f>
        <v>0</v>
      </c>
      <c r="W177" s="10">
        <f>[2]หน้าผ้า!AL186</f>
        <v>10000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WSWT2321750</v>
      </c>
      <c r="AA177" s="8">
        <f>[2]หน้าผ้า!AQ186</f>
        <v>11595.1</v>
      </c>
      <c r="AB177" s="8">
        <f>[2]หน้าผ้า!AR186</f>
        <v>11595.1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11595.1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P11</v>
      </c>
      <c r="AI177" s="1">
        <f>[2]หน้าผ้า!DM186</f>
        <v>4</v>
      </c>
      <c r="AJ177" s="3">
        <f>[2]หน้าผ้า!DN186</f>
        <v>45919</v>
      </c>
      <c r="AK177" s="3">
        <f>[2]หน้าผ้า!DQ186</f>
        <v>45915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45916</v>
      </c>
      <c r="AP177" s="3">
        <f>[2]หน้าผ้า!DP186</f>
        <v>45914</v>
      </c>
      <c r="AQ177" s="3">
        <f>[2]หน้าผ้า!DW186</f>
        <v>45917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งานเคลือบ+ตัด</v>
      </c>
      <c r="AX177" s="2" t="str">
        <f>[2]หน้าผ้า!ED186</f>
        <v xml:space="preserve"> </v>
      </c>
      <c r="AY177" s="2" t="str">
        <f>[2]หน้าผ้า!AG186</f>
        <v>เย็น18/9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WRWT21750/WRWT21750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23</v>
      </c>
      <c r="F178" s="9">
        <f>[2]หน้าผ้า!H187</f>
        <v>37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85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WSWT2321750</v>
      </c>
      <c r="AA178" s="8">
        <f>[2]หน้าผ้า!AQ187</f>
        <v>11595.1</v>
      </c>
      <c r="AB178" s="8">
        <f>[2]หน้าผ้า!AR187</f>
        <v>11595.1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11595.1</v>
      </c>
      <c r="AF178" s="8" t="str">
        <f>[2]หน้าผ้า!AI187</f>
        <v>ระบุในSD</v>
      </c>
      <c r="AG178" s="1" t="str">
        <f>[3]หน้าผ้า!DC190</f>
        <v>พร้อมส่ง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WRWT230750/WRWT21750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23</v>
      </c>
      <c r="F179" s="9">
        <f>[2]หน้าผ้า!H188</f>
        <v>34</v>
      </c>
      <c r="G179" s="9">
        <f>[2]หน้าผ้า!I188</f>
        <v>0</v>
      </c>
      <c r="H179" s="9">
        <f>[2]หน้าผ้า!J188</f>
        <v>0</v>
      </c>
      <c r="I179" s="9">
        <f>[2]หน้าผ้า!L188</f>
        <v>90</v>
      </c>
      <c r="J179" s="9" t="str">
        <f>[2]หน้าผ้า!M188</f>
        <v>±</v>
      </c>
      <c r="K179" s="9">
        <f>[2]หน้าผ้า!N188</f>
        <v>5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WSWTSCL0223211125</v>
      </c>
      <c r="AA179" s="8" t="e">
        <f>[2]หน้าผ้า!AQ188</f>
        <v>#REF!</v>
      </c>
      <c r="AB179" s="8" t="e">
        <f>[2]หน้าผ้า!AR188</f>
        <v>#REF!</v>
      </c>
      <c r="AC179" s="8" t="e">
        <f>[2]หน้าผ้า!AS188</f>
        <v>#REF!</v>
      </c>
      <c r="AD179" s="8" t="e">
        <f>[2]หน้าผ้า!AT188</f>
        <v>#REF!</v>
      </c>
      <c r="AE179" s="8" t="e">
        <f>[2]หน้าผ้า!AU188</f>
        <v>#REF!</v>
      </c>
      <c r="AF179" s="8" t="str">
        <f>[2]หน้าผ้า!AI188</f>
        <v>ระบุในSD</v>
      </c>
      <c r="AG179" s="1" t="str">
        <f>[3]หน้าผ้า!DC191</f>
        <v>พร้อมส่ง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WRWT230800/WRWT25650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23</v>
      </c>
      <c r="F180" s="9">
        <f>[2]หน้าผ้า!H189</f>
        <v>37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90</v>
      </c>
      <c r="J180" s="9" t="str">
        <f>[2]หน้าผ้า!M189</f>
        <v>±</v>
      </c>
      <c r="K180" s="9">
        <f>[2]หน้าผ้า!N189</f>
        <v>5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WSWT2325800SM</v>
      </c>
      <c r="AA180" s="8" t="e">
        <f>[2]หน้าผ้า!AQ189</f>
        <v>#REF!</v>
      </c>
      <c r="AB180" s="8" t="e">
        <f>[2]หน้าผ้า!AR189</f>
        <v>#REF!</v>
      </c>
      <c r="AC180" s="8" t="e">
        <f>[2]หน้าผ้า!AS189</f>
        <v>#REF!</v>
      </c>
      <c r="AD180" s="8" t="e">
        <f>[2]หน้าผ้า!AT189</f>
        <v>#REF!</v>
      </c>
      <c r="AE180" s="8" t="e">
        <f>[2]หน้าผ้า!AU189</f>
        <v>#REF!</v>
      </c>
      <c r="AF180" s="8" t="str">
        <f>[2]หน้าผ้า!AI189</f>
        <v>ระบุในSD</v>
      </c>
      <c r="AG180" s="1" t="str">
        <f>[3]หน้าผ้า!DC192</f>
        <v>พร้อมส่ง</v>
      </c>
      <c r="AH180" s="1">
        <f>[2]หน้าผ้า!DL189</f>
        <v>0</v>
      </c>
      <c r="AI180" s="1" t="str">
        <f>[2]หน้าผ้า!DM189</f>
        <v>Lead time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WRWT21800/WRWT21800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>
        <f>[2]หน้าผ้า!F190</f>
        <v>0</v>
      </c>
      <c r="E181" s="9">
        <f>[2]หน้าผ้า!G190</f>
        <v>23</v>
      </c>
      <c r="F181" s="9">
        <f>[2]หน้าผ้า!H190</f>
        <v>37</v>
      </c>
      <c r="G181" s="9">
        <f>[2]หน้าผ้า!I190</f>
        <v>0</v>
      </c>
      <c r="H181" s="9">
        <f>[2]หน้าผ้า!J190</f>
        <v>0</v>
      </c>
      <c r="I181" s="9">
        <f>[2]หน้าผ้า!L190</f>
        <v>120</v>
      </c>
      <c r="J181" s="9" t="str">
        <f>[2]หน้าผ้า!M190</f>
        <v>+</v>
      </c>
      <c r="K181" s="9">
        <f>[2]หน้าผ้า!N190</f>
        <v>5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WSWT23211125120SMFX</v>
      </c>
      <c r="AA181" s="8" t="e">
        <f>[2]หน้าผ้า!AQ190</f>
        <v>#REF!</v>
      </c>
      <c r="AB181" s="8" t="e">
        <f>[2]หน้าผ้า!AR190</f>
        <v>#REF!</v>
      </c>
      <c r="AC181" s="8" t="e">
        <f>[2]หน้าผ้า!AS190</f>
        <v>#REF!</v>
      </c>
      <c r="AD181" s="8" t="e">
        <f>[2]หน้าผ้า!AT190</f>
        <v>#REF!</v>
      </c>
      <c r="AE181" s="8" t="e">
        <f>[2]หน้าผ้า!AU190</f>
        <v>#REF!</v>
      </c>
      <c r="AF181" s="8" t="str">
        <f>[2]หน้าผ้า!AI190</f>
        <v>ระบุในSD</v>
      </c>
      <c r="AG181" s="1" t="str">
        <f>[3]หน้าผ้า!DC193</f>
        <v>ยังไม่ได้พิมพ์</v>
      </c>
      <c r="AH181" s="1">
        <f>[2]หน้าผ้า!DL190</f>
        <v>0</v>
      </c>
      <c r="AI181" s="1" t="str">
        <f>[2]หน้าผ้า!DM190</f>
        <v>Lead time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0</v>
      </c>
      <c r="AP181" s="3">
        <f>[2]หน้าผ้า!DP190</f>
        <v>0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>
        <f>[2]หน้าผ้า!EC190</f>
        <v>0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WROP2301125/WRBR21940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 t="str">
        <f>[2]หน้าผ้า!F191</f>
        <v xml:space="preserve">  </v>
      </c>
      <c r="E182" s="9">
        <f>[2]หน้าผ้า!G191</f>
        <v>23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130</v>
      </c>
      <c r="J182" s="9" t="str">
        <f>[2]หน้าผ้า!M191</f>
        <v>+</v>
      </c>
      <c r="K182" s="9">
        <f>[2]หน้าผ้า!N191</f>
        <v>3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WSWT23211125130</v>
      </c>
      <c r="AA182" s="8" t="e">
        <f>[2]หน้าผ้า!AQ191</f>
        <v>#REF!</v>
      </c>
      <c r="AB182" s="8" t="e">
        <f>[2]หน้าผ้า!AR191</f>
        <v>#REF!</v>
      </c>
      <c r="AC182" s="8" t="e">
        <f>[2]หน้าผ้า!AS191</f>
        <v>#REF!</v>
      </c>
      <c r="AD182" s="8" t="e">
        <f>[2]หน้าผ้า!AT191</f>
        <v>#REF!</v>
      </c>
      <c r="AE182" s="8" t="e">
        <f>[2]หน้าผ้า!AU191</f>
        <v>#REF!</v>
      </c>
      <c r="AF182" s="8" t="str">
        <f>[2]หน้าผ้า!AI191</f>
        <v>ระบุในSD</v>
      </c>
      <c r="AG182" s="1" t="str">
        <f>[3]หน้าผ้า!DC194</f>
        <v>ยังไม่ได้พิมพ์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WRWT211125/WRWT251080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23</v>
      </c>
      <c r="F183" s="9">
        <f>[2]หน้าผ้า!H192</f>
        <v>37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120</v>
      </c>
      <c r="J183" s="9" t="str">
        <f>[2]หน้าผ้า!M192</f>
        <v>±</v>
      </c>
      <c r="K183" s="9">
        <f>[2]หน้าผ้า!N192</f>
        <v>3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WSWT2321112512051</v>
      </c>
      <c r="AA183" s="8" t="e">
        <f>[2]หน้าผ้า!AQ192</f>
        <v>#REF!</v>
      </c>
      <c r="AB183" s="8" t="e">
        <f>[2]หน้าผ้า!AR192</f>
        <v>#REF!</v>
      </c>
      <c r="AC183" s="8" t="e">
        <f>[2]หน้าผ้า!AS192</f>
        <v>#REF!</v>
      </c>
      <c r="AD183" s="8" t="e">
        <f>[2]หน้าผ้า!AT192</f>
        <v>#REF!</v>
      </c>
      <c r="AE183" s="8" t="e">
        <f>[2]หน้าผ้า!AU192</f>
        <v>#REF!</v>
      </c>
      <c r="AF183" s="8" t="str">
        <f>[2]หน้าผ้า!AI192</f>
        <v>ระบุในSD</v>
      </c>
      <c r="AG183" s="1" t="str">
        <f>[3]หน้าผ้า!DC195</f>
        <v>พร้อมส่ง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WRWT211125/WRWT21900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45601</v>
      </c>
      <c r="B184" s="14" t="str">
        <f>[2]หน้าผ้า!B193</f>
        <v>MK67-001490</v>
      </c>
      <c r="C184" s="9" t="str">
        <f>[2]หน้าผ้า!E193</f>
        <v>บจก.น้ำตาลทิพย์สุโขทัย</v>
      </c>
      <c r="D184" s="13" t="str">
        <f>[2]หน้าผ้า!F193</f>
        <v>Green for white sugar</v>
      </c>
      <c r="E184" s="9">
        <f>[2]หน้าผ้า!G193</f>
        <v>23</v>
      </c>
      <c r="F184" s="9">
        <f>[2]หน้าผ้า!H193</f>
        <v>37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130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บิด</v>
      </c>
      <c r="M184" s="10">
        <f>[2]หน้าผ้า!T193</f>
        <v>24</v>
      </c>
      <c r="N184" s="9">
        <f>[2]หน้าผ้า!U193</f>
        <v>40</v>
      </c>
      <c r="O184" s="9">
        <f>[2]หน้าผ้า!V193</f>
        <v>55</v>
      </c>
      <c r="P184" s="10">
        <f>[2]หน้าผ้า!AB193</f>
        <v>3207.7128103679997</v>
      </c>
      <c r="Q184" s="10">
        <f>[2]หน้าผ้า!AC193</f>
        <v>0</v>
      </c>
      <c r="R184" s="10">
        <f>[2]หน้าผ้า!AD193</f>
        <v>3207.7128103679997</v>
      </c>
      <c r="S184" s="9" t="str">
        <f>[2]หน้าผ้า!Z193</f>
        <v>300แบน</v>
      </c>
      <c r="T184" s="12" t="str">
        <f>[2]หน้าผ้า!X193</f>
        <v>รอแจ้ง</v>
      </c>
      <c r="U184" s="11">
        <f>[2]หน้าผ้า!AA193</f>
        <v>100000</v>
      </c>
      <c r="V184" s="10">
        <f>[2]หน้าผ้า!AJ193</f>
        <v>1500</v>
      </c>
      <c r="W184" s="10">
        <f>[2]หน้าผ้า!AL193</f>
        <v>98500</v>
      </c>
      <c r="X184" s="10">
        <f>[2]หน้าผ้า!AM193</f>
        <v>0</v>
      </c>
      <c r="Y184" s="10">
        <f>[2]หน้าผ้า!AN193</f>
        <v>103425</v>
      </c>
      <c r="Z184" s="9" t="str">
        <f>[2]หน้าผ้า!AO193</f>
        <v>WSWT2321112512551</v>
      </c>
      <c r="AA184" s="8">
        <f>[2]หน้าผ้า!AQ193</f>
        <v>105955.465</v>
      </c>
      <c r="AB184" s="8">
        <f>[2]หน้าผ้า!AR193</f>
        <v>20359</v>
      </c>
      <c r="AC184" s="8">
        <f>[2]หน้าผ้า!AS193</f>
        <v>85596.464999999997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พร้อมส่ง</v>
      </c>
      <c r="AH184" s="1" t="str">
        <f>[2]หน้าผ้า!DL193</f>
        <v>P9</v>
      </c>
      <c r="AI184" s="1">
        <f>[2]หน้าผ้า!DM193</f>
        <v>3</v>
      </c>
      <c r="AJ184" s="3" t="str">
        <f>[2]หน้าผ้า!DN193</f>
        <v>รอแจ้ง</v>
      </c>
      <c r="AK184" s="3">
        <f>[2]หน้าผ้า!DQ193</f>
        <v>0</v>
      </c>
      <c r="AL184" s="3" t="e">
        <f>[2]หน้าผ้า!DR193</f>
        <v>#VALUE!</v>
      </c>
      <c r="AM184" s="3" t="e">
        <f>[2]หน้าผ้า!DS193</f>
        <v>#VALUE!</v>
      </c>
      <c r="AN184" s="3" t="e">
        <f>[2]หน้าผ้า!DT193</f>
        <v>#VALUE!</v>
      </c>
      <c r="AO184" s="3" t="e">
        <f>[2]หน้าผ้า!DU193</f>
        <v>#VALUE!</v>
      </c>
      <c r="AP184" s="3" t="e">
        <f>[2]หน้าผ้า!DP193</f>
        <v>#VALUE!</v>
      </c>
      <c r="AQ184" s="3" t="e">
        <f>[2]หน้าผ้า!DW193</f>
        <v>#VALUE!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WRWT211125/WRWT251030</v>
      </c>
      <c r="BD184" s="56">
        <f>[2]หน้าผ้า!CA193</f>
        <v>10965.216264845832</v>
      </c>
    </row>
    <row r="185" spans="1:56" ht="27.75" customHeight="1" x14ac:dyDescent="0.45">
      <c r="A185" s="3">
        <f>[2]หน้าผ้า!C194</f>
        <v>45601</v>
      </c>
      <c r="B185" s="14" t="str">
        <f>[2]หน้าผ้า!B194</f>
        <v>MK67-001490</v>
      </c>
      <c r="C185" s="9" t="str">
        <f>[2]หน้าผ้า!E194</f>
        <v>บจก.น้ำตาลทิพย์สุโขทัย</v>
      </c>
      <c r="D185" s="13" t="str">
        <f>[2]หน้าผ้า!F194</f>
        <v>Green for white sugar</v>
      </c>
      <c r="E185" s="9">
        <f>[2]หน้าผ้า!G194</f>
        <v>23</v>
      </c>
      <c r="F185" s="9">
        <f>[2]หน้าผ้า!H194</f>
        <v>37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130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บิด</v>
      </c>
      <c r="M185" s="10">
        <f>[2]หน้าผ้า!T194</f>
        <v>24</v>
      </c>
      <c r="N185" s="9">
        <f>[2]หน้าผ้า!U194</f>
        <v>40</v>
      </c>
      <c r="O185" s="9">
        <f>[2]หน้าผ้า!V194</f>
        <v>55</v>
      </c>
      <c r="P185" s="10">
        <f>[2]หน้าผ้า!AB194</f>
        <v>11003.203948644863</v>
      </c>
      <c r="Q185" s="10">
        <f>[2]หน้าผ้า!AC194</f>
        <v>0</v>
      </c>
      <c r="R185" s="10">
        <f>[2]หน้าผ้า!AD194</f>
        <v>11003.203948644863</v>
      </c>
      <c r="S185" s="9" t="str">
        <f>[2]หน้าผ้า!Z194</f>
        <v>300แบน</v>
      </c>
      <c r="T185" s="12" t="str">
        <f>[2]หน้าผ้า!X194</f>
        <v>รอแจ้ง</v>
      </c>
      <c r="U185" s="11">
        <f>[2]หน้าผ้า!AA194</f>
        <v>337878</v>
      </c>
      <c r="V185" s="10">
        <f>[2]หน้าผ้า!AJ194</f>
        <v>0</v>
      </c>
      <c r="W185" s="10">
        <f>[2]หน้าผ้า!AL194</f>
        <v>337878</v>
      </c>
      <c r="X185" s="10">
        <f>[2]หน้าผ้า!AM194</f>
        <v>0</v>
      </c>
      <c r="Y185" s="10">
        <f>[2]หน้าผ้า!AN194</f>
        <v>354771.9</v>
      </c>
      <c r="Z185" s="9" t="str">
        <f>[2]หน้าผ้า!AO194</f>
        <v>WSWT2321112512551</v>
      </c>
      <c r="AA185" s="8">
        <f>[2]หน้าผ้า!AQ194</f>
        <v>363451.98582000006</v>
      </c>
      <c r="AB185" s="8">
        <f>[2]หน้าผ้า!AR194</f>
        <v>0</v>
      </c>
      <c r="AC185" s="8">
        <f>[2]หน้าผ้า!AS194</f>
        <v>363451.98582000006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P9</v>
      </c>
      <c r="AI185" s="1">
        <f>[2]หน้าผ้า!DM194</f>
        <v>3</v>
      </c>
      <c r="AJ185" s="3" t="str">
        <f>[2]หน้าผ้า!DN194</f>
        <v>รอแจ้ง</v>
      </c>
      <c r="AK185" s="3">
        <f>[2]หน้าผ้า!DQ194</f>
        <v>0</v>
      </c>
      <c r="AL185" s="3" t="e">
        <f>[2]หน้าผ้า!DR194</f>
        <v>#VALUE!</v>
      </c>
      <c r="AM185" s="3" t="e">
        <f>[2]หน้าผ้า!DS194</f>
        <v>#VALUE!</v>
      </c>
      <c r="AN185" s="3" t="e">
        <f>[2]หน้าผ้า!DT194</f>
        <v>#VALUE!</v>
      </c>
      <c r="AO185" s="3" t="e">
        <f>[2]หน้าผ้า!DU194</f>
        <v>#VALUE!</v>
      </c>
      <c r="AP185" s="3" t="e">
        <f>[2]หน้าผ้า!DP194</f>
        <v>#VALUE!</v>
      </c>
      <c r="AQ185" s="3" t="e">
        <f>[2]หน้าผ้า!DW194</f>
        <v>#VALUE!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WRWT211125/WRWT251030</v>
      </c>
      <c r="BD185" s="56">
        <f>[2]หน้าผ้า!CA194</f>
        <v>46559.511849046357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23</v>
      </c>
      <c r="F186" s="9">
        <f>[2]หน้าผ้า!H195</f>
        <v>37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128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WSWT2321112512551</v>
      </c>
      <c r="AA186" s="8">
        <f>[2]หน้าผ้า!AQ195</f>
        <v>469407.45082000003</v>
      </c>
      <c r="AB186" s="8">
        <f>[2]หน้าผ้า!AR195</f>
        <v>20359</v>
      </c>
      <c r="AC186" s="8">
        <f>[2]หน้าผ้า!AS195</f>
        <v>449048.45082000003</v>
      </c>
      <c r="AD186" s="8">
        <f>[2]หน้าผ้า!AT195</f>
        <v>0</v>
      </c>
      <c r="AE186" s="8">
        <f>[2]หน้าผ้า!AU195</f>
        <v>0</v>
      </c>
      <c r="AF186" s="8" t="str">
        <f>[2]หน้าผ้า!AI195</f>
        <v>ระบุในSD</v>
      </c>
      <c r="AG186" s="1" t="str">
        <f>[3]หน้าผ้า!DC198</f>
        <v>พร้อมส่ง</v>
      </c>
      <c r="AH186" s="1">
        <f>[2]หน้าผ้า!DL195</f>
        <v>0</v>
      </c>
      <c r="AI186" s="1">
        <f>[2]หน้าผ้า!DM195</f>
        <v>0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WRWT2301125/WRWT251030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24</v>
      </c>
      <c r="F187" s="9">
        <f>[2]หน้าผ้า!H196</f>
        <v>37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120</v>
      </c>
      <c r="J187" s="9" t="str">
        <f>[2]หน้าผ้า!M196</f>
        <v>+</v>
      </c>
      <c r="K187" s="9">
        <f>[2]หน้าผ้า!N196</f>
        <v>3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WSWT24211125120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ผ้าขาว</v>
      </c>
      <c r="AH187" s="1">
        <f>[2]หน้าผ้า!DL196</f>
        <v>0</v>
      </c>
      <c r="AI187" s="1">
        <f>[2]หน้าผ้า!DM196</f>
        <v>0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WRWT2401125/WRWT25850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 t="str">
        <f>[2]หน้าผ้า!F197</f>
        <v xml:space="preserve"> </v>
      </c>
      <c r="E188" s="9">
        <f>[2]หน้าผ้า!G197</f>
        <v>24</v>
      </c>
      <c r="F188" s="9">
        <f>[2]หน้าผ้า!H197</f>
        <v>37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125</v>
      </c>
      <c r="J188" s="9" t="str">
        <f>[2]หน้าผ้า!M197</f>
        <v>+</v>
      </c>
      <c r="K188" s="9">
        <f>[2]หน้าผ้า!N197</f>
        <v>3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WSWT2421112512551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 t="e">
        <f>[2]หน้าผ้า!AT197</f>
        <v>#REF!</v>
      </c>
      <c r="AE188" s="8" t="e">
        <f>[2]หน้าผ้า!AU197</f>
        <v>#REF!</v>
      </c>
      <c r="AF188" s="8" t="str">
        <f>[2]หน้าผ้า!AI197</f>
        <v>ระบุในSD</v>
      </c>
      <c r="AG188" s="1" t="str">
        <f>[3]หน้าผ้า!DC200</f>
        <v>พร้อมส่ง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WRWT2401125/WRWT25960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26</v>
      </c>
      <c r="F189" s="9">
        <f>[2]หน้าผ้า!H198</f>
        <v>38</v>
      </c>
      <c r="G189" s="9" t="str">
        <f>[2]หน้าผ้า!I198</f>
        <v>เหลือง</v>
      </c>
      <c r="H189" s="9">
        <f>[2]หน้าผ้า!J198</f>
        <v>0</v>
      </c>
      <c r="I189" s="9">
        <f>[2]หน้าผ้า!L198</f>
        <v>105</v>
      </c>
      <c r="J189" s="9" t="str">
        <f>[2]หน้าผ้า!M198</f>
        <v>±</v>
      </c>
      <c r="K189" s="9">
        <f>[2]หน้าผ้า!N198</f>
        <v>5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WSYL2625850</v>
      </c>
      <c r="AA189" s="8" t="e">
        <f>[2]หน้าผ้า!AQ198</f>
        <v>#REF!</v>
      </c>
      <c r="AB189" s="8" t="e">
        <f>[2]หน้าผ้า!AR198</f>
        <v>#REF!</v>
      </c>
      <c r="AC189" s="8" t="e">
        <f>[2]หน้าผ้า!AS198</f>
        <v>#REF!</v>
      </c>
      <c r="AD189" s="8" t="e">
        <f>[2]หน้าผ้า!AT198</f>
        <v>#REF!</v>
      </c>
      <c r="AE189" s="8" t="e">
        <f>[2]หน้าผ้า!AU198</f>
        <v>#REF!</v>
      </c>
      <c r="AF189" s="8" t="str">
        <f>[2]หน้าผ้า!AI198</f>
        <v>ระบุในSD</v>
      </c>
      <c r="AG189" s="1" t="str">
        <f>[3]หน้าผ้า!DC201</f>
        <v>พร้อมส่ง</v>
      </c>
      <c r="AH189" s="1">
        <f>[2]หน้าผ้า!DL198</f>
        <v>0</v>
      </c>
      <c r="AI189" s="1" t="str">
        <f>[2]หน้าผ้า!DM198</f>
        <v>Lead time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0</v>
      </c>
      <c r="AP189" s="3">
        <f>[2]หน้าผ้า!DP198</f>
        <v>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>
        <f>[2]หน้าผ้า!EC198</f>
        <v>0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WRYL25850/WRYL25850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45894</v>
      </c>
      <c r="B190" s="14" t="str">
        <f>[2]หน้าผ้า!B199</f>
        <v>MK68-001030</v>
      </c>
      <c r="C190" s="9" t="str">
        <f>[2]หน้าผ้า!E199</f>
        <v>คุณธนนท์ อุทัยไพศาลวงศ์</v>
      </c>
      <c r="D190" s="13" t="str">
        <f>[2]หน้าผ้า!F199</f>
        <v>ไม่พิมพ์</v>
      </c>
      <c r="E190" s="9">
        <f>[2]หน้าผ้า!G199</f>
        <v>26</v>
      </c>
      <c r="F190" s="9">
        <f>[2]หน้าผ้า!H199</f>
        <v>39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93</v>
      </c>
      <c r="J190" s="9" t="str">
        <f>[2]หน้าผ้า!M199</f>
        <v>±</v>
      </c>
      <c r="K190" s="9">
        <f>[2]หน้าผ้า!N199</f>
        <v>5</v>
      </c>
      <c r="L190" s="9" t="str">
        <f>[2]หน้าผ้า!R199</f>
        <v>ไม่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>มัด100</v>
      </c>
      <c r="T190" s="12">
        <f>[2]หน้าผ้า!X199</f>
        <v>45920</v>
      </c>
      <c r="U190" s="11">
        <f>[2]หน้าผ้า!AA199</f>
        <v>5000</v>
      </c>
      <c r="V190" s="10">
        <f>[2]หน้าผ้า!AJ199</f>
        <v>5000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WSWT2625650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พร้อมส่ง</v>
      </c>
      <c r="AH190" s="1" t="str">
        <f>[2]หน้าผ้า!DL199</f>
        <v>P3</v>
      </c>
      <c r="AI190" s="1">
        <f>[2]หน้าผ้า!DM199</f>
        <v>1</v>
      </c>
      <c r="AJ190" s="3">
        <f>[2]หน้าผ้า!DN199</f>
        <v>45920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45919</v>
      </c>
      <c r="AP190" s="3">
        <f>[2]หน้าผ้า!DP199</f>
        <v>45915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ตัด</v>
      </c>
      <c r="AX190" s="2">
        <f>[2]หน้าผ้า!ED199</f>
        <v>0</v>
      </c>
      <c r="AY190" s="2" t="str">
        <f>[2]หน้าผ้า!AG199</f>
        <v>รอส่ง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WRWT25650/WRWT25650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45906</v>
      </c>
      <c r="B191" s="14" t="str">
        <f>[2]หน้าผ้า!B200</f>
        <v>MK68-001083</v>
      </c>
      <c r="C191" s="9" t="str">
        <f>[2]หน้าผ้า!E200</f>
        <v>บจก.กบินทร์อินทรีย์</v>
      </c>
      <c r="D191" s="13" t="str">
        <f>[2]หน้าผ้า!F200</f>
        <v>หลอดไฟ 20กก.</v>
      </c>
      <c r="E191" s="9">
        <f>[2]หน้าผ้า!G200</f>
        <v>26</v>
      </c>
      <c r="F191" s="9">
        <f>[2]หน้าผ้า!H200</f>
        <v>41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97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>
        <f>[2]หน้าผ้า!T200</f>
        <v>27</v>
      </c>
      <c r="N191" s="9">
        <f>[2]หน้าผ้า!U200</f>
        <v>43</v>
      </c>
      <c r="O191" s="9">
        <f>[2]หน้าผ้า!V200</f>
        <v>40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>300กระสอบ</v>
      </c>
      <c r="T191" s="12">
        <f>[2]หน้าผ้า!X200</f>
        <v>45919</v>
      </c>
      <c r="U191" s="11">
        <f>[2]หน้าผ้า!AA200</f>
        <v>4000</v>
      </c>
      <c r="V191" s="10">
        <f>[2]หน้าผ้า!AJ200</f>
        <v>4000</v>
      </c>
      <c r="W191" s="10">
        <f>[2]หน้าผ้า!AL200</f>
        <v>0</v>
      </c>
      <c r="X191" s="10">
        <f>[2]หน้าผ้า!AM200</f>
        <v>4295</v>
      </c>
      <c r="Y191" s="10">
        <f>[2]หน้าผ้า!AN200</f>
        <v>0</v>
      </c>
      <c r="Z191" s="9" t="str">
        <f>[2]หน้าผ้า!AO200</f>
        <v>WSWT2625650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พร้อมส่ง</v>
      </c>
      <c r="AH191" s="1" t="str">
        <f>[2]หน้าผ้า!DL200</f>
        <v>P9</v>
      </c>
      <c r="AI191" s="1">
        <f>[2]หน้าผ้า!DM200</f>
        <v>3</v>
      </c>
      <c r="AJ191" s="3">
        <f>[2]หน้าผ้า!DN200</f>
        <v>45919</v>
      </c>
      <c r="AK191" s="3">
        <f>[2]หน้าผ้า!DQ200</f>
        <v>0</v>
      </c>
      <c r="AL191" s="3">
        <f>[2]หน้าผ้า!DR200</f>
        <v>45909</v>
      </c>
      <c r="AM191" s="3">
        <f>[2]หน้าผ้า!DS200</f>
        <v>45916</v>
      </c>
      <c r="AN191" s="3">
        <f>[2]หน้าผ้า!DT200</f>
        <v>45917</v>
      </c>
      <c r="AO191" s="3">
        <f>[2]หน้าผ้า!DU200</f>
        <v>45917</v>
      </c>
      <c r="AP191" s="3">
        <f>[2]หน้าผ้า!DP200</f>
        <v>45914</v>
      </c>
      <c r="AQ191" s="3">
        <f>[2]หน้าผ้า!DW200</f>
        <v>45918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WRWT25650/WRWT25650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45906</v>
      </c>
      <c r="B192" s="14" t="str">
        <f>[2]หน้าผ้า!B201</f>
        <v>MK68-001083</v>
      </c>
      <c r="C192" s="9" t="str">
        <f>[2]หน้าผ้า!E201</f>
        <v>บจก.กบินทร์อินทรีย์</v>
      </c>
      <c r="D192" s="13" t="str">
        <f>[2]หน้าผ้า!F201</f>
        <v xml:space="preserve">ไก่เหยียบศรกบินทร์ </v>
      </c>
      <c r="E192" s="9">
        <f>[2]หน้าผ้า!G201</f>
        <v>26</v>
      </c>
      <c r="F192" s="9">
        <f>[2]หน้าผ้า!H201</f>
        <v>41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97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บิด</v>
      </c>
      <c r="M192" s="10">
        <f>[2]หน้าผ้า!T201</f>
        <v>27</v>
      </c>
      <c r="N192" s="9">
        <f>[2]หน้าผ้า!U201</f>
        <v>43</v>
      </c>
      <c r="O192" s="9">
        <f>[2]หน้าผ้า!V201</f>
        <v>40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>300กระสอบ</v>
      </c>
      <c r="T192" s="12">
        <f>[2]หน้าผ้า!X201</f>
        <v>45919</v>
      </c>
      <c r="U192" s="11">
        <f>[2]หน้าผ้า!AA201</f>
        <v>4000</v>
      </c>
      <c r="V192" s="10">
        <f>[2]หน้าผ้า!AJ201</f>
        <v>4000</v>
      </c>
      <c r="W192" s="10">
        <f>[2]หน้าผ้า!AL201</f>
        <v>0</v>
      </c>
      <c r="X192" s="10">
        <f>[2]หน้าผ้า!AM201</f>
        <v>4670</v>
      </c>
      <c r="Y192" s="10">
        <f>[2]หน้าผ้า!AN201</f>
        <v>0</v>
      </c>
      <c r="Z192" s="9" t="str">
        <f>[2]หน้าผ้า!AO201</f>
        <v>WSWT2625650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พร้อมส่ง</v>
      </c>
      <c r="AH192" s="1" t="str">
        <f>[2]หน้าผ้า!DL201</f>
        <v>P9</v>
      </c>
      <c r="AI192" s="1">
        <f>[2]หน้าผ้า!DM201</f>
        <v>3</v>
      </c>
      <c r="AJ192" s="3">
        <f>[2]หน้าผ้า!DN201</f>
        <v>45919</v>
      </c>
      <c r="AK192" s="3">
        <f>[2]หน้าผ้า!DQ201</f>
        <v>0</v>
      </c>
      <c r="AL192" s="3">
        <f>[2]หน้าผ้า!DR201</f>
        <v>45909</v>
      </c>
      <c r="AM192" s="3">
        <f>[2]หน้าผ้า!DS201</f>
        <v>45916</v>
      </c>
      <c r="AN192" s="3">
        <f>[2]หน้าผ้า!DT201</f>
        <v>45917</v>
      </c>
      <c r="AO192" s="3">
        <f>[2]หน้าผ้า!DU201</f>
        <v>45917</v>
      </c>
      <c r="AP192" s="3">
        <f>[2]หน้าผ้า!DP201</f>
        <v>45914</v>
      </c>
      <c r="AQ192" s="3">
        <f>[2]หน้าผ้า!DW201</f>
        <v>45918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WRWT25650/WRWT25650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45906</v>
      </c>
      <c r="B193" s="14" t="str">
        <f>[2]หน้าผ้า!B202</f>
        <v>MK68-001085</v>
      </c>
      <c r="C193" s="9" t="str">
        <f>[2]หน้าผ้า!E202</f>
        <v>บจก.กบินทร์อินทรีย์</v>
      </c>
      <c r="D193" s="13" t="str">
        <f>[2]หน้าผ้า!F202</f>
        <v>ไก่เหยียบศรีวรรณ</v>
      </c>
      <c r="E193" s="9">
        <f>[2]หน้าผ้า!G202</f>
        <v>26</v>
      </c>
      <c r="F193" s="9">
        <f>[2]หน้าผ้า!H202</f>
        <v>41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97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บิด</v>
      </c>
      <c r="M193" s="10">
        <f>[2]หน้าผ้า!T202</f>
        <v>27</v>
      </c>
      <c r="N193" s="9">
        <f>[2]หน้าผ้า!U202</f>
        <v>43</v>
      </c>
      <c r="O193" s="9">
        <f>[2]หน้าผ้า!V202</f>
        <v>40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>300กระสอบ</v>
      </c>
      <c r="T193" s="12">
        <f>[2]หน้าผ้า!X202</f>
        <v>45919</v>
      </c>
      <c r="U193" s="11">
        <f>[2]หน้าผ้า!AA202</f>
        <v>4000</v>
      </c>
      <c r="V193" s="10">
        <f>[2]หน้าผ้า!AJ202</f>
        <v>4000</v>
      </c>
      <c r="W193" s="10">
        <f>[2]หน้าผ้า!AL202</f>
        <v>0</v>
      </c>
      <c r="X193" s="10">
        <f>[2]หน้าผ้า!AM202</f>
        <v>4330</v>
      </c>
      <c r="Y193" s="10">
        <f>[2]หน้าผ้า!AN202</f>
        <v>0</v>
      </c>
      <c r="Z193" s="9" t="str">
        <f>[2]หน้าผ้า!AO202</f>
        <v>WSWT2625650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พร้อมส่ง</v>
      </c>
      <c r="AH193" s="1" t="str">
        <f>[2]หน้าผ้า!DL202</f>
        <v>P9</v>
      </c>
      <c r="AI193" s="1">
        <f>[2]หน้าผ้า!DM202</f>
        <v>3</v>
      </c>
      <c r="AJ193" s="3">
        <f>[2]หน้าผ้า!DN202</f>
        <v>45919</v>
      </c>
      <c r="AK193" s="3">
        <f>[2]หน้าผ้า!DQ202</f>
        <v>0</v>
      </c>
      <c r="AL193" s="3">
        <f>[2]หน้าผ้า!DR202</f>
        <v>45909</v>
      </c>
      <c r="AM193" s="3">
        <f>[2]หน้าผ้า!DS202</f>
        <v>45916</v>
      </c>
      <c r="AN193" s="3">
        <f>[2]หน้าผ้า!DT202</f>
        <v>45917</v>
      </c>
      <c r="AO193" s="3">
        <f>[2]หน้าผ้า!DU202</f>
        <v>45917</v>
      </c>
      <c r="AP193" s="3">
        <f>[2]หน้าผ้า!DP202</f>
        <v>45914</v>
      </c>
      <c r="AQ193" s="3">
        <f>[2]หน้าผ้า!DW202</f>
        <v>45918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 t="str">
        <f>[2]หน้าผ้า!AG202</f>
        <v xml:space="preserve">ลบสี 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WRWT25650/WRWT25650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26</v>
      </c>
      <c r="F194" s="9">
        <f>[2]หน้าผ้า!H203</f>
        <v>43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102</v>
      </c>
      <c r="J194" s="9" t="str">
        <f>[2]หน้าผ้า!M203</f>
        <v>±</v>
      </c>
      <c r="K194" s="9">
        <f>[2]หน้าผ้า!N203</f>
        <v>5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WSWT2625650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 t="str">
        <f>[2]หน้าผ้า!AI203</f>
        <v>ระบุในSD</v>
      </c>
      <c r="AG194" s="1" t="str">
        <f>[3]หน้าผ้า!DC206</f>
        <v>พร้อมส่ง</v>
      </c>
      <c r="AH194" s="1">
        <f>[2]หน้าผ้า!DL203</f>
        <v>0</v>
      </c>
      <c r="AI194" s="1" t="str">
        <f>[2]หน้าผ้า!DM203</f>
        <v>Lead time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WRWT25650/WRWT25650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26</v>
      </c>
      <c r="F195" s="9">
        <f>[2]หน้าผ้า!H204</f>
        <v>43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100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WSWT262575051</v>
      </c>
      <c r="AA195" s="8" t="e">
        <f>[2]หน้าผ้า!AQ204</f>
        <v>#REF!</v>
      </c>
      <c r="AB195" s="8" t="e">
        <f>[2]หน้าผ้า!AR204</f>
        <v>#REF!</v>
      </c>
      <c r="AC195" s="8" t="e">
        <f>[2]หน้าผ้า!AS204</f>
        <v>#REF!</v>
      </c>
      <c r="AD195" s="8" t="e">
        <f>[2]หน้าผ้า!AT204</f>
        <v>#REF!</v>
      </c>
      <c r="AE195" s="8" t="e">
        <f>[2]หน้าผ้า!AU204</f>
        <v>#REF!</v>
      </c>
      <c r="AF195" s="8" t="str">
        <f>[2]หน้าผ้า!AI204</f>
        <v>ระบุในSD</v>
      </c>
      <c r="AG195" s="1" t="str">
        <f>[3]หน้าผ้า!DC207</f>
        <v>ผ้าขาว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WRWT25800/WRWT25650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26</v>
      </c>
      <c r="F196" s="9">
        <f>[2]หน้าผ้า!H205</f>
        <v>43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113</v>
      </c>
      <c r="J196" s="9" t="str">
        <f>[2]หน้าผ้า!M205</f>
        <v>±</v>
      </c>
      <c r="K196" s="9">
        <f>[2]หน้าผ้า!N205</f>
        <v>5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WSWT2625700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 t="e">
        <f>[2]หน้าผ้า!AT205</f>
        <v>#REF!</v>
      </c>
      <c r="AE196" s="8" t="e">
        <f>[2]หน้าผ้า!AU205</f>
        <v>#REF!</v>
      </c>
      <c r="AF196" s="8" t="str">
        <f>[2]หน้าผ้า!AI205</f>
        <v>ระบุในSD</v>
      </c>
      <c r="AG196" s="1" t="str">
        <f>[3]หน้าผ้า!DC208</f>
        <v>พร้อมส่ง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WRWT260800/WRWT25650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26</v>
      </c>
      <c r="F197" s="9">
        <f>[2]หน้าผ้า!H206</f>
        <v>41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90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WSWT2625800SM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ผ้าขาว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WRWT260800/WRWT25650</v>
      </c>
      <c r="BD197" s="56">
        <f>[2]หน้าผ้า!CA206</f>
        <v>0</v>
      </c>
    </row>
    <row r="198" spans="1:56" ht="27.75" customHeight="1" x14ac:dyDescent="0.45">
      <c r="A198" s="3" t="str">
        <f>[2]หน้าผ้า!C207</f>
        <v>ประมาณการ</v>
      </c>
      <c r="B198" s="14" t="str">
        <f>[2]หน้าผ้า!B207</f>
        <v>ประมาณการ</v>
      </c>
      <c r="C198" s="9" t="str">
        <f>[2]หน้าผ้า!E207</f>
        <v>บจก.ที.ซี.ยูเนี่ยน อโกรเทค</v>
      </c>
      <c r="D198" s="13" t="str">
        <f>[2]หน้าผ้า!F207</f>
        <v>ไม่พิมพ์</v>
      </c>
      <c r="E198" s="9">
        <f>[2]หน้าผ้า!G207</f>
        <v>26</v>
      </c>
      <c r="F198" s="9">
        <f>[2]หน้าผ้า!H207</f>
        <v>43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116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ไม่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45925</v>
      </c>
      <c r="U198" s="11">
        <f>[2]หน้าผ้า!AA207</f>
        <v>10000</v>
      </c>
      <c r="V198" s="10">
        <f>[2]หน้าผ้า!AJ207</f>
        <v>0</v>
      </c>
      <c r="W198" s="10">
        <f>[2]หน้าผ้า!AL207</f>
        <v>10000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 xml:space="preserve">WSWT2625800 </v>
      </c>
      <c r="AA198" s="8">
        <f>[2]หน้าผ้า!AQ207</f>
        <v>12433.3</v>
      </c>
      <c r="AB198" s="8">
        <f>[2]หน้าผ้า!AR207</f>
        <v>12433.3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P3</v>
      </c>
      <c r="AI198" s="1">
        <f>[2]หน้าผ้า!DM207</f>
        <v>1</v>
      </c>
      <c r="AJ198" s="3">
        <f>[2]หน้าผ้า!DN207</f>
        <v>45925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45924</v>
      </c>
      <c r="AP198" s="3">
        <f>[2]หน้าผ้า!DP207</f>
        <v>45920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ตัด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WRWT25800/WRWT25800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26</v>
      </c>
      <c r="F199" s="9">
        <f>[2]หน้าผ้า!H208</f>
        <v>43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116</v>
      </c>
      <c r="J199" s="9" t="str">
        <f>[2]หน้าผ้า!M208</f>
        <v>±</v>
      </c>
      <c r="K199" s="9">
        <f>[2]หน้าผ้า!N208</f>
        <v>5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 xml:space="preserve">WSWT2625800 </v>
      </c>
      <c r="AA199" s="8">
        <f>[2]หน้าผ้า!AQ208</f>
        <v>12433.3</v>
      </c>
      <c r="AB199" s="8">
        <f>[2]หน้าผ้า!AR208</f>
        <v>12433.3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 t="str">
        <f>[2]หน้าผ้า!AI208</f>
        <v>ระบุในSD</v>
      </c>
      <c r="AG199" s="1" t="str">
        <f>[3]หน้าผ้า!DC211</f>
        <v>พิมพ์ไม่ครบ</v>
      </c>
      <c r="AH199" s="1">
        <f>[2]หน้าผ้า!DL208</f>
        <v>0</v>
      </c>
      <c r="AI199" s="1" t="str">
        <f>[2]หน้าผ้า!DM208</f>
        <v>Lead time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WRWT260800/WRWT25800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45898</v>
      </c>
      <c r="B200" s="14" t="str">
        <f>[2]หน้าผ้า!B209</f>
        <v>MK68-001052</v>
      </c>
      <c r="C200" s="9" t="str">
        <f>[2]หน้าผ้า!E209</f>
        <v>บจก.ที.ซี.ยูเนี่ยน อโกรเทค</v>
      </c>
      <c r="D200" s="13" t="str">
        <f>[2]หน้าผ้า!F209</f>
        <v>ไม่พิมพ์</v>
      </c>
      <c r="E200" s="9">
        <f>[2]หน้าผ้า!G209</f>
        <v>26</v>
      </c>
      <c r="F200" s="9">
        <f>[2]หน้าผ้า!H209</f>
        <v>43</v>
      </c>
      <c r="G200" s="9" t="str">
        <f>[2]หน้าผ้า!I209</f>
        <v>ขาว</v>
      </c>
      <c r="H200" s="9" t="str">
        <f>[2]หน้าผ้า!J209</f>
        <v>ใส</v>
      </c>
      <c r="I200" s="9">
        <f>[2]หน้าผ้า!L209</f>
        <v>150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45917</v>
      </c>
      <c r="U200" s="11">
        <f>[2]หน้าผ้า!AA209</f>
        <v>15000</v>
      </c>
      <c r="V200" s="10">
        <f>[2]หน้าผ้า!AJ209</f>
        <v>15750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WSWT2625850SM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P11</v>
      </c>
      <c r="AI200" s="1">
        <f>[2]หน้าผ้า!DM209</f>
        <v>2</v>
      </c>
      <c r="AJ200" s="3">
        <f>[2]หน้าผ้า!DN209</f>
        <v>45917</v>
      </c>
      <c r="AK200" s="3">
        <f>[2]หน้าผ้า!DQ209</f>
        <v>45915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45916</v>
      </c>
      <c r="AP200" s="3">
        <f>[2]หน้าผ้า!DP209</f>
        <v>45912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งานเคลือบ+ตัด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WRWT25850/WRWT25850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45911</v>
      </c>
      <c r="B201" s="14" t="str">
        <f>[2]หน้าผ้า!B210</f>
        <v>MK68-001107</v>
      </c>
      <c r="C201" s="9" t="str">
        <f>[2]หน้าผ้า!E210</f>
        <v>บจก.ที.ซี.ยูเนี่ยน อโกรเทค</v>
      </c>
      <c r="D201" s="13" t="str">
        <f>[2]หน้าผ้า!F210</f>
        <v>TUNA MEAL MARIN TRUST</v>
      </c>
      <c r="E201" s="9">
        <f>[2]หน้าผ้า!G210</f>
        <v>26</v>
      </c>
      <c r="F201" s="9">
        <f>[2]หน้าผ้า!H210</f>
        <v>43</v>
      </c>
      <c r="G201" s="9" t="str">
        <f>[2]หน้าผ้า!I210</f>
        <v>ขาว</v>
      </c>
      <c r="H201" s="9" t="str">
        <f>[2]หน้าผ้า!J210</f>
        <v>ใส</v>
      </c>
      <c r="I201" s="9">
        <f>[2]หน้าผ้า!L210</f>
        <v>150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45929</v>
      </c>
      <c r="U201" s="11">
        <f>[2]หน้าผ้า!AA210</f>
        <v>10000</v>
      </c>
      <c r="V201" s="10">
        <f>[2]หน้าผ้า!AJ210</f>
        <v>500</v>
      </c>
      <c r="W201" s="10">
        <f>[2]หน้าผ้า!AL210</f>
        <v>9500</v>
      </c>
      <c r="X201" s="10">
        <f>[2]หน้าผ้า!AM210</f>
        <v>0</v>
      </c>
      <c r="Y201" s="10">
        <f>[2]หน้าผ้า!AN210</f>
        <v>9975</v>
      </c>
      <c r="Z201" s="9" t="str">
        <f>[2]หน้าผ้า!AO210</f>
        <v>WSWT2625850SM</v>
      </c>
      <c r="AA201" s="8">
        <f>[2]หน้าผ้า!AQ210</f>
        <v>11811.635</v>
      </c>
      <c r="AB201" s="8">
        <f>[2]หน้าผ้า!AR210</f>
        <v>11811.635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11811.635</v>
      </c>
      <c r="AF201" s="8">
        <f>[2]หน้าผ้า!AI210</f>
        <v>0</v>
      </c>
      <c r="AG201" s="1" t="str">
        <f>[3]หน้าผ้า!DC213</f>
        <v>พร้อมส่ง</v>
      </c>
      <c r="AH201" s="1" t="str">
        <f>[2]หน้าผ้า!DL210</f>
        <v>P6</v>
      </c>
      <c r="AI201" s="1">
        <f>[2]หน้าผ้า!DM210</f>
        <v>4</v>
      </c>
      <c r="AJ201" s="3">
        <f>[2]หน้าผ้า!DN210</f>
        <v>45929</v>
      </c>
      <c r="AK201" s="3">
        <f>[2]หน้าผ้า!DQ210</f>
        <v>45925</v>
      </c>
      <c r="AL201" s="3">
        <f>[2]หน้าผ้า!DR210</f>
        <v>45918</v>
      </c>
      <c r="AM201" s="3">
        <f>[2]หน้าผ้า!DS210</f>
        <v>45926</v>
      </c>
      <c r="AN201" s="3">
        <f>[2]หน้าผ้า!DT210</f>
        <v>45927</v>
      </c>
      <c r="AO201" s="3">
        <f>[2]หน้าผ้า!DU210</f>
        <v>45928</v>
      </c>
      <c r="AP201" s="3">
        <f>[2]หน้าผ้า!DP210</f>
        <v>45924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WRWT25850/WRWT25850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45901</v>
      </c>
      <c r="B202" s="14" t="str">
        <f>[2]หน้าผ้า!B211</f>
        <v>MK68-001066</v>
      </c>
      <c r="C202" s="9" t="str">
        <f>[2]หน้าผ้า!E211</f>
        <v>บจก.ที.ซี.ยูเนี่ยน อโกรเทค</v>
      </c>
      <c r="D202" s="13" t="str">
        <f>[2]หน้าผ้า!F211</f>
        <v>Zhejiang UN</v>
      </c>
      <c r="E202" s="9">
        <f>[2]หน้าผ้า!G211</f>
        <v>26</v>
      </c>
      <c r="F202" s="9">
        <f>[2]หน้าผ้า!H211</f>
        <v>43</v>
      </c>
      <c r="G202" s="9" t="str">
        <f>[2]หน้าผ้า!I211</f>
        <v>ขาว</v>
      </c>
      <c r="H202" s="9" t="str">
        <f>[2]หน้าผ้า!J211</f>
        <v>ใส</v>
      </c>
      <c r="I202" s="9">
        <f>[2]หน้าผ้า!L211</f>
        <v>150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45930</v>
      </c>
      <c r="U202" s="11">
        <f>[2]หน้าผ้า!AA211</f>
        <v>30000</v>
      </c>
      <c r="V202" s="10">
        <f>[2]หน้าผ้า!AJ211</f>
        <v>3600</v>
      </c>
      <c r="W202" s="10">
        <f>[2]หน้าผ้า!AL211</f>
        <v>26400</v>
      </c>
      <c r="X202" s="10">
        <f>[2]หน้าผ้า!AM211</f>
        <v>9475</v>
      </c>
      <c r="Y202" s="10">
        <f>[2]หน้าผ้า!AN211</f>
        <v>21551.25</v>
      </c>
      <c r="Z202" s="9" t="str">
        <f>[2]หน้าผ้า!AO211</f>
        <v>WSWT2625850SM</v>
      </c>
      <c r="AA202" s="8">
        <f>[2]หน้าผ้า!AQ211</f>
        <v>26795.315662500001</v>
      </c>
      <c r="AB202" s="8">
        <f>[2]หน้าผ้า!AR211</f>
        <v>1470</v>
      </c>
      <c r="AC202" s="8">
        <f>[2]หน้าผ้า!AS211</f>
        <v>25325.315662500001</v>
      </c>
      <c r="AD202" s="8">
        <f>[2]หน้าผ้า!AT211</f>
        <v>0</v>
      </c>
      <c r="AE202" s="8">
        <f>[2]หน้าผ้า!AU211</f>
        <v>26795.315662500001</v>
      </c>
      <c r="AF202" s="8">
        <f>[2]หน้าผ้า!AI211</f>
        <v>0</v>
      </c>
      <c r="AG202" s="1" t="str">
        <f>[3]หน้าผ้า!DC214</f>
        <v>พร้อมส่ง</v>
      </c>
      <c r="AH202" s="1" t="str">
        <f>[2]หน้าผ้า!DL211</f>
        <v>P6</v>
      </c>
      <c r="AI202" s="1">
        <f>[2]หน้าผ้า!DM211</f>
        <v>4</v>
      </c>
      <c r="AJ202" s="3">
        <f>[2]หน้าผ้า!DN211</f>
        <v>45930</v>
      </c>
      <c r="AK202" s="3">
        <f>[2]หน้าผ้า!DQ211</f>
        <v>45926</v>
      </c>
      <c r="AL202" s="3">
        <f>[2]หน้าผ้า!DR211</f>
        <v>45919</v>
      </c>
      <c r="AM202" s="3">
        <f>[2]หน้าผ้า!DS211</f>
        <v>45927</v>
      </c>
      <c r="AN202" s="3">
        <f>[2]หน้าผ้า!DT211</f>
        <v>45928</v>
      </c>
      <c r="AO202" s="3">
        <f>[2]หน้าผ้า!DU211</f>
        <v>45929</v>
      </c>
      <c r="AP202" s="3">
        <f>[2]หน้าผ้า!DP211</f>
        <v>45925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งานเคลือบ+พิมพ์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WRWT25850/WRWT25850</v>
      </c>
      <c r="BD202" s="56">
        <f>[2]หน้าผ้า!CA211</f>
        <v>2611.8842219925</v>
      </c>
    </row>
    <row r="203" spans="1:56" ht="27.75" customHeight="1" x14ac:dyDescent="0.45">
      <c r="A203" s="3">
        <f>[2]หน้าผ้า!C212</f>
        <v>45901</v>
      </c>
      <c r="B203" s="14" t="str">
        <f>[2]หน้าผ้า!B212</f>
        <v>MK68-001067</v>
      </c>
      <c r="C203" s="9" t="str">
        <f>[2]หน้าผ้า!E212</f>
        <v>บจก.ที.ซี.ยูเนี่ยน อโกรเทค</v>
      </c>
      <c r="D203" s="13" t="str">
        <f>[2]หน้าผ้า!F212</f>
        <v>Zhejiang UN</v>
      </c>
      <c r="E203" s="9">
        <f>[2]หน้าผ้า!G212</f>
        <v>26</v>
      </c>
      <c r="F203" s="9">
        <f>[2]หน้าผ้า!H212</f>
        <v>43</v>
      </c>
      <c r="G203" s="9" t="str">
        <f>[2]หน้าผ้า!I212</f>
        <v>ขาว</v>
      </c>
      <c r="H203" s="9" t="str">
        <f>[2]หน้าผ้า!J212</f>
        <v>ใส</v>
      </c>
      <c r="I203" s="9">
        <f>[2]หน้าผ้า!L212</f>
        <v>150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45945</v>
      </c>
      <c r="U203" s="11">
        <f>[2]หน้าผ้า!AA212</f>
        <v>10000</v>
      </c>
      <c r="V203" s="10">
        <f>[2]หน้าผ้า!AJ212</f>
        <v>0</v>
      </c>
      <c r="W203" s="10">
        <f>[2]หน้าผ้า!AL212</f>
        <v>10000</v>
      </c>
      <c r="X203" s="10">
        <f>[2]หน้าผ้า!AM212</f>
        <v>0</v>
      </c>
      <c r="Y203" s="10">
        <f>[2]หน้าผ้า!AN212</f>
        <v>10500</v>
      </c>
      <c r="Z203" s="9" t="str">
        <f>[2]หน้าผ้า!AO212</f>
        <v>WSWT2625850SM</v>
      </c>
      <c r="AA203" s="8">
        <f>[2]หน้าผ้า!AQ212</f>
        <v>12433.3</v>
      </c>
      <c r="AB203" s="8">
        <f>[2]หน้าผ้า!AR212</f>
        <v>0</v>
      </c>
      <c r="AC203" s="8">
        <f>[2]หน้าผ้า!AS212</f>
        <v>12433.3</v>
      </c>
      <c r="AD203" s="8">
        <f>[2]หน้าผ้า!AT212</f>
        <v>0</v>
      </c>
      <c r="AE203" s="8">
        <f>[2]หน้าผ้า!AU212</f>
        <v>12433.3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P6</v>
      </c>
      <c r="AI203" s="1">
        <f>[2]หน้าผ้า!DM212</f>
        <v>4</v>
      </c>
      <c r="AJ203" s="3">
        <f>[2]หน้าผ้า!DN212</f>
        <v>45945</v>
      </c>
      <c r="AK203" s="3">
        <f>[2]หน้าผ้า!DQ212</f>
        <v>45941</v>
      </c>
      <c r="AL203" s="3">
        <f>[2]หน้าผ้า!DR212</f>
        <v>45934</v>
      </c>
      <c r="AM203" s="3">
        <f>[2]หน้าผ้า!DS212</f>
        <v>45942</v>
      </c>
      <c r="AN203" s="3">
        <f>[2]หน้าผ้า!DT212</f>
        <v>45943</v>
      </c>
      <c r="AO203" s="3">
        <f>[2]หน้าผ้า!DU212</f>
        <v>45944</v>
      </c>
      <c r="AP203" s="3">
        <f>[2]หน้าผ้า!DP212</f>
        <v>45940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งานเคลือบ+พิมพ์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WRWT25850/WRWT25850</v>
      </c>
      <c r="BD203" s="56">
        <f>[2]หน้าผ้า!CA212</f>
        <v>1282.2876733333333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26</v>
      </c>
      <c r="F204" s="9">
        <f>[2]หน้าผ้า!H213</f>
        <v>43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120</v>
      </c>
      <c r="J204" s="9" t="str">
        <f>[2]หน้าผ้า!M213</f>
        <v>±</v>
      </c>
      <c r="K204" s="9">
        <f>[2]หน้าผ้า!N213</f>
        <v>5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 t="str">
        <f>[2]หน้าผ้า!AO213</f>
        <v>WSWT2625850SM</v>
      </c>
      <c r="AA204" s="8">
        <f>[2]หน้าผ้า!AQ213</f>
        <v>51040.250662499995</v>
      </c>
      <c r="AB204" s="8">
        <f>[2]หน้าผ้า!AR213</f>
        <v>13281.635</v>
      </c>
      <c r="AC204" s="8">
        <f>[2]หน้าผ้า!AS213</f>
        <v>37758.6156625</v>
      </c>
      <c r="AD204" s="8">
        <f>[2]หน้าผ้า!AT213</f>
        <v>0</v>
      </c>
      <c r="AE204" s="8">
        <f>[2]หน้าผ้า!AU213</f>
        <v>51040.250662499995</v>
      </c>
      <c r="AF204" s="8" t="str">
        <f>[2]หน้าผ้า!AI213</f>
        <v>ระบุในSD</v>
      </c>
      <c r="AG204" s="1" t="str">
        <f>[3]หน้าผ้า!DC216</f>
        <v>ผ้าขาว</v>
      </c>
      <c r="AH204" s="1">
        <f>[2]หน้าผ้า!DL213</f>
        <v>0</v>
      </c>
      <c r="AI204" s="1" t="str">
        <f>[2]หน้าผ้า!DM213</f>
        <v>Lead time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WRWT260850/WRWT25850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28</v>
      </c>
      <c r="F205" s="9">
        <f>[2]หน้าผ้า!H214</f>
        <v>41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122</v>
      </c>
      <c r="J205" s="9" t="str">
        <f>[2]หน้าผ้า!M214</f>
        <v>+</v>
      </c>
      <c r="K205" s="9">
        <f>[2]หน้าผ้า!N214</f>
        <v>3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WSWT2825800</v>
      </c>
      <c r="AA205" s="8" t="e">
        <f>[2]หน้าผ้า!AQ214</f>
        <v>#REF!</v>
      </c>
      <c r="AB205" s="8" t="e">
        <f>[2]หน้าผ้า!AR214</f>
        <v>#REF!</v>
      </c>
      <c r="AC205" s="8" t="e">
        <f>[2]หน้าผ้า!AS214</f>
        <v>#REF!</v>
      </c>
      <c r="AD205" s="8" t="e">
        <f>[2]หน้าผ้า!AT214</f>
        <v>#REF!</v>
      </c>
      <c r="AE205" s="8" t="e">
        <f>[2]หน้าผ้า!AU214</f>
        <v>#REF!</v>
      </c>
      <c r="AF205" s="8" t="str">
        <f>[2]หน้าผ้า!AI214</f>
        <v>ระบุในSD</v>
      </c>
      <c r="AG205" s="1" t="str">
        <f>[3]หน้าผ้า!DC217</f>
        <v>พร้อมส่ง</v>
      </c>
      <c r="AH205" s="1">
        <f>[2]หน้าผ้า!DL214</f>
        <v>0</v>
      </c>
      <c r="AI205" s="1" t="str">
        <f>[2]หน้าผ้า!DM214</f>
        <v>Lead time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45909</v>
      </c>
      <c r="B206" s="14" t="str">
        <f>[2]หน้าผ้า!B215</f>
        <v>MK68-001089</v>
      </c>
      <c r="C206" s="9" t="str">
        <f>[2]หน้าผ้า!E215</f>
        <v>บจก.ไทยร่วมใจน้ำมันพืช</v>
      </c>
      <c r="D206" s="13" t="str">
        <f>[2]หน้าผ้า!F215</f>
        <v>TRJ</v>
      </c>
      <c r="E206" s="9">
        <f>[2]หน้าผ้า!G215</f>
        <v>28</v>
      </c>
      <c r="F206" s="9">
        <f>[2]หน้าผ้า!H215</f>
        <v>41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120</v>
      </c>
      <c r="J206" s="9" t="str">
        <f>[2]หน้าผ้า!M215</f>
        <v>+</v>
      </c>
      <c r="K206" s="9">
        <f>[2]หน้าผ้า!N215</f>
        <v>3</v>
      </c>
      <c r="L206" s="9" t="str">
        <f>[2]หน้าผ้า!R215</f>
        <v>ไม่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500กระสอบ</v>
      </c>
      <c r="T206" s="12">
        <f>[2]หน้าผ้า!X215</f>
        <v>45920</v>
      </c>
      <c r="U206" s="11">
        <f>[2]หน้าผ้า!AA215</f>
        <v>50000</v>
      </c>
      <c r="V206" s="10">
        <f>[2]หน้าผ้า!AJ215</f>
        <v>1703</v>
      </c>
      <c r="W206" s="10">
        <f>[2]หน้าผ้า!AL215</f>
        <v>48297</v>
      </c>
      <c r="X206" s="10">
        <f>[2]หน้าผ้า!AM215</f>
        <v>0</v>
      </c>
      <c r="Y206" s="10">
        <f>[2]หน้าผ้า!AN215</f>
        <v>50711.85</v>
      </c>
      <c r="Z206" s="9" t="str">
        <f>[2]หน้าผ้า!AO215</f>
        <v>WSWT2825850</v>
      </c>
      <c r="AA206" s="8">
        <f>[2]หน้าผ้า!AQ215</f>
        <v>57350.272649999999</v>
      </c>
      <c r="AB206" s="8">
        <f>[2]หน้าผ้า!AR215</f>
        <v>44531</v>
      </c>
      <c r="AC206" s="8">
        <f>[2]หน้าผ้า!AS215</f>
        <v>12819.272649999999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พร้อมส่ง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45920</v>
      </c>
      <c r="AK206" s="3">
        <f>[2]หน้าผ้า!DQ215</f>
        <v>0</v>
      </c>
      <c r="AL206" s="3">
        <f>[2]หน้าผ้า!DR215</f>
        <v>45911</v>
      </c>
      <c r="AM206" s="3">
        <f>[2]หน้าผ้า!DS215</f>
        <v>45918</v>
      </c>
      <c r="AN206" s="3">
        <f>[2]หน้าผ้า!DT215</f>
        <v>45919</v>
      </c>
      <c r="AO206" s="3">
        <f>[2]หน้าผ้า!DU215</f>
        <v>45919</v>
      </c>
      <c r="AP206" s="3">
        <f>[2]หน้าผ้า!DP215</f>
        <v>45915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 t="str">
        <f>[2]หน้าผ้า!AG215</f>
        <v>22/9เย็น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WRWT25850/WRWT25850</v>
      </c>
      <c r="BD206" s="56">
        <f>[2]หน้าผ้า!CA215</f>
        <v>1440.7438094972222</v>
      </c>
    </row>
    <row r="207" spans="1:56" ht="27.75" customHeight="1" x14ac:dyDescent="0.45">
      <c r="A207" s="3" t="str">
        <f>[2]หน้าผ้า!C216</f>
        <v>ประมาณการ</v>
      </c>
      <c r="B207" s="14" t="str">
        <f>[2]หน้าผ้า!B216</f>
        <v>ประมาณการ</v>
      </c>
      <c r="C207" s="9" t="str">
        <f>[2]หน้าผ้า!E216</f>
        <v>บจก.ที.ซี.ยูเนี่ยน อโกรเทค</v>
      </c>
      <c r="D207" s="13" t="str">
        <f>[2]หน้าผ้า!F216</f>
        <v>ไม่พิมพ์</v>
      </c>
      <c r="E207" s="9">
        <f>[2]หน้าผ้า!G216</f>
        <v>28</v>
      </c>
      <c r="F207" s="9">
        <f>[2]หน้าผ้า!H216</f>
        <v>47</v>
      </c>
      <c r="G207" s="9" t="str">
        <f>[2]หน้าผ้า!I216</f>
        <v>ขาว</v>
      </c>
      <c r="H207" s="9" t="str">
        <f>[2]หน้าผ้า!J216</f>
        <v>ใส</v>
      </c>
      <c r="I207" s="9">
        <f>[2]หน้าผ้า!L216</f>
        <v>180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ไม่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45925</v>
      </c>
      <c r="U207" s="11">
        <f>[2]หน้าผ้า!AA216</f>
        <v>5000</v>
      </c>
      <c r="V207" s="10">
        <f>[2]หน้าผ้า!AJ216</f>
        <v>0</v>
      </c>
      <c r="W207" s="10">
        <f>[2]หน้าผ้า!AL216</f>
        <v>5000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WSWT2825850</v>
      </c>
      <c r="AA207" s="8">
        <f>[2]หน้าผ้า!AQ216</f>
        <v>6775.4500000000007</v>
      </c>
      <c r="AB207" s="8">
        <f>[2]หน้าผ้า!AR216</f>
        <v>0</v>
      </c>
      <c r="AC207" s="8">
        <f>[2]หน้าผ้า!AS216</f>
        <v>6775.4500000000007</v>
      </c>
      <c r="AD207" s="8">
        <f>[2]หน้าผ้า!AT216</f>
        <v>0</v>
      </c>
      <c r="AE207" s="8">
        <f>[2]หน้าผ้า!AU216</f>
        <v>6775.4500000000007</v>
      </c>
      <c r="AF207" s="8">
        <f>[2]หน้าผ้า!AI216</f>
        <v>0</v>
      </c>
      <c r="AG207" s="1">
        <f>[3]หน้าผ้า!DC219</f>
        <v>0</v>
      </c>
      <c r="AH207" s="1" t="str">
        <f>[2]หน้าผ้า!DL216</f>
        <v>P11</v>
      </c>
      <c r="AI207" s="1">
        <f>[2]หน้าผ้า!DM216</f>
        <v>2</v>
      </c>
      <c r="AJ207" s="3">
        <f>[2]หน้าผ้า!DN216</f>
        <v>45925</v>
      </c>
      <c r="AK207" s="3">
        <f>[2]หน้าผ้า!DQ216</f>
        <v>45923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45924</v>
      </c>
      <c r="AP207" s="3">
        <f>[2]หน้าผ้า!DP216</f>
        <v>45920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งานเคลือบ+ตัด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WRWT25850/WRWT25850</v>
      </c>
      <c r="BD207" s="56">
        <f>[2]หน้าผ้า!CA216</f>
        <v>761.48529722222236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28</v>
      </c>
      <c r="F208" s="9">
        <f>[2]หน้าผ้า!H217</f>
        <v>43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130</v>
      </c>
      <c r="J208" s="9" t="str">
        <f>[2]หน้าผ้า!M217</f>
        <v>±</v>
      </c>
      <c r="K208" s="9">
        <f>[2]หน้าผ้า!N217</f>
        <v>3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 t="str">
        <f>[2]หน้าผ้า!AO217</f>
        <v>WSWT2825850</v>
      </c>
      <c r="AA208" s="8">
        <f>[2]หน้าผ้า!AQ217</f>
        <v>64125.722649999996</v>
      </c>
      <c r="AB208" s="8">
        <f>[2]หน้าผ้า!AR217</f>
        <v>44531</v>
      </c>
      <c r="AC208" s="8">
        <f>[2]หน้าผ้า!AS217</f>
        <v>19594.72265</v>
      </c>
      <c r="AD208" s="8">
        <f>[2]หน้าผ้า!AT217</f>
        <v>0</v>
      </c>
      <c r="AE208" s="8">
        <f>[2]หน้าผ้า!AU217</f>
        <v>6775.4500000000007</v>
      </c>
      <c r="AF208" s="8" t="str">
        <f>[2]หน้าผ้า!AI217</f>
        <v>ระบุในSD</v>
      </c>
      <c r="AG208" s="1">
        <f>[3]หน้าผ้า!DC220</f>
        <v>0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WRWT280850/WRWT25850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30</v>
      </c>
      <c r="F209" s="9">
        <f>[2]หน้าผ้า!H218</f>
        <v>41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122</v>
      </c>
      <c r="J209" s="9" t="str">
        <f>[2]หน้าผ้า!M218</f>
        <v>±</v>
      </c>
      <c r="K209" s="9">
        <f>[2]หน้าผ้า!N218</f>
        <v>5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 t="str">
        <f>[2]หน้าผ้า!AO218</f>
        <v>WSWT3025800</v>
      </c>
      <c r="AA209" s="8" t="e">
        <f>[2]หน้าผ้า!AQ218</f>
        <v>#REF!</v>
      </c>
      <c r="AB209" s="8" t="e">
        <f>[2]หน้าผ้า!AR218</f>
        <v>#REF!</v>
      </c>
      <c r="AC209" s="8" t="e">
        <f>[2]หน้าผ้า!AS218</f>
        <v>#REF!</v>
      </c>
      <c r="AD209" s="8" t="e">
        <f>[2]หน้าผ้า!AT218</f>
        <v>#REF!</v>
      </c>
      <c r="AE209" s="8" t="e">
        <f>[2]หน้าผ้า!AU218</f>
        <v>#REF!</v>
      </c>
      <c r="AF209" s="8" t="str">
        <f>[2]หน้าผ้า!AI218</f>
        <v>ระบุในSD</v>
      </c>
      <c r="AG209" s="1">
        <f>[3]หน้าผ้า!DC221</f>
        <v>0</v>
      </c>
      <c r="AH209" s="1">
        <f>[2]หน้าผ้า!DL218</f>
        <v>0</v>
      </c>
      <c r="AI209" s="1" t="str">
        <f>[2]หน้าผ้า!DM218</f>
        <v>Lead time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WRWT25800/WRWT28750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 t="str">
        <f>[2]หน้าผ้า!X219</f>
        <v>ค้างส่งทั้งหมด</v>
      </c>
      <c r="U210" s="11">
        <f>[2]หน้าผ้า!AA219</f>
        <v>4590385</v>
      </c>
      <c r="V210" s="10">
        <f>[2]หน้าผ้า!AJ219</f>
        <v>362069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 t="e">
        <f>[2]หน้าผ้า!AQ219</f>
        <v>#REF!</v>
      </c>
      <c r="AB210" s="8" t="e">
        <f>[2]หน้าผ้า!AR219</f>
        <v>#REF!</v>
      </c>
      <c r="AC210" s="8" t="e">
        <f>[2]หน้าผ้า!AS219</f>
        <v>#REF!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 xml:space="preserve"> 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-5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301239.04144083615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140000</v>
      </c>
      <c r="T211" s="12">
        <f>[2]หน้าผ้า!X220</f>
        <v>0</v>
      </c>
      <c r="U211" s="11">
        <f>[2]หน้าผ้า!AA220</f>
        <v>32.788464285714284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 t="e">
        <f>[2]หน้าผ้า!AQ220</f>
        <v>#REF!</v>
      </c>
      <c r="AB211" s="8">
        <f>[2]หน้าผ้า!AR220</f>
        <v>0</v>
      </c>
      <c r="AC211" s="8" t="e">
        <f>[2]หน้าผ้า!AS220</f>
        <v>#REF!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 t="str">
        <f>[2]หน้าผ้า!DL220</f>
        <v>P1</v>
      </c>
      <c r="AI211" s="1">
        <f>[2]หน้าผ้า!DM220</f>
        <v>2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-9</v>
      </c>
      <c r="AM211" s="3">
        <f>[2]หน้าผ้า!DS220</f>
        <v>-2</v>
      </c>
      <c r="AN211" s="3">
        <f>[2]หน้าผ้า!DT220</f>
        <v>0</v>
      </c>
      <c r="AO211" s="3">
        <f>[2]หน้าผ้า!DU220</f>
        <v>-1</v>
      </c>
      <c r="AP211" s="3">
        <f>[2]หน้าผ้า!DP220</f>
        <v>-5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>รอART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 t="str">
        <f>[2]หน้าผ้า!CA220</f>
        <v>ห้ามลบ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 t="str">
        <f>[2]หน้าผ้า!X221</f>
        <v>ประมาณการ</v>
      </c>
      <c r="U212" s="11">
        <f>[2]หน้าผ้า!AA221</f>
        <v>3285000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 t="str">
        <f>[2]หน้าผ้า!DL221</f>
        <v>P3</v>
      </c>
      <c r="AI212" s="1">
        <f>[2]หน้าผ้า!DM221</f>
        <v>1</v>
      </c>
      <c r="AJ212" s="3" t="str">
        <f>[2]หน้าผ้า!DN221</f>
        <v>ประมาณการ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 t="e">
        <f>[2]หน้าผ้า!DU221</f>
        <v>#VALUE!</v>
      </c>
      <c r="AP212" s="3" t="e">
        <f>[2]หน้าผ้า!DP221</f>
        <v>#VALUE!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ตัด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 t="str">
        <f>[2]หน้าผ้า!X222</f>
        <v>รอแจ้ง</v>
      </c>
      <c r="U213" s="11">
        <f>[2]หน้าผ้า!AA222</f>
        <v>2727019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2629513.4508200004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 t="str">
        <f>[2]หน้าผ้า!DL222</f>
        <v>P2</v>
      </c>
      <c r="AI213" s="1">
        <f>[2]หน้าผ้า!DM222</f>
        <v>3</v>
      </c>
      <c r="AJ213" s="3" t="str">
        <f>[2]หน้าผ้า!DN222</f>
        <v>รอแจ้ง</v>
      </c>
      <c r="AK213" s="3" t="e">
        <f>[2]หน้าผ้า!DQ222</f>
        <v>#VALUE!</v>
      </c>
      <c r="AL213" s="3" t="e">
        <f>[2]หน้าผ้า!DR222</f>
        <v>#VALUE!</v>
      </c>
      <c r="AM213" s="3" t="e">
        <f>[2]หน้าผ้า!DS222</f>
        <v>#VALUE!</v>
      </c>
      <c r="AN213" s="3">
        <f>[2]หน้าผ้า!DT222</f>
        <v>0</v>
      </c>
      <c r="AO213" s="3" t="e">
        <f>[2]หน้าผ้า!DU222</f>
        <v>#VALUE!</v>
      </c>
      <c r="AP213" s="3" t="e">
        <f>[2]หน้าผ้า!DP222</f>
        <v>#VALUE!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งานเคลือบ+พิมพ์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 t="str">
        <f>[2]หน้าผ้า!X223</f>
        <v>รอส่ง</v>
      </c>
      <c r="U214" s="11">
        <f>[2]หน้าผ้า!AA223</f>
        <v>17000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 t="str">
        <f>[2]หน้าผ้า!DL223</f>
        <v>P6</v>
      </c>
      <c r="AI214" s="1">
        <f>[2]หน้าผ้า!DM223</f>
        <v>4</v>
      </c>
      <c r="AJ214" s="3" t="str">
        <f>[2]หน้าผ้า!DN223</f>
        <v>รอส่ง</v>
      </c>
      <c r="AK214" s="3" t="e">
        <f>[2]หน้าผ้า!DQ223</f>
        <v>#VALUE!</v>
      </c>
      <c r="AL214" s="3" t="e">
        <f>[2]หน้าผ้า!DR223</f>
        <v>#VALUE!</v>
      </c>
      <c r="AM214" s="3" t="e">
        <f>[2]หน้าผ้า!DS223</f>
        <v>#VALUE!</v>
      </c>
      <c r="AN214" s="3" t="e">
        <f>[2]หน้าผ้า!DT223</f>
        <v>#VALUE!</v>
      </c>
      <c r="AO214" s="3" t="e">
        <f>[2]หน้าผ้า!DU223</f>
        <v>#VALUE!</v>
      </c>
      <c r="AP214" s="3" t="e">
        <f>[2]หน้าผ้า!DP223</f>
        <v>#VALUE!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งานเคลือบ+พิมพ์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 t="str">
        <f>[2]หน้าผ้า!X224</f>
        <v>มีกำหนดส่ง</v>
      </c>
      <c r="U215" s="11">
        <f>[2]หน้าผ้า!AA224</f>
        <v>-1438634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 t="e">
        <f>[2]หน้าผ้า!AS224</f>
        <v>#REF!</v>
      </c>
      <c r="AD215" s="8" t="e">
        <f>[2]หน้าผ้า!AT224</f>
        <v>#REF!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 t="str">
        <f>[2]หน้าผ้า!DL224</f>
        <v>P11</v>
      </c>
      <c r="AI215" s="1">
        <f>[2]หน้าผ้า!DM224</f>
        <v>2</v>
      </c>
      <c r="AJ215" s="3" t="str">
        <f>[2]หน้าผ้า!DN224</f>
        <v>มีกำหนดส่ง</v>
      </c>
      <c r="AK215" s="3" t="e">
        <f>[2]หน้าผ้า!DQ224</f>
        <v>#VALUE!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 t="e">
        <f>[2]หน้าผ้า!DU224</f>
        <v>#VALUE!</v>
      </c>
      <c r="AP215" s="3" t="e">
        <f>[2]หน้าผ้า!DP224</f>
        <v>#VALUE!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งานเคลือบ+ตัด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 t="str">
        <f>[2]หน้าผ้า!E225</f>
        <v>ผู้สั่งผลิต..................................................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 t="str">
        <f>[2]หน้าผ้า!I225</f>
        <v xml:space="preserve"> </v>
      </c>
      <c r="H216" s="9">
        <f>[2]หน้าผ้า!J225</f>
        <v>0</v>
      </c>
      <c r="I216" s="9">
        <f>[2]หน้าผ้า!L225</f>
        <v>0</v>
      </c>
      <c r="J216" s="9" t="str">
        <f>[2]หน้าผ้า!M225</f>
        <v xml:space="preserve"> 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 t="str">
        <f>[2]หน้าผ้า!DL225</f>
        <v>P9</v>
      </c>
      <c r="AI216" s="1">
        <f>[2]หน้าผ้า!DM225</f>
        <v>3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-10</v>
      </c>
      <c r="AM216" s="3">
        <f>[2]หน้าผ้า!DS225</f>
        <v>-3</v>
      </c>
      <c r="AN216" s="3">
        <f>[2]หน้าผ้า!DT225</f>
        <v>-2</v>
      </c>
      <c r="AO216" s="3">
        <f>[2]หน้าผ้า!DU225</f>
        <v>-1</v>
      </c>
      <c r="AP216" s="3">
        <f>[2]หน้าผ้า!DP225</f>
        <v>-5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 t="str">
        <f>[2]หน้าผ้า!E226</f>
        <v>เจ้าหน้าที่วางแผนการผลิต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 t="str">
        <f>[2]หน้าผ้า!M226</f>
        <v>ผู้อนุมัติ..................................................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 t="str">
        <f>[2]หน้าผ้า!AT226</f>
        <v xml:space="preserve"> 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 t="str">
        <f>[2]หน้าผ้า!DL226</f>
        <v>P4</v>
      </c>
      <c r="AI217" s="1">
        <f>[2]หน้าผ้า!DM226</f>
        <v>3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-10</v>
      </c>
      <c r="AM217" s="3">
        <f>[2]หน้าผ้า!DS226</f>
        <v>-3</v>
      </c>
      <c r="AN217" s="3">
        <f>[2]หน้าผ้า!DT226</f>
        <v>0</v>
      </c>
      <c r="AO217" s="3">
        <f>[2]หน้าผ้า!DU226</f>
        <v>-2</v>
      </c>
      <c r="AP217" s="3">
        <f>[2]หน้าผ้า!DP226</f>
        <v>-5</v>
      </c>
      <c r="AQ217" s="3">
        <f>[2]หน้าผ้า!DW226</f>
        <v>-1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 t="str">
        <f>[2]หน้าผ้า!E227</f>
        <v xml:space="preserve">        /         /        .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 t="str">
        <f>[2]หน้าผ้า!M227</f>
        <v>ผู้จัดการฝ่ายผลิต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 t="str">
        <f>[2]หน้าผ้า!V227</f>
        <v xml:space="preserve"> 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-9</v>
      </c>
      <c r="AM218" s="3">
        <f>[2]หน้าผ้า!DS227</f>
        <v>-2</v>
      </c>
      <c r="AN218" s="3">
        <f>[2]หน้าผ้า!DT227</f>
        <v>-1</v>
      </c>
      <c r="AO218" s="3">
        <f>[2]หน้าผ้า!DU227</f>
        <v>-1</v>
      </c>
      <c r="AP218" s="3">
        <f>[2]หน้าผ้า!DP227</f>
        <v>-5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 t="str">
        <f>[2]หน้าผ้า!M228</f>
        <v xml:space="preserve">        /         /        .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 t="str">
        <f>[2]หน้าผ้า!DL228</f>
        <v>P8</v>
      </c>
      <c r="AI219" s="1">
        <f>[2]หน้าผ้า!DM228</f>
        <v>4</v>
      </c>
      <c r="AJ219" s="3">
        <f>[2]หน้าผ้า!DN228</f>
        <v>0</v>
      </c>
      <c r="AK219" s="3">
        <f>[2]หน้าผ้า!DQ228</f>
        <v>-4</v>
      </c>
      <c r="AL219" s="3">
        <f>[2]หน้าผ้า!DR228</f>
        <v>-10</v>
      </c>
      <c r="AM219" s="3">
        <f>[2]หน้าผ้า!DS228</f>
        <v>-3</v>
      </c>
      <c r="AN219" s="3">
        <f>[2]หน้าผ้า!DT228</f>
        <v>-2</v>
      </c>
      <c r="AO219" s="3">
        <f>[2]หน้าผ้า!DU228</f>
        <v>-2</v>
      </c>
      <c r="AP219" s="3">
        <f>[2]หน้าผ้า!DP228</f>
        <v>-5</v>
      </c>
      <c r="AQ219" s="3">
        <f>[2]หน้าผ้า!DW228</f>
        <v>-1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งานเคลือบ+พิมพ์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 t="str">
        <f>[2]หน้าผ้า!F229</f>
        <v xml:space="preserve"> </v>
      </c>
      <c r="E220" s="9" t="str">
        <f>[2]หน้าผ้า!G229</f>
        <v xml:space="preserve"> 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 t="str">
        <f>[2]หน้าผ้า!DL229</f>
        <v>P13</v>
      </c>
      <c r="AI220" s="1">
        <f>[2]หน้าผ้า!DM229</f>
        <v>2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-2</v>
      </c>
      <c r="AP220" s="3">
        <f>[2]หน้าผ้า!DP229</f>
        <v>-5</v>
      </c>
      <c r="AQ220" s="3">
        <f>[2]หน้าผ้า!DW229</f>
        <v>-1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ตัด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 t="str">
        <f>[2]หน้าผ้า!V230</f>
        <v xml:space="preserve"> 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 t="str">
        <f>[2]หน้าผ้า!DL230</f>
        <v>P10</v>
      </c>
      <c r="AI221" s="1">
        <f>[2]หน้าผ้า!DM230</f>
        <v>3</v>
      </c>
      <c r="AJ221" s="3">
        <f>[2]หน้าผ้า!DN230</f>
        <v>0</v>
      </c>
      <c r="AK221" s="3">
        <f>[2]หน้าผ้า!DQ230</f>
        <v>-3</v>
      </c>
      <c r="AL221" s="3">
        <f>[2]หน้าผ้า!DR230</f>
        <v>-9</v>
      </c>
      <c r="AM221" s="3">
        <f>[2]หน้าผ้า!DS230</f>
        <v>-2</v>
      </c>
      <c r="AN221" s="3">
        <f>[2]หน้าผ้า!DT230</f>
        <v>0</v>
      </c>
      <c r="AO221" s="3">
        <f>[2]หน้าผ้า!DU230</f>
        <v>-1</v>
      </c>
      <c r="AP221" s="3">
        <f>[2]หน้าผ้า!DP230</f>
        <v>-5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งานเคลือบ+พิมพ์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 t="str">
        <f>[2]หน้าผ้า!AA231</f>
        <v xml:space="preserve"> </v>
      </c>
      <c r="V222" s="10" t="str">
        <f>[2]หน้าผ้า!AJ231</f>
        <v>.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-5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 t="str">
        <f>[2]หน้าผ้า!DL232</f>
        <v>P5.2</v>
      </c>
      <c r="AI223" s="1">
        <f>[2]หน้าผ้า!DM232</f>
        <v>4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-11</v>
      </c>
      <c r="AM223" s="3">
        <f>[2]หน้าผ้า!DS232</f>
        <v>-4</v>
      </c>
      <c r="AN223" s="3">
        <f>[2]หน้าผ้า!DT232</f>
        <v>-3</v>
      </c>
      <c r="AO223" s="3">
        <f>[2]หน้าผ้า!DU232</f>
        <v>-3</v>
      </c>
      <c r="AP223" s="3">
        <f>[2]หน้าผ้า!DP232</f>
        <v>-15</v>
      </c>
      <c r="AQ223" s="3">
        <f>[2]หน้าผ้า!DW232</f>
        <v>-2</v>
      </c>
      <c r="AR223" s="3">
        <f>[2]หน้าผ้า!DX232</f>
        <v>-1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 t="str">
        <f>[2]หน้าผ้า!DL233</f>
        <v>P5.3</v>
      </c>
      <c r="AI224" s="1">
        <f>[2]หน้าผ้า!DM233</f>
        <v>6</v>
      </c>
      <c r="AJ224" s="3">
        <f>[2]หน้าผ้า!DN233</f>
        <v>0</v>
      </c>
      <c r="AK224" s="3">
        <f>[2]หน้าผ้า!DQ233</f>
        <v>-6</v>
      </c>
      <c r="AL224" s="3">
        <f>[2]หน้าผ้า!DR233</f>
        <v>-12</v>
      </c>
      <c r="AM224" s="3">
        <f>[2]หน้าผ้า!DS233</f>
        <v>-5</v>
      </c>
      <c r="AN224" s="3">
        <f>[2]หน้าผ้า!DT233</f>
        <v>-4</v>
      </c>
      <c r="AO224" s="3">
        <f>[2]หน้าผ้า!DU233</f>
        <v>-3</v>
      </c>
      <c r="AP224" s="3">
        <f>[2]หน้าผ้า!DP233</f>
        <v>-15</v>
      </c>
      <c r="AQ224" s="3">
        <f>[2]หน้าผ้า!DW233</f>
        <v>-2</v>
      </c>
      <c r="AR224" s="3">
        <f>[2]หน้าผ้า!DX233</f>
        <v>-1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 t="str">
        <f>[2]หน้าผ้า!H250</f>
        <v xml:space="preserve"> 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G11" sqref="G11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151</v>
      </c>
    </row>
    <row r="3" spans="1:13" x14ac:dyDescent="0.2">
      <c r="A3" s="57" t="s">
        <v>29</v>
      </c>
      <c r="B3" t="s">
        <v>151</v>
      </c>
    </row>
    <row r="4" spans="1:13" x14ac:dyDescent="0.2">
      <c r="A4" s="57" t="s">
        <v>42</v>
      </c>
      <c r="B4" t="s">
        <v>169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3" ht="20.25" customHeight="1" x14ac:dyDescent="0.2">
      <c r="A7" t="s">
        <v>172</v>
      </c>
      <c r="B7" s="59">
        <v>230000</v>
      </c>
      <c r="C7" s="59">
        <v>84000</v>
      </c>
      <c r="D7" s="59">
        <v>171090</v>
      </c>
      <c r="E7" s="59">
        <v>122796.29999999997</v>
      </c>
      <c r="F7" s="59">
        <v>78299.199999999997</v>
      </c>
      <c r="G7" s="59">
        <v>44497.100000000006</v>
      </c>
      <c r="H7" s="59">
        <f>+J7-I7</f>
        <v>44497.100000000006</v>
      </c>
      <c r="J7" s="59">
        <f>G7</f>
        <v>44497.100000000006</v>
      </c>
    </row>
    <row r="8" spans="1:13" ht="20.25" customHeight="1" x14ac:dyDescent="0.2">
      <c r="A8" t="s">
        <v>112</v>
      </c>
      <c r="B8" s="59">
        <v>10080</v>
      </c>
      <c r="C8" s="59">
        <v>4059.3</v>
      </c>
      <c r="D8" s="59">
        <v>8906</v>
      </c>
      <c r="E8" s="59">
        <v>3834.5694199999998</v>
      </c>
      <c r="F8" s="59">
        <v>3834.5694199999998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168</v>
      </c>
      <c r="B9" s="59">
        <v>110000</v>
      </c>
      <c r="C9" s="59">
        <v>62755.350000000006</v>
      </c>
      <c r="D9" s="59">
        <v>59767</v>
      </c>
      <c r="E9" s="59">
        <v>53706.114330000004</v>
      </c>
      <c r="F9" s="59">
        <v>14424</v>
      </c>
      <c r="G9" s="59">
        <v>39282.114330000004</v>
      </c>
      <c r="H9" s="59">
        <f t="shared" si="0"/>
        <v>39282.114330000004</v>
      </c>
      <c r="J9" s="59">
        <f t="shared" si="1"/>
        <v>39282.114330000004</v>
      </c>
    </row>
    <row r="10" spans="1:13" ht="20.25" customHeight="1" x14ac:dyDescent="0.2">
      <c r="A10" t="s">
        <v>81</v>
      </c>
      <c r="B10" s="59">
        <v>16200</v>
      </c>
      <c r="C10" s="59">
        <v>5250</v>
      </c>
      <c r="D10" s="59">
        <v>6360</v>
      </c>
      <c r="E10" s="59">
        <v>4679.9500000000007</v>
      </c>
      <c r="F10" s="59">
        <v>4679.9500000000007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273486</v>
      </c>
      <c r="C11" s="59">
        <v>177981.3</v>
      </c>
      <c r="D11" s="59">
        <v>186891</v>
      </c>
      <c r="E11" s="59">
        <v>178773.05622</v>
      </c>
      <c r="F11" s="59">
        <v>34893.506220000003</v>
      </c>
      <c r="G11" s="59">
        <v>143879.55000000002</v>
      </c>
      <c r="H11" s="59">
        <f t="shared" si="0"/>
        <v>143879.55000000002</v>
      </c>
      <c r="J11" s="59">
        <f t="shared" si="1"/>
        <v>143879.55000000002</v>
      </c>
    </row>
    <row r="12" spans="1:13" ht="20.25" customHeight="1" x14ac:dyDescent="0.2">
      <c r="A12" t="s">
        <v>120</v>
      </c>
      <c r="B12" s="59">
        <v>43000</v>
      </c>
      <c r="C12" s="59">
        <v>42000</v>
      </c>
      <c r="D12" s="59">
        <v>40000</v>
      </c>
      <c r="E12" s="59">
        <v>43027.600000000006</v>
      </c>
      <c r="F12" s="59">
        <v>43027.600000000006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213</v>
      </c>
      <c r="B13" s="59">
        <v>10000</v>
      </c>
      <c r="C13" s="59">
        <v>0</v>
      </c>
      <c r="D13" s="59">
        <v>10000</v>
      </c>
      <c r="E13" s="59">
        <v>11595.1</v>
      </c>
      <c r="F13" s="59">
        <v>7550</v>
      </c>
      <c r="G13" s="59">
        <v>4045.1000000000004</v>
      </c>
      <c r="H13" s="59">
        <f t="shared" si="0"/>
        <v>4045.1000000000004</v>
      </c>
      <c r="J13" s="59">
        <f t="shared" si="1"/>
        <v>4045.1000000000004</v>
      </c>
      <c r="K13" s="58">
        <v>14000</v>
      </c>
      <c r="L13" s="58">
        <f>+K13*K5</f>
        <v>126000</v>
      </c>
      <c r="M13" s="59">
        <f>+L13-J13</f>
        <v>121954.9</v>
      </c>
    </row>
    <row r="14" spans="1:13" ht="20.25" customHeight="1" x14ac:dyDescent="0.2">
      <c r="A14" t="s">
        <v>83</v>
      </c>
      <c r="B14" s="59">
        <v>60000</v>
      </c>
      <c r="C14" s="59">
        <v>63000</v>
      </c>
      <c r="D14" s="59">
        <v>60000</v>
      </c>
      <c r="E14" s="59">
        <v>59512.200000000004</v>
      </c>
      <c r="F14" s="59">
        <v>59512.200000000004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84</v>
      </c>
      <c r="B15" s="59">
        <v>17000</v>
      </c>
      <c r="C15" s="59">
        <v>4200</v>
      </c>
      <c r="D15" s="59">
        <v>12000</v>
      </c>
      <c r="E15" s="59">
        <v>4749.8</v>
      </c>
      <c r="F15" s="59">
        <v>4749.8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197</v>
      </c>
      <c r="B16" s="59">
        <v>10000</v>
      </c>
      <c r="C16" s="59">
        <v>0</v>
      </c>
      <c r="D16" s="59">
        <v>10000</v>
      </c>
      <c r="E16" s="59">
        <v>12433.3</v>
      </c>
      <c r="F16" s="59">
        <v>12433.3</v>
      </c>
      <c r="G16" s="59">
        <v>0</v>
      </c>
      <c r="H16" s="59">
        <f t="shared" si="0"/>
        <v>0</v>
      </c>
      <c r="J16" s="59">
        <f t="shared" si="1"/>
        <v>0</v>
      </c>
    </row>
    <row r="17" spans="1:13" ht="20.25" customHeight="1" x14ac:dyDescent="0.2">
      <c r="A17" t="s">
        <v>88</v>
      </c>
      <c r="B17" s="59">
        <v>55000</v>
      </c>
      <c r="C17" s="59">
        <v>31526.25</v>
      </c>
      <c r="D17" s="59">
        <v>44600</v>
      </c>
      <c r="E17" s="59">
        <v>49423.921662499997</v>
      </c>
      <c r="F17" s="59">
        <v>26364.606</v>
      </c>
      <c r="G17" s="59">
        <v>23059.315662500001</v>
      </c>
      <c r="H17" s="59">
        <f t="shared" si="0"/>
        <v>23059.315662500001</v>
      </c>
      <c r="J17" s="59">
        <f t="shared" si="1"/>
        <v>23059.315662500001</v>
      </c>
    </row>
    <row r="18" spans="1:13" ht="20.25" customHeight="1" x14ac:dyDescent="0.2">
      <c r="A18" t="s">
        <v>127</v>
      </c>
      <c r="B18" s="59">
        <v>55000</v>
      </c>
      <c r="C18" s="59">
        <v>50711.85</v>
      </c>
      <c r="D18" s="59">
        <v>53297</v>
      </c>
      <c r="E18" s="59">
        <v>64125.722649999996</v>
      </c>
      <c r="F18" s="59">
        <v>38603</v>
      </c>
      <c r="G18" s="59">
        <v>25522.72265</v>
      </c>
      <c r="H18" s="59">
        <f t="shared" si="0"/>
        <v>25522.72265</v>
      </c>
      <c r="J18" s="59">
        <f t="shared" si="1"/>
        <v>25522.72265</v>
      </c>
    </row>
    <row r="19" spans="1:13" ht="20.25" customHeight="1" x14ac:dyDescent="0.2">
      <c r="A19" t="s">
        <v>96</v>
      </c>
      <c r="B19" s="59">
        <v>889766</v>
      </c>
      <c r="C19" s="59">
        <v>525484.05000000005</v>
      </c>
      <c r="D19" s="59">
        <v>662911</v>
      </c>
      <c r="E19" s="59">
        <v>608657.6342824999</v>
      </c>
      <c r="F19" s="59">
        <v>328371.73164000001</v>
      </c>
      <c r="G19" s="59">
        <v>280285.90264250006</v>
      </c>
      <c r="H19" s="59">
        <v>0</v>
      </c>
      <c r="I19" s="59">
        <v>54000</v>
      </c>
      <c r="J19" s="59">
        <f t="shared" si="1"/>
        <v>280285.90264250006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978943.53692499991</v>
      </c>
    </row>
    <row r="29" spans="1:13" ht="20.25" customHeight="1" x14ac:dyDescent="0.2">
      <c r="C29"/>
      <c r="H29" s="59">
        <f>SUM(H7:H28)</f>
        <v>280285.90264250006</v>
      </c>
      <c r="I29" s="59">
        <f t="shared" ref="I29:J29" si="2">SUM(I7:I28)</f>
        <v>54000</v>
      </c>
      <c r="J29" s="59">
        <f t="shared" si="2"/>
        <v>560571.80528500013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23824301.724612504</v>
      </c>
      <c r="K32" s="58">
        <f>+J32/1000</f>
        <v>23824.301724612505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370285.90264250006</v>
      </c>
      <c r="J35" s="59"/>
      <c r="K35" s="59">
        <f>+K32+K33</f>
        <v>32374.301724612505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232</v>
      </c>
      <c r="B37" s="58">
        <v>1565717</v>
      </c>
      <c r="C37"/>
      <c r="D37" s="59"/>
      <c r="H37">
        <v>15</v>
      </c>
      <c r="I37" s="58">
        <f>+H35/H37</f>
        <v>24685.726842833337</v>
      </c>
    </row>
    <row r="38" spans="1:14" ht="20.25" customHeight="1" x14ac:dyDescent="0.2">
      <c r="C38"/>
      <c r="N38" s="59">
        <f>+H35+N36</f>
        <v>1075507.9026425001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G14" sqref="G14"/>
    </sheetView>
  </sheetViews>
  <sheetFormatPr defaultRowHeight="14.25" x14ac:dyDescent="0.2"/>
  <cols>
    <col min="1" max="1" width="21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151</v>
      </c>
    </row>
    <row r="3" spans="1:11" x14ac:dyDescent="0.2">
      <c r="A3" s="57" t="s">
        <v>29</v>
      </c>
      <c r="B3" t="s">
        <v>151</v>
      </c>
    </row>
    <row r="4" spans="1:11" x14ac:dyDescent="0.2">
      <c r="A4" s="57" t="s">
        <v>42</v>
      </c>
      <c r="B4" t="s">
        <v>169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1" ht="16.5" customHeight="1" x14ac:dyDescent="0.2">
      <c r="A7" t="s">
        <v>379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234</v>
      </c>
      <c r="B8" s="59">
        <v>5000</v>
      </c>
      <c r="C8" s="59">
        <v>0</v>
      </c>
      <c r="D8" s="59">
        <v>440</v>
      </c>
      <c r="E8" s="59">
        <v>0</v>
      </c>
      <c r="F8" s="59">
        <v>0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172</v>
      </c>
      <c r="B9" s="59">
        <v>230000</v>
      </c>
      <c r="C9" s="59">
        <v>84000</v>
      </c>
      <c r="D9" s="59">
        <v>171090</v>
      </c>
      <c r="E9" s="59">
        <v>122796.29999999997</v>
      </c>
      <c r="F9" s="59">
        <v>78299.199999999997</v>
      </c>
      <c r="G9" s="59">
        <v>44497.100000000006</v>
      </c>
      <c r="I9" s="59">
        <f t="shared" si="0"/>
        <v>44497.100000000006</v>
      </c>
      <c r="K9" s="59">
        <f t="shared" si="1"/>
        <v>44497.100000000006</v>
      </c>
    </row>
    <row r="10" spans="1:11" ht="16.5" customHeight="1" x14ac:dyDescent="0.2">
      <c r="A10" t="s">
        <v>112</v>
      </c>
      <c r="B10" s="59">
        <v>10080</v>
      </c>
      <c r="C10" s="59">
        <v>4059.3</v>
      </c>
      <c r="D10" s="59">
        <v>8906</v>
      </c>
      <c r="E10" s="59">
        <v>3834.5694199999998</v>
      </c>
      <c r="F10" s="59">
        <v>3834.5694199999998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168</v>
      </c>
      <c r="B11" s="59">
        <v>50000</v>
      </c>
      <c r="C11" s="59">
        <v>0</v>
      </c>
      <c r="D11" s="59">
        <v>0</v>
      </c>
      <c r="E11" s="59">
        <v>0</v>
      </c>
      <c r="F11" s="59">
        <v>0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81</v>
      </c>
      <c r="B12" s="59">
        <v>16200</v>
      </c>
      <c r="C12" s="59">
        <v>5250</v>
      </c>
      <c r="D12" s="59">
        <v>6360</v>
      </c>
      <c r="E12" s="59">
        <v>4679.9500000000007</v>
      </c>
      <c r="F12" s="59">
        <v>4679.9500000000007</v>
      </c>
      <c r="G12" s="59">
        <v>0</v>
      </c>
      <c r="I12" s="59">
        <f t="shared" si="0"/>
        <v>0</v>
      </c>
      <c r="K12" s="59">
        <f t="shared" si="1"/>
        <v>0</v>
      </c>
    </row>
    <row r="13" spans="1:11" ht="16.5" customHeight="1" x14ac:dyDescent="0.2">
      <c r="A13" t="s">
        <v>80</v>
      </c>
      <c r="B13" s="59">
        <v>133486</v>
      </c>
      <c r="C13" s="59">
        <v>30981.3</v>
      </c>
      <c r="D13" s="59">
        <v>46891</v>
      </c>
      <c r="E13" s="59">
        <v>30411.656219999997</v>
      </c>
      <c r="F13" s="59">
        <v>24893.506219999999</v>
      </c>
      <c r="G13" s="59">
        <v>5518.15</v>
      </c>
      <c r="I13" s="59">
        <f t="shared" si="0"/>
        <v>5518.15</v>
      </c>
      <c r="K13" s="59">
        <f t="shared" si="1"/>
        <v>5518.15</v>
      </c>
    </row>
    <row r="14" spans="1:11" ht="16.5" customHeight="1" x14ac:dyDescent="0.2">
      <c r="A14" t="s">
        <v>120</v>
      </c>
      <c r="B14" s="59">
        <v>43000</v>
      </c>
      <c r="C14" s="59">
        <v>42000</v>
      </c>
      <c r="D14" s="59">
        <v>40000</v>
      </c>
      <c r="E14" s="59">
        <v>43027.600000000006</v>
      </c>
      <c r="F14" s="59">
        <v>43027.600000000006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213</v>
      </c>
      <c r="B15" s="59">
        <v>10000</v>
      </c>
      <c r="C15" s="59">
        <v>0</v>
      </c>
      <c r="D15" s="59">
        <v>10000</v>
      </c>
      <c r="E15" s="59">
        <v>11595.1</v>
      </c>
      <c r="F15" s="59">
        <v>7550</v>
      </c>
      <c r="G15" s="59">
        <v>4045.1000000000004</v>
      </c>
      <c r="I15" s="59">
        <f t="shared" si="0"/>
        <v>4045.1000000000004</v>
      </c>
      <c r="K15" s="59">
        <f t="shared" si="1"/>
        <v>4045.1000000000004</v>
      </c>
    </row>
    <row r="16" spans="1:11" ht="16.5" customHeight="1" x14ac:dyDescent="0.2">
      <c r="A16" t="s">
        <v>84</v>
      </c>
      <c r="B16" s="59">
        <v>17000</v>
      </c>
      <c r="C16" s="59">
        <v>4200</v>
      </c>
      <c r="D16" s="59">
        <v>12000</v>
      </c>
      <c r="E16" s="59">
        <v>4749.8</v>
      </c>
      <c r="F16" s="59">
        <v>4749.8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88</v>
      </c>
      <c r="B17" s="59">
        <v>55000</v>
      </c>
      <c r="C17" s="59">
        <v>31526.25</v>
      </c>
      <c r="D17" s="59">
        <v>44600</v>
      </c>
      <c r="E17" s="59">
        <v>49423.921662499997</v>
      </c>
      <c r="F17" s="59">
        <v>26364.606</v>
      </c>
      <c r="G17" s="59">
        <v>23059.315662500001</v>
      </c>
      <c r="I17" s="59">
        <v>0</v>
      </c>
      <c r="J17" s="59">
        <v>54000</v>
      </c>
      <c r="K17" s="59">
        <f t="shared" si="1"/>
        <v>23059.315662500001</v>
      </c>
    </row>
    <row r="18" spans="1:11" ht="16.5" customHeight="1" x14ac:dyDescent="0.2">
      <c r="A18" t="s">
        <v>127</v>
      </c>
      <c r="B18" s="59">
        <v>50000</v>
      </c>
      <c r="C18" s="59">
        <v>50711.85</v>
      </c>
      <c r="D18" s="59">
        <v>48297</v>
      </c>
      <c r="E18" s="59">
        <v>57350.272649999999</v>
      </c>
      <c r="F18" s="59">
        <v>38603</v>
      </c>
      <c r="G18" s="59">
        <v>18747.272649999999</v>
      </c>
      <c r="I18" s="59">
        <f t="shared" si="0"/>
        <v>18747.272649999999</v>
      </c>
      <c r="K18" s="59">
        <f t="shared" si="1"/>
        <v>18747.272649999999</v>
      </c>
    </row>
    <row r="19" spans="1:11" ht="16.5" customHeight="1" x14ac:dyDescent="0.2">
      <c r="A19" t="s">
        <v>518</v>
      </c>
      <c r="B19" s="59">
        <v>10000</v>
      </c>
      <c r="C19" s="59">
        <v>0</v>
      </c>
      <c r="D19" s="59">
        <v>10000</v>
      </c>
      <c r="E19" s="59">
        <v>10198.1</v>
      </c>
      <c r="F19" s="59">
        <v>8451</v>
      </c>
      <c r="G19" s="59">
        <v>1747.1000000000004</v>
      </c>
      <c r="I19" s="59">
        <f t="shared" si="0"/>
        <v>1747.1000000000004</v>
      </c>
      <c r="K19" s="59">
        <f t="shared" si="1"/>
        <v>1747.1000000000004</v>
      </c>
    </row>
    <row r="20" spans="1:11" ht="16.5" customHeight="1" x14ac:dyDescent="0.2">
      <c r="A20" t="s">
        <v>96</v>
      </c>
      <c r="B20" s="59">
        <v>634766</v>
      </c>
      <c r="C20" s="59">
        <v>252728.7</v>
      </c>
      <c r="D20" s="59">
        <v>403584</v>
      </c>
      <c r="E20" s="59">
        <v>338067.26995249995</v>
      </c>
      <c r="F20" s="59">
        <v>240453.23163999998</v>
      </c>
      <c r="G20" s="59">
        <v>97614.038312500008</v>
      </c>
      <c r="I20" s="59">
        <f t="shared" si="0"/>
        <v>97614.038312500008</v>
      </c>
      <c r="K20" s="59">
        <f t="shared" si="1"/>
        <v>97614.038312500008</v>
      </c>
    </row>
    <row r="21" spans="1:11" ht="16.5" customHeight="1" x14ac:dyDescent="0.2">
      <c r="C21"/>
      <c r="I21" s="59">
        <f t="shared" si="0"/>
        <v>0</v>
      </c>
      <c r="K21" s="59">
        <f t="shared" si="1"/>
        <v>0</v>
      </c>
    </row>
    <row r="22" spans="1:11" ht="16.5" customHeight="1" x14ac:dyDescent="0.2">
      <c r="C22"/>
      <c r="I22" s="59">
        <f t="shared" si="0"/>
        <v>0</v>
      </c>
      <c r="K22" s="59">
        <f t="shared" si="1"/>
        <v>0</v>
      </c>
    </row>
    <row r="23" spans="1:11" ht="16.5" customHeight="1" x14ac:dyDescent="0.2">
      <c r="C23"/>
      <c r="I23" s="59">
        <f t="shared" si="0"/>
        <v>0</v>
      </c>
      <c r="K23" s="59">
        <f t="shared" si="1"/>
        <v>0</v>
      </c>
    </row>
    <row r="24" spans="1:11" ht="16.5" customHeight="1" x14ac:dyDescent="0.2">
      <c r="C24"/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172168.7609625</v>
      </c>
      <c r="J26" s="59">
        <f t="shared" ref="J26:K26" si="2">SUM(J7:J25)</f>
        <v>54000</v>
      </c>
      <c r="K26" s="59">
        <f t="shared" si="2"/>
        <v>195228.07662500002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48297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403584</v>
      </c>
      <c r="E36" s="59"/>
      <c r="F36" s="59"/>
      <c r="G36" s="59"/>
    </row>
    <row r="37" spans="1:11" ht="20.25" customHeight="1" x14ac:dyDescent="0.2">
      <c r="A37" t="s">
        <v>245</v>
      </c>
      <c r="B37" s="58">
        <v>887615</v>
      </c>
      <c r="C37"/>
    </row>
    <row r="38" spans="1:11" ht="20.25" customHeight="1" x14ac:dyDescent="0.2">
      <c r="A38" t="s">
        <v>175</v>
      </c>
      <c r="B38" s="65">
        <f>++B25+B37</f>
        <v>887615</v>
      </c>
      <c r="C38"/>
    </row>
    <row r="39" spans="1:11" ht="20.25" customHeight="1" x14ac:dyDescent="0.2">
      <c r="A39" t="s">
        <v>135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180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0" sqref="D10"/>
    </sheetView>
  </sheetViews>
  <sheetFormatPr defaultRowHeight="14.25" x14ac:dyDescent="0.2"/>
  <cols>
    <col min="1" max="1" width="35.375" customWidth="1"/>
    <col min="2" max="2" width="20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172</v>
      </c>
      <c r="B5" t="s">
        <v>73</v>
      </c>
      <c r="C5" s="59">
        <v>50000</v>
      </c>
      <c r="D5" s="59">
        <v>52500</v>
      </c>
      <c r="E5" s="59">
        <v>50000</v>
      </c>
      <c r="F5" s="59">
        <v>0</v>
      </c>
      <c r="G5" s="59">
        <v>46799.500000000007</v>
      </c>
      <c r="H5" s="59">
        <f>G5</f>
        <v>46799.500000000007</v>
      </c>
    </row>
    <row r="6" spans="1:11" ht="20.25" customHeight="1" x14ac:dyDescent="0.2">
      <c r="A6" s="61" t="s">
        <v>227</v>
      </c>
      <c r="B6" s="61"/>
      <c r="C6" s="62">
        <v>50000</v>
      </c>
      <c r="D6" s="62">
        <v>52500</v>
      </c>
      <c r="E6" s="62">
        <v>50000</v>
      </c>
      <c r="F6" s="62">
        <v>0</v>
      </c>
      <c r="G6" s="62">
        <v>46799.500000000007</v>
      </c>
      <c r="H6" s="59">
        <f t="shared" ref="H6:H65" si="0">G6</f>
        <v>46799.500000000007</v>
      </c>
    </row>
    <row r="7" spans="1:11" ht="20.25" customHeight="1" x14ac:dyDescent="0.2">
      <c r="A7" t="s">
        <v>80</v>
      </c>
      <c r="B7" t="s">
        <v>107</v>
      </c>
      <c r="C7" s="59">
        <v>4000</v>
      </c>
      <c r="D7" s="59">
        <v>0</v>
      </c>
      <c r="E7" s="59">
        <v>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5000</v>
      </c>
      <c r="D8" s="59">
        <v>0</v>
      </c>
      <c r="E8" s="59">
        <v>527</v>
      </c>
      <c r="F8" s="59">
        <v>0</v>
      </c>
      <c r="G8" s="59">
        <v>0</v>
      </c>
      <c r="H8" s="59">
        <f t="shared" si="0"/>
        <v>0</v>
      </c>
    </row>
    <row r="9" spans="1:11" ht="20.25" customHeight="1" x14ac:dyDescent="0.2">
      <c r="B9" t="s">
        <v>259</v>
      </c>
      <c r="C9" s="59">
        <v>16000</v>
      </c>
      <c r="D9" s="59">
        <v>16800</v>
      </c>
      <c r="E9" s="59">
        <v>16000</v>
      </c>
      <c r="F9" s="59">
        <v>15869.92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153</v>
      </c>
      <c r="B10" s="61"/>
      <c r="C10" s="62">
        <v>25000</v>
      </c>
      <c r="D10" s="62">
        <v>16800</v>
      </c>
      <c r="E10" s="62">
        <v>16527</v>
      </c>
      <c r="F10" s="62">
        <v>15869.92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120</v>
      </c>
      <c r="B11" t="s">
        <v>107</v>
      </c>
      <c r="C11" s="59">
        <v>6000</v>
      </c>
      <c r="D11" s="59">
        <v>6300</v>
      </c>
      <c r="E11" s="59">
        <v>6000</v>
      </c>
      <c r="F11" s="59">
        <v>3310.89</v>
      </c>
      <c r="G11" s="59">
        <v>3478.5300000000007</v>
      </c>
      <c r="H11" s="59">
        <f t="shared" si="0"/>
        <v>3478.5300000000007</v>
      </c>
    </row>
    <row r="12" spans="1:11" ht="20.25" customHeight="1" x14ac:dyDescent="0.2">
      <c r="B12" t="s">
        <v>495</v>
      </c>
      <c r="C12" s="59">
        <v>35000</v>
      </c>
      <c r="D12" s="59">
        <v>36750</v>
      </c>
      <c r="E12" s="59">
        <v>35000</v>
      </c>
      <c r="F12" s="59">
        <v>0</v>
      </c>
      <c r="G12" s="59">
        <v>37649.150000000009</v>
      </c>
      <c r="H12" s="59">
        <f t="shared" si="0"/>
        <v>37649.150000000009</v>
      </c>
      <c r="I12" s="66"/>
    </row>
    <row r="13" spans="1:11" ht="20.25" customHeight="1" x14ac:dyDescent="0.2">
      <c r="A13" s="61" t="s">
        <v>186</v>
      </c>
      <c r="B13" s="61"/>
      <c r="C13" s="62">
        <v>41000</v>
      </c>
      <c r="D13" s="62">
        <v>43050</v>
      </c>
      <c r="E13" s="62">
        <v>41000</v>
      </c>
      <c r="F13" s="62">
        <v>3310.89</v>
      </c>
      <c r="G13" s="62">
        <v>41127.680000000008</v>
      </c>
      <c r="H13" s="59">
        <f t="shared" si="0"/>
        <v>41127.680000000008</v>
      </c>
    </row>
    <row r="14" spans="1:11" ht="20.25" customHeight="1" x14ac:dyDescent="0.2">
      <c r="A14" t="s">
        <v>84</v>
      </c>
      <c r="B14" t="s">
        <v>179</v>
      </c>
      <c r="C14" s="59">
        <v>4000</v>
      </c>
      <c r="D14" s="59">
        <v>4200</v>
      </c>
      <c r="E14" s="59">
        <v>4000</v>
      </c>
      <c r="F14" s="59">
        <v>0</v>
      </c>
      <c r="G14" s="59">
        <v>4749.8</v>
      </c>
      <c r="H14" s="59">
        <f t="shared" si="0"/>
        <v>4749.8</v>
      </c>
    </row>
    <row r="15" spans="1:11" ht="20.25" customHeight="1" x14ac:dyDescent="0.2">
      <c r="A15" s="61" t="s">
        <v>190</v>
      </c>
      <c r="B15" s="61"/>
      <c r="C15" s="62">
        <v>4000</v>
      </c>
      <c r="D15" s="62">
        <v>4200</v>
      </c>
      <c r="E15" s="62">
        <v>4000</v>
      </c>
      <c r="F15" s="62">
        <v>0</v>
      </c>
      <c r="G15" s="62">
        <v>4749.8</v>
      </c>
      <c r="H15" s="59">
        <f t="shared" si="0"/>
        <v>4749.8</v>
      </c>
      <c r="I15" s="63"/>
      <c r="J15" s="63"/>
      <c r="K15" s="60"/>
    </row>
    <row r="16" spans="1:11" ht="20.25" customHeight="1" x14ac:dyDescent="0.2">
      <c r="A16" t="s">
        <v>127</v>
      </c>
      <c r="B16" t="s">
        <v>147</v>
      </c>
      <c r="C16" s="59">
        <v>50000</v>
      </c>
      <c r="D16" s="59">
        <v>52500</v>
      </c>
      <c r="E16" s="59">
        <v>50000</v>
      </c>
      <c r="F16" s="59">
        <v>19620</v>
      </c>
      <c r="G16" s="59">
        <v>39752.5</v>
      </c>
      <c r="H16" s="59">
        <f t="shared" si="0"/>
        <v>39752.5</v>
      </c>
    </row>
    <row r="17" spans="1:8" ht="20.25" customHeight="1" x14ac:dyDescent="0.2">
      <c r="A17" s="61" t="s">
        <v>231</v>
      </c>
      <c r="B17" s="61"/>
      <c r="C17" s="62">
        <v>50000</v>
      </c>
      <c r="D17" s="62">
        <v>52500</v>
      </c>
      <c r="E17" s="62">
        <v>50000</v>
      </c>
      <c r="F17" s="62">
        <v>19620</v>
      </c>
      <c r="G17" s="62">
        <v>39752.5</v>
      </c>
      <c r="H17" s="59">
        <f t="shared" si="0"/>
        <v>39752.5</v>
      </c>
    </row>
    <row r="18" spans="1:8" ht="20.25" customHeight="1" x14ac:dyDescent="0.2">
      <c r="A18" t="s">
        <v>483</v>
      </c>
      <c r="B18" t="s">
        <v>320</v>
      </c>
      <c r="C18" s="59">
        <v>10000</v>
      </c>
      <c r="D18" s="59">
        <v>0</v>
      </c>
      <c r="E18" s="59">
        <v>10000</v>
      </c>
      <c r="F18" s="59">
        <v>0</v>
      </c>
      <c r="G18" s="59">
        <v>10198.1</v>
      </c>
      <c r="H18" s="59">
        <f t="shared" si="0"/>
        <v>10198.1</v>
      </c>
    </row>
    <row r="19" spans="1:8" ht="20.25" customHeight="1" x14ac:dyDescent="0.2">
      <c r="A19" s="61" t="s">
        <v>503</v>
      </c>
      <c r="B19" s="61"/>
      <c r="C19" s="62">
        <v>10000</v>
      </c>
      <c r="D19" s="62">
        <v>0</v>
      </c>
      <c r="E19" s="62">
        <v>10000</v>
      </c>
      <c r="F19" s="62">
        <v>0</v>
      </c>
      <c r="G19" s="62">
        <v>10198.1</v>
      </c>
      <c r="H19" s="59">
        <f t="shared" si="0"/>
        <v>10198.1</v>
      </c>
    </row>
    <row r="20" spans="1:8" ht="20.25" customHeight="1" x14ac:dyDescent="0.2">
      <c r="A20" t="s">
        <v>96</v>
      </c>
      <c r="C20" s="59">
        <v>180000</v>
      </c>
      <c r="D20" s="59">
        <v>169050</v>
      </c>
      <c r="E20" s="59">
        <v>171527</v>
      </c>
      <c r="F20" s="59">
        <v>38800.81</v>
      </c>
      <c r="G20" s="59">
        <v>142627.58000000005</v>
      </c>
      <c r="H20" s="59">
        <f t="shared" si="0"/>
        <v>142627.58000000005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427882.74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3" sqref="C13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172</v>
      </c>
      <c r="B5" t="s">
        <v>73</v>
      </c>
      <c r="C5" s="59">
        <v>100000</v>
      </c>
      <c r="D5" s="59">
        <v>105000</v>
      </c>
      <c r="E5" s="59">
        <v>100000</v>
      </c>
      <c r="F5" s="59">
        <v>93599.000000000015</v>
      </c>
      <c r="G5" s="59">
        <v>0</v>
      </c>
      <c r="H5" s="59">
        <v>93599.000000000015</v>
      </c>
      <c r="I5" s="59"/>
    </row>
    <row r="6" spans="1:11" ht="20.25" customHeight="1" x14ac:dyDescent="0.2">
      <c r="A6" s="61" t="s">
        <v>227</v>
      </c>
      <c r="B6" s="61"/>
      <c r="C6" s="62">
        <v>100000</v>
      </c>
      <c r="D6" s="62">
        <v>105000</v>
      </c>
      <c r="E6" s="62">
        <v>100000</v>
      </c>
      <c r="F6" s="62">
        <v>93599.000000000015</v>
      </c>
      <c r="G6" s="62">
        <v>0</v>
      </c>
      <c r="H6" s="62">
        <v>93599.000000000015</v>
      </c>
    </row>
    <row r="7" spans="1:11" ht="20.25" customHeight="1" x14ac:dyDescent="0.2">
      <c r="A7" t="s">
        <v>168</v>
      </c>
      <c r="B7" t="s">
        <v>204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B8" t="s">
        <v>237</v>
      </c>
      <c r="C8" s="59">
        <v>40000</v>
      </c>
      <c r="D8" s="59">
        <v>42000</v>
      </c>
      <c r="E8" s="59">
        <v>40000</v>
      </c>
      <c r="F8" s="59">
        <v>35204.400000000001</v>
      </c>
      <c r="G8" s="59">
        <v>11904</v>
      </c>
      <c r="H8" s="59">
        <v>23300.400000000001</v>
      </c>
      <c r="J8" s="59"/>
      <c r="K8" s="59"/>
    </row>
    <row r="9" spans="1:11" ht="20.25" customHeight="1" x14ac:dyDescent="0.2">
      <c r="A9" s="61" t="s">
        <v>228</v>
      </c>
      <c r="B9" s="61"/>
      <c r="C9" s="62">
        <v>60000</v>
      </c>
      <c r="D9" s="62">
        <v>62755.350000000006</v>
      </c>
      <c r="E9" s="62">
        <v>59767</v>
      </c>
      <c r="F9" s="62">
        <v>53706.114330000004</v>
      </c>
      <c r="G9" s="62">
        <v>11904</v>
      </c>
      <c r="H9" s="62">
        <v>41802.114330000004</v>
      </c>
      <c r="I9" s="59"/>
    </row>
    <row r="10" spans="1:11" ht="20.25" customHeight="1" x14ac:dyDescent="0.2">
      <c r="A10" t="s">
        <v>80</v>
      </c>
      <c r="B10" t="s">
        <v>97</v>
      </c>
      <c r="C10" s="59">
        <v>20000</v>
      </c>
      <c r="D10" s="59">
        <v>21000</v>
      </c>
      <c r="E10" s="59">
        <v>20000</v>
      </c>
      <c r="F10" s="59">
        <v>21513.800000000003</v>
      </c>
      <c r="G10" s="59">
        <v>0</v>
      </c>
      <c r="H10" s="59">
        <v>21513.800000000003</v>
      </c>
    </row>
    <row r="11" spans="1:11" ht="20.25" customHeight="1" x14ac:dyDescent="0.2">
      <c r="B11" t="s">
        <v>139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0</v>
      </c>
      <c r="H11" s="59">
        <v>104775.00000000001</v>
      </c>
      <c r="I11" s="59"/>
    </row>
    <row r="12" spans="1:11" ht="20.25" customHeight="1" x14ac:dyDescent="0.2">
      <c r="B12" t="s">
        <v>79</v>
      </c>
      <c r="C12" s="59">
        <v>20000</v>
      </c>
      <c r="D12" s="59">
        <v>21000</v>
      </c>
      <c r="E12" s="59">
        <v>20000</v>
      </c>
      <c r="F12" s="59">
        <v>22072.6</v>
      </c>
      <c r="G12" s="59">
        <v>0</v>
      </c>
      <c r="H12" s="59">
        <v>22072.6</v>
      </c>
      <c r="I12" s="59"/>
    </row>
    <row r="13" spans="1:11" ht="20.25" customHeight="1" x14ac:dyDescent="0.2">
      <c r="A13" s="61" t="s">
        <v>153</v>
      </c>
      <c r="B13" s="61"/>
      <c r="C13" s="62">
        <v>140000</v>
      </c>
      <c r="D13" s="62">
        <v>147000</v>
      </c>
      <c r="E13" s="62">
        <v>140000</v>
      </c>
      <c r="F13" s="62">
        <v>148361.40000000002</v>
      </c>
      <c r="G13" s="62">
        <v>0</v>
      </c>
      <c r="H13" s="62">
        <v>148361.40000000002</v>
      </c>
    </row>
    <row r="14" spans="1:11" ht="20.25" customHeight="1" x14ac:dyDescent="0.2">
      <c r="A14" t="s">
        <v>120</v>
      </c>
      <c r="B14" t="s">
        <v>111</v>
      </c>
      <c r="C14" s="59">
        <v>100000</v>
      </c>
      <c r="D14" s="59">
        <v>105000</v>
      </c>
      <c r="E14" s="59">
        <v>100000</v>
      </c>
      <c r="F14" s="59">
        <v>107569.00000000001</v>
      </c>
      <c r="G14" s="59">
        <v>107569.00000000001</v>
      </c>
      <c r="H14" s="59">
        <v>0</v>
      </c>
      <c r="I14" s="59"/>
    </row>
    <row r="15" spans="1:11" ht="20.25" customHeight="1" x14ac:dyDescent="0.2">
      <c r="A15" s="61" t="s">
        <v>186</v>
      </c>
      <c r="B15" s="61"/>
      <c r="C15" s="62">
        <v>100000</v>
      </c>
      <c r="D15" s="62">
        <v>105000</v>
      </c>
      <c r="E15" s="62">
        <v>100000</v>
      </c>
      <c r="F15" s="62">
        <v>107569.00000000001</v>
      </c>
      <c r="G15" s="62">
        <v>107569.00000000001</v>
      </c>
      <c r="H15" s="62">
        <v>0</v>
      </c>
    </row>
    <row r="16" spans="1:11" ht="20.25" customHeight="1" x14ac:dyDescent="0.2">
      <c r="A16" t="s">
        <v>83</v>
      </c>
      <c r="B16" t="s">
        <v>216</v>
      </c>
      <c r="C16" s="59">
        <v>30000</v>
      </c>
      <c r="D16" s="59">
        <v>31500</v>
      </c>
      <c r="E16" s="59">
        <v>30000</v>
      </c>
      <c r="F16" s="59">
        <v>29756.100000000002</v>
      </c>
      <c r="G16" s="59">
        <v>29756.100000000002</v>
      </c>
      <c r="H16" s="59">
        <v>0</v>
      </c>
      <c r="I16" s="59"/>
    </row>
    <row r="17" spans="1:9" ht="20.25" customHeight="1" x14ac:dyDescent="0.2">
      <c r="B17" t="s">
        <v>221</v>
      </c>
      <c r="C17" s="59">
        <v>30000</v>
      </c>
      <c r="D17" s="59">
        <v>31500</v>
      </c>
      <c r="E17" s="59">
        <v>30000</v>
      </c>
      <c r="F17" s="59">
        <v>29756.100000000002</v>
      </c>
      <c r="G17" s="59">
        <v>21017</v>
      </c>
      <c r="H17" s="59">
        <v>8739.1000000000022</v>
      </c>
      <c r="I17" s="59"/>
    </row>
    <row r="18" spans="1:9" ht="20.25" customHeight="1" x14ac:dyDescent="0.2">
      <c r="A18" s="61" t="s">
        <v>230</v>
      </c>
      <c r="B18" s="61"/>
      <c r="C18" s="62">
        <v>60000</v>
      </c>
      <c r="D18" s="62">
        <v>63000</v>
      </c>
      <c r="E18" s="62">
        <v>60000</v>
      </c>
      <c r="F18" s="62">
        <v>59512.200000000004</v>
      </c>
      <c r="G18" s="62">
        <v>50773.100000000006</v>
      </c>
      <c r="H18" s="62">
        <v>8739.1000000000022</v>
      </c>
      <c r="I18" s="59"/>
    </row>
    <row r="19" spans="1:9" ht="20.25" customHeight="1" x14ac:dyDescent="0.2">
      <c r="A19" t="s">
        <v>197</v>
      </c>
      <c r="B19" t="s">
        <v>109</v>
      </c>
      <c r="C19" s="59">
        <v>10000</v>
      </c>
      <c r="D19" s="59">
        <v>0</v>
      </c>
      <c r="E19" s="59">
        <v>10000</v>
      </c>
      <c r="F19" s="59">
        <v>12433.3</v>
      </c>
      <c r="G19" s="59">
        <v>12433.3</v>
      </c>
      <c r="H19" s="59">
        <v>0</v>
      </c>
      <c r="I19" s="59"/>
    </row>
    <row r="20" spans="1:9" ht="20.25" customHeight="1" x14ac:dyDescent="0.2">
      <c r="A20" s="61" t="s">
        <v>200</v>
      </c>
      <c r="B20" s="61"/>
      <c r="C20" s="62">
        <v>10000</v>
      </c>
      <c r="D20" s="62">
        <v>0</v>
      </c>
      <c r="E20" s="62">
        <v>10000</v>
      </c>
      <c r="F20" s="62">
        <v>12433.3</v>
      </c>
      <c r="G20" s="62">
        <v>12433.3</v>
      </c>
      <c r="H20" s="62">
        <v>0</v>
      </c>
      <c r="I20" s="59"/>
    </row>
    <row r="21" spans="1:9" ht="20.25" customHeight="1" x14ac:dyDescent="0.2">
      <c r="A21" t="s">
        <v>127</v>
      </c>
      <c r="B21" t="s">
        <v>109</v>
      </c>
      <c r="C21" s="59">
        <v>5000</v>
      </c>
      <c r="D21" s="59">
        <v>0</v>
      </c>
      <c r="E21" s="59">
        <v>5000</v>
      </c>
      <c r="F21" s="59">
        <v>6775.4500000000007</v>
      </c>
      <c r="G21" s="59">
        <v>0</v>
      </c>
      <c r="H21" s="59">
        <v>6775.4500000000007</v>
      </c>
      <c r="I21" s="59"/>
    </row>
    <row r="22" spans="1:9" ht="20.25" customHeight="1" x14ac:dyDescent="0.2">
      <c r="A22" s="61" t="s">
        <v>231</v>
      </c>
      <c r="B22" s="61"/>
      <c r="C22" s="62">
        <v>5000</v>
      </c>
      <c r="D22" s="62">
        <v>0</v>
      </c>
      <c r="E22" s="62">
        <v>5000</v>
      </c>
      <c r="F22" s="62">
        <v>6775.4500000000007</v>
      </c>
      <c r="G22" s="62">
        <v>0</v>
      </c>
      <c r="H22" s="62">
        <v>6775.4500000000007</v>
      </c>
      <c r="I22" s="59"/>
    </row>
    <row r="23" spans="1:9" ht="20.25" customHeight="1" x14ac:dyDescent="0.2">
      <c r="A23" t="s">
        <v>96</v>
      </c>
      <c r="C23" s="59">
        <v>475000</v>
      </c>
      <c r="D23" s="59">
        <v>482755.35</v>
      </c>
      <c r="E23" s="59">
        <v>474767</v>
      </c>
      <c r="F23" s="59">
        <v>481956.46432999993</v>
      </c>
      <c r="G23" s="59">
        <v>182679.4</v>
      </c>
      <c r="H23" s="59">
        <v>299277.06432999996</v>
      </c>
      <c r="I23" s="59"/>
    </row>
    <row r="24" spans="1:9" ht="20.25" customHeight="1" x14ac:dyDescent="0.2">
      <c r="C24"/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3" zoomScale="85" zoomScaleNormal="85" workbookViewId="0">
      <selection activeCell="K25" sqref="K25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151</v>
      </c>
    </row>
    <row r="2" spans="1:17" x14ac:dyDescent="0.2">
      <c r="A2" s="57" t="s">
        <v>29</v>
      </c>
      <c r="B2" t="s">
        <v>151</v>
      </c>
      <c r="D2">
        <v>12</v>
      </c>
      <c r="I2" t="s">
        <v>207</v>
      </c>
      <c r="J2" t="s">
        <v>212</v>
      </c>
      <c r="K2" t="s">
        <v>206</v>
      </c>
      <c r="P2" t="s">
        <v>208</v>
      </c>
    </row>
    <row r="4" spans="1:17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7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99396.550000000017</v>
      </c>
      <c r="H5" s="59">
        <v>0</v>
      </c>
      <c r="I5" s="59">
        <f>H5</f>
        <v>0</v>
      </c>
    </row>
    <row r="6" spans="1:17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99396.550000000017</v>
      </c>
      <c r="H6" s="62">
        <v>0</v>
      </c>
      <c r="I6" s="59"/>
    </row>
    <row r="7" spans="1:17" ht="20.25" customHeight="1" x14ac:dyDescent="0.2">
      <c r="A7" t="s">
        <v>112</v>
      </c>
      <c r="B7" t="s">
        <v>139</v>
      </c>
      <c r="C7" s="59">
        <v>10080</v>
      </c>
      <c r="D7" s="59">
        <v>10584</v>
      </c>
      <c r="E7" s="59">
        <v>10080</v>
      </c>
      <c r="F7" s="59">
        <v>10138.867200000001</v>
      </c>
      <c r="G7" s="59">
        <v>5139.8424000000005</v>
      </c>
      <c r="H7" s="59">
        <v>4999.0247999999992</v>
      </c>
      <c r="I7" s="59">
        <f t="shared" ref="I7:I68" si="0">H7</f>
        <v>4999.0247999999992</v>
      </c>
      <c r="J7" s="59"/>
    </row>
    <row r="8" spans="1:17" ht="20.25" customHeight="1" x14ac:dyDescent="0.2">
      <c r="A8" s="61" t="s">
        <v>279</v>
      </c>
      <c r="B8" s="61"/>
      <c r="C8" s="62">
        <v>10080</v>
      </c>
      <c r="D8" s="62">
        <v>10584</v>
      </c>
      <c r="E8" s="62">
        <v>10080</v>
      </c>
      <c r="F8" s="62">
        <v>10138.867200000001</v>
      </c>
      <c r="G8" s="62">
        <v>5139.8424000000005</v>
      </c>
      <c r="H8" s="62">
        <v>4999.0247999999992</v>
      </c>
      <c r="I8" s="59">
        <f t="shared" si="0"/>
        <v>4999.0247999999992</v>
      </c>
      <c r="J8" s="59"/>
    </row>
    <row r="9" spans="1:17" ht="20.25" customHeight="1" x14ac:dyDescent="0.2">
      <c r="A9" t="s">
        <v>168</v>
      </c>
      <c r="B9" t="s">
        <v>278</v>
      </c>
      <c r="C9" s="59">
        <v>5800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228</v>
      </c>
      <c r="B10" s="61"/>
      <c r="C10" s="62">
        <v>5800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138</v>
      </c>
      <c r="B11" t="s">
        <v>342</v>
      </c>
      <c r="C11" s="59">
        <v>5000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A12" s="61" t="s">
        <v>349</v>
      </c>
      <c r="B12" s="61"/>
      <c r="C12" s="62">
        <v>5000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59">
        <f t="shared" si="0"/>
        <v>0</v>
      </c>
    </row>
    <row r="13" spans="1:17" ht="20.25" customHeight="1" x14ac:dyDescent="0.2">
      <c r="A13" t="s">
        <v>81</v>
      </c>
      <c r="B13" t="s">
        <v>85</v>
      </c>
      <c r="C13" s="59">
        <v>103000</v>
      </c>
      <c r="D13" s="59">
        <v>0</v>
      </c>
      <c r="E13" s="59">
        <v>2000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B14" t="s">
        <v>139</v>
      </c>
      <c r="C14" s="59">
        <v>80393</v>
      </c>
      <c r="D14" s="59">
        <v>21155.4</v>
      </c>
      <c r="E14" s="59">
        <v>50393</v>
      </c>
      <c r="F14" s="59">
        <v>22144.982062499999</v>
      </c>
      <c r="G14" s="59">
        <v>22144.982062499999</v>
      </c>
      <c r="H14" s="59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229</v>
      </c>
      <c r="B15" s="61"/>
      <c r="C15" s="62">
        <v>183393</v>
      </c>
      <c r="D15" s="62">
        <v>21155.4</v>
      </c>
      <c r="E15" s="62">
        <v>52393</v>
      </c>
      <c r="F15" s="62">
        <v>22144.982062499999</v>
      </c>
      <c r="G15" s="62">
        <v>22144.982062499999</v>
      </c>
      <c r="H15" s="62">
        <v>0</v>
      </c>
      <c r="I15" s="59"/>
    </row>
    <row r="16" spans="1:17" ht="20.25" customHeight="1" x14ac:dyDescent="0.2">
      <c r="A16" t="s">
        <v>80</v>
      </c>
      <c r="B16" t="s">
        <v>139</v>
      </c>
      <c r="C16" s="59">
        <v>91933</v>
      </c>
      <c r="D16" s="59">
        <v>86964.150000000009</v>
      </c>
      <c r="E16" s="59">
        <v>91933</v>
      </c>
      <c r="F16" s="59">
        <v>87478.166737500011</v>
      </c>
      <c r="G16" s="59">
        <v>42098.067837500006</v>
      </c>
      <c r="H16" s="59">
        <v>45380.098900000005</v>
      </c>
      <c r="I16" s="59">
        <f t="shared" si="0"/>
        <v>45380.098900000005</v>
      </c>
    </row>
    <row r="17" spans="1:17" ht="20.25" customHeight="1" x14ac:dyDescent="0.2">
      <c r="B17" t="s">
        <v>107</v>
      </c>
      <c r="C17" s="59">
        <v>14000</v>
      </c>
      <c r="D17" s="59">
        <v>0</v>
      </c>
      <c r="E17" s="59">
        <v>10000</v>
      </c>
      <c r="F17" s="59">
        <v>0</v>
      </c>
      <c r="G17" s="59">
        <v>0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267</v>
      </c>
      <c r="C18" s="59">
        <v>20000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351</v>
      </c>
      <c r="C19" s="59">
        <v>8000</v>
      </c>
      <c r="D19" s="59">
        <v>8400</v>
      </c>
      <c r="E19" s="59">
        <v>8000</v>
      </c>
      <c r="F19" s="59">
        <v>8605.52</v>
      </c>
      <c r="G19" s="59">
        <v>8605.52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153</v>
      </c>
      <c r="B20" s="61"/>
      <c r="C20" s="62">
        <v>133933</v>
      </c>
      <c r="D20" s="62">
        <v>95364.150000000009</v>
      </c>
      <c r="E20" s="62">
        <v>109933</v>
      </c>
      <c r="F20" s="62">
        <v>96083.686737500015</v>
      </c>
      <c r="G20" s="62">
        <v>50703.587837500003</v>
      </c>
      <c r="H20" s="62">
        <v>45380.098900000005</v>
      </c>
      <c r="I20" s="59">
        <f t="shared" si="0"/>
        <v>45380.098900000005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120</v>
      </c>
      <c r="B21" t="s">
        <v>280</v>
      </c>
      <c r="C21" s="59">
        <v>5000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B22" t="s">
        <v>303</v>
      </c>
      <c r="C22" s="59">
        <v>30000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171</v>
      </c>
      <c r="C23" s="59">
        <v>5000</v>
      </c>
      <c r="D23" s="59">
        <v>5250</v>
      </c>
      <c r="E23" s="59">
        <v>5000</v>
      </c>
      <c r="F23" s="59">
        <v>5378.4500000000007</v>
      </c>
      <c r="G23" s="59">
        <v>5378.4500000000007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186</v>
      </c>
      <c r="B24" s="61"/>
      <c r="C24" s="62">
        <v>40000</v>
      </c>
      <c r="D24" s="62">
        <v>5250</v>
      </c>
      <c r="E24" s="62">
        <v>5000</v>
      </c>
      <c r="F24" s="62">
        <v>5378.4500000000007</v>
      </c>
      <c r="G24" s="62">
        <v>5378.4500000000007</v>
      </c>
      <c r="H24" s="62">
        <v>0</v>
      </c>
      <c r="I24" s="59">
        <f t="shared" si="0"/>
        <v>0</v>
      </c>
    </row>
    <row r="25" spans="1:17" ht="20.25" customHeight="1" x14ac:dyDescent="0.2">
      <c r="A25" t="s">
        <v>130</v>
      </c>
      <c r="B25" t="s">
        <v>171</v>
      </c>
      <c r="C25" s="59">
        <v>15000</v>
      </c>
      <c r="D25" s="59">
        <v>0</v>
      </c>
      <c r="E25" s="59">
        <v>15000</v>
      </c>
      <c r="F25" s="59">
        <v>16554.45</v>
      </c>
      <c r="G25" s="59">
        <v>16554.45</v>
      </c>
      <c r="H25" s="59">
        <v>0</v>
      </c>
      <c r="I25" s="59"/>
    </row>
    <row r="26" spans="1:17" ht="20.25" customHeight="1" x14ac:dyDescent="0.2">
      <c r="A26" s="61" t="s">
        <v>247</v>
      </c>
      <c r="B26" s="61"/>
      <c r="C26" s="62">
        <v>15000</v>
      </c>
      <c r="D26" s="62">
        <v>0</v>
      </c>
      <c r="E26" s="62">
        <v>15000</v>
      </c>
      <c r="F26" s="62">
        <v>16554.45</v>
      </c>
      <c r="G26" s="62">
        <v>16554.45</v>
      </c>
      <c r="H26" s="62">
        <v>0</v>
      </c>
      <c r="I26" s="59">
        <f t="shared" si="0"/>
        <v>0</v>
      </c>
    </row>
    <row r="27" spans="1:17" ht="20.25" customHeight="1" x14ac:dyDescent="0.2">
      <c r="A27" t="s">
        <v>321</v>
      </c>
      <c r="B27" t="s">
        <v>320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A28" s="61" t="s">
        <v>323</v>
      </c>
      <c r="B28" s="61"/>
      <c r="C28" s="62">
        <v>10000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59">
        <f t="shared" si="0"/>
        <v>0</v>
      </c>
    </row>
    <row r="29" spans="1:17" ht="20.25" customHeight="1" x14ac:dyDescent="0.2">
      <c r="A29" t="s">
        <v>213</v>
      </c>
      <c r="B29" t="s">
        <v>338</v>
      </c>
      <c r="C29" s="59">
        <v>10000</v>
      </c>
      <c r="D29" s="59">
        <v>1560.3</v>
      </c>
      <c r="E29" s="59">
        <v>1500</v>
      </c>
      <c r="F29" s="59">
        <v>1678.3991070000002</v>
      </c>
      <c r="G29" s="59">
        <v>0</v>
      </c>
      <c r="H29" s="59">
        <v>1678.3991070000002</v>
      </c>
      <c r="I29" s="59">
        <f t="shared" si="0"/>
        <v>1678.3991070000002</v>
      </c>
    </row>
    <row r="30" spans="1:17" ht="20.25" customHeight="1" x14ac:dyDescent="0.2">
      <c r="A30" s="61" t="s">
        <v>339</v>
      </c>
      <c r="B30" s="61"/>
      <c r="C30" s="62">
        <v>10000</v>
      </c>
      <c r="D30" s="62">
        <v>1560.3</v>
      </c>
      <c r="E30" s="62">
        <v>1500</v>
      </c>
      <c r="F30" s="62">
        <v>1678.3991070000002</v>
      </c>
      <c r="G30" s="62">
        <v>0</v>
      </c>
      <c r="H30" s="62">
        <v>1678.3991070000002</v>
      </c>
      <c r="I30" s="59">
        <f t="shared" si="0"/>
        <v>1678.3991070000002</v>
      </c>
    </row>
    <row r="31" spans="1:17" ht="20.25" customHeight="1" x14ac:dyDescent="0.2">
      <c r="A31" t="s">
        <v>83</v>
      </c>
      <c r="B31" t="s">
        <v>216</v>
      </c>
      <c r="C31" s="59">
        <v>30000</v>
      </c>
      <c r="D31" s="59">
        <v>31500</v>
      </c>
      <c r="E31" s="59">
        <v>30000</v>
      </c>
      <c r="F31" s="59">
        <v>29756.100000000002</v>
      </c>
      <c r="G31" s="59">
        <v>29756.100000000002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302</v>
      </c>
      <c r="C32" s="59">
        <v>10000</v>
      </c>
      <c r="D32" s="59">
        <v>0</v>
      </c>
      <c r="E32" s="59">
        <v>5000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354</v>
      </c>
      <c r="C33" s="59">
        <v>5000</v>
      </c>
      <c r="D33" s="59">
        <v>5250</v>
      </c>
      <c r="E33" s="59">
        <v>5000</v>
      </c>
      <c r="F33" s="59">
        <v>4959.3500000000004</v>
      </c>
      <c r="G33" s="59">
        <v>4959.3500000000004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230</v>
      </c>
      <c r="B34" s="61"/>
      <c r="C34" s="62">
        <v>45000</v>
      </c>
      <c r="D34" s="62">
        <v>36750</v>
      </c>
      <c r="E34" s="62">
        <v>40000</v>
      </c>
      <c r="F34" s="62">
        <v>34715.450000000004</v>
      </c>
      <c r="G34" s="62">
        <v>34715.450000000004</v>
      </c>
      <c r="H34" s="62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t="s">
        <v>84</v>
      </c>
      <c r="B35" t="s">
        <v>179</v>
      </c>
      <c r="C35" s="59">
        <v>8000</v>
      </c>
      <c r="D35" s="59">
        <v>8400</v>
      </c>
      <c r="E35" s="59">
        <v>8000</v>
      </c>
      <c r="F35" s="59">
        <v>9499.6</v>
      </c>
      <c r="G35" s="59">
        <v>1765</v>
      </c>
      <c r="H35" s="59">
        <v>7734.6</v>
      </c>
      <c r="I35" s="59">
        <f t="shared" si="0"/>
        <v>7734.6</v>
      </c>
    </row>
    <row r="36" spans="1:16" ht="20.25" customHeight="1" x14ac:dyDescent="0.2">
      <c r="A36" s="61" t="s">
        <v>190</v>
      </c>
      <c r="B36" s="61"/>
      <c r="C36" s="62">
        <v>8000</v>
      </c>
      <c r="D36" s="62">
        <v>8400</v>
      </c>
      <c r="E36" s="62">
        <v>8000</v>
      </c>
      <c r="F36" s="62">
        <v>9499.6</v>
      </c>
      <c r="G36" s="62">
        <v>1765</v>
      </c>
      <c r="H36" s="62">
        <v>7734.6</v>
      </c>
      <c r="I36" s="59">
        <f t="shared" si="0"/>
        <v>7734.6</v>
      </c>
    </row>
    <row r="37" spans="1:16" ht="20.25" customHeight="1" x14ac:dyDescent="0.2">
      <c r="A37" t="s">
        <v>197</v>
      </c>
      <c r="B37" t="s">
        <v>322</v>
      </c>
      <c r="C37" s="59">
        <v>10000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200</v>
      </c>
      <c r="B38" s="61"/>
      <c r="C38" s="62">
        <v>10000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127</v>
      </c>
      <c r="B39" t="s">
        <v>147</v>
      </c>
      <c r="C39" s="59">
        <v>53000</v>
      </c>
      <c r="D39" s="59">
        <v>52500</v>
      </c>
      <c r="E39" s="59">
        <v>50000</v>
      </c>
      <c r="F39" s="59">
        <v>59372.5</v>
      </c>
      <c r="G39" s="59">
        <v>59372.5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231</v>
      </c>
      <c r="B40" s="61"/>
      <c r="C40" s="62">
        <v>53000</v>
      </c>
      <c r="D40" s="62">
        <v>52500</v>
      </c>
      <c r="E40" s="62">
        <v>50000</v>
      </c>
      <c r="F40" s="62">
        <v>59372.5</v>
      </c>
      <c r="G40" s="62">
        <v>59372.5</v>
      </c>
      <c r="H40" s="62">
        <v>0</v>
      </c>
      <c r="I40" s="59">
        <f t="shared" si="0"/>
        <v>0</v>
      </c>
    </row>
    <row r="41" spans="1:16" ht="20.25" customHeight="1" x14ac:dyDescent="0.2">
      <c r="A41" t="s">
        <v>286</v>
      </c>
      <c r="B41" t="s">
        <v>354</v>
      </c>
      <c r="C41" s="59">
        <v>15000</v>
      </c>
      <c r="D41" s="59">
        <v>15750</v>
      </c>
      <c r="E41" s="59">
        <v>15000</v>
      </c>
      <c r="F41" s="59">
        <v>14878.050000000001</v>
      </c>
      <c r="G41" s="59">
        <v>0</v>
      </c>
      <c r="H41" s="59">
        <v>14878.050000000001</v>
      </c>
      <c r="I41" s="59"/>
    </row>
    <row r="42" spans="1:16" ht="20.25" customHeight="1" x14ac:dyDescent="0.2">
      <c r="A42" s="61" t="s">
        <v>340</v>
      </c>
      <c r="B42" s="61"/>
      <c r="C42" s="62">
        <v>15000</v>
      </c>
      <c r="D42" s="62">
        <v>15750</v>
      </c>
      <c r="E42" s="62">
        <v>15000</v>
      </c>
      <c r="F42" s="62">
        <v>14878.050000000001</v>
      </c>
      <c r="G42" s="62">
        <v>0</v>
      </c>
      <c r="H42" s="62">
        <v>14878.050000000001</v>
      </c>
      <c r="I42" s="59">
        <f t="shared" si="0"/>
        <v>14878.050000000001</v>
      </c>
    </row>
    <row r="43" spans="1:16" ht="20.25" customHeight="1" x14ac:dyDescent="0.2">
      <c r="A43" t="s">
        <v>96</v>
      </c>
      <c r="C43" s="59">
        <v>759206</v>
      </c>
      <c r="D43" s="59">
        <v>305063.84999999998</v>
      </c>
      <c r="E43" s="59">
        <v>461906</v>
      </c>
      <c r="F43" s="59">
        <v>369840.98510699999</v>
      </c>
      <c r="G43" s="59">
        <v>295170.81230000005</v>
      </c>
      <c r="H43" s="59">
        <v>74670.172806999995</v>
      </c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  <c r="M51">
        <v>102.14</v>
      </c>
    </row>
    <row r="52" spans="3:16" ht="20.25" customHeight="1" x14ac:dyDescent="0.2">
      <c r="C52"/>
      <c r="I52" s="59">
        <f t="shared" si="0"/>
        <v>0</v>
      </c>
      <c r="M52">
        <v>3300</v>
      </c>
    </row>
    <row r="53" spans="3:16" ht="20.25" customHeight="1" x14ac:dyDescent="0.2">
      <c r="C53"/>
      <c r="I53" s="59"/>
      <c r="M53">
        <f>+M52/M51</f>
        <v>32.308596044644602</v>
      </c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3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3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-31537.704385999969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-31537.704385999969</v>
      </c>
      <c r="J79">
        <v>16</v>
      </c>
      <c r="K79" s="58">
        <f>+I79*0.9779</f>
        <v>-30840.721119069371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-1971.106524124998</v>
      </c>
      <c r="K81" s="58">
        <f>+K79*85</f>
        <v>-2621461.2951208963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-2621.4612951208965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9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164</v>
      </c>
      <c r="B122">
        <v>20700</v>
      </c>
      <c r="C122" s="58">
        <v>424374</v>
      </c>
    </row>
    <row r="123" spans="1:9" x14ac:dyDescent="0.2">
      <c r="A123" s="64" t="s">
        <v>164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1" sqref="E11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151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169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2" ht="20.25" customHeight="1" x14ac:dyDescent="0.2">
      <c r="A7" t="s">
        <v>112</v>
      </c>
      <c r="B7" s="59">
        <v>503</v>
      </c>
      <c r="C7" s="59">
        <v>0</v>
      </c>
      <c r="D7" s="59">
        <v>503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80</v>
      </c>
      <c r="B8" s="59">
        <v>49638</v>
      </c>
      <c r="C8" s="59">
        <v>43302</v>
      </c>
      <c r="D8" s="59">
        <v>46033</v>
      </c>
      <c r="E8" s="59">
        <v>45667.929999999993</v>
      </c>
      <c r="F8" s="59">
        <v>34631.629999999997</v>
      </c>
      <c r="G8" s="59">
        <v>11036.3</v>
      </c>
    </row>
    <row r="9" spans="1:12" ht="20.25" customHeight="1" x14ac:dyDescent="0.2">
      <c r="A9" t="s">
        <v>120</v>
      </c>
      <c r="B9" s="59">
        <v>52000</v>
      </c>
      <c r="C9" s="59">
        <v>54106.5</v>
      </c>
      <c r="D9" s="59">
        <v>51530</v>
      </c>
      <c r="E9" s="59">
        <v>56618.5939</v>
      </c>
      <c r="F9" s="59">
        <v>56618.5939</v>
      </c>
      <c r="G9" s="59">
        <v>0</v>
      </c>
    </row>
    <row r="10" spans="1:12" ht="20.25" customHeight="1" x14ac:dyDescent="0.2">
      <c r="A10" t="s">
        <v>99</v>
      </c>
      <c r="B10" s="59">
        <v>437878</v>
      </c>
      <c r="C10" s="59">
        <v>458196.9</v>
      </c>
      <c r="D10" s="59">
        <v>436378</v>
      </c>
      <c r="E10" s="59">
        <v>469407.45082000003</v>
      </c>
      <c r="F10" s="59">
        <v>18859</v>
      </c>
      <c r="G10" s="59">
        <v>450548.45082000003</v>
      </c>
    </row>
    <row r="11" spans="1:12" ht="20.25" customHeight="1" x14ac:dyDescent="0.2">
      <c r="A11" t="s">
        <v>96</v>
      </c>
      <c r="B11" s="59">
        <v>540019</v>
      </c>
      <c r="C11" s="59">
        <v>555605.4</v>
      </c>
      <c r="D11" s="59">
        <v>534444</v>
      </c>
      <c r="E11" s="59">
        <v>571693.97472000006</v>
      </c>
      <c r="F11" s="59">
        <v>110109.2239</v>
      </c>
      <c r="G11" s="59">
        <v>461584.75082000002</v>
      </c>
      <c r="L11">
        <f>76*2500</f>
        <v>190000</v>
      </c>
    </row>
    <row r="12" spans="1:12" ht="20.25" customHeight="1" x14ac:dyDescent="0.2">
      <c r="C12"/>
    </row>
    <row r="13" spans="1:12" ht="20.25" customHeight="1" x14ac:dyDescent="0.2">
      <c r="C13"/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223</v>
      </c>
      <c r="B37" s="58">
        <v>1287052</v>
      </c>
      <c r="C37"/>
      <c r="G37" s="59"/>
    </row>
    <row r="38" spans="1:9" ht="20.25" customHeight="1" x14ac:dyDescent="0.2">
      <c r="A38" t="s">
        <v>175</v>
      </c>
      <c r="B38" s="65">
        <f>++B22+B37</f>
        <v>1287052</v>
      </c>
      <c r="C38"/>
      <c r="G38" s="59"/>
    </row>
    <row r="39" spans="1:9" ht="20.25" customHeight="1" x14ac:dyDescent="0.2">
      <c r="A39" t="s">
        <v>135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180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D18" sqref="D18"/>
    </sheetView>
  </sheetViews>
  <sheetFormatPr defaultRowHeight="14.25" x14ac:dyDescent="0.2"/>
  <cols>
    <col min="1" max="1" width="35.375" customWidth="1"/>
    <col min="2" max="2" width="19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0</v>
      </c>
      <c r="H5" s="59">
        <f>G5</f>
        <v>0</v>
      </c>
    </row>
    <row r="6" spans="1:11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168</v>
      </c>
      <c r="B7" t="s">
        <v>278</v>
      </c>
      <c r="C7" s="59">
        <v>5800</v>
      </c>
      <c r="D7" s="59">
        <v>0</v>
      </c>
      <c r="E7" s="59">
        <v>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228</v>
      </c>
      <c r="B8" s="61"/>
      <c r="C8" s="62">
        <v>5800</v>
      </c>
      <c r="D8" s="62">
        <v>0</v>
      </c>
      <c r="E8" s="62">
        <v>0</v>
      </c>
      <c r="F8" s="62">
        <v>0</v>
      </c>
      <c r="G8" s="62">
        <v>0</v>
      </c>
      <c r="H8" s="59"/>
    </row>
    <row r="9" spans="1:11" ht="20.25" customHeight="1" x14ac:dyDescent="0.2">
      <c r="A9" t="s">
        <v>81</v>
      </c>
      <c r="B9" t="s">
        <v>85</v>
      </c>
      <c r="C9" s="59">
        <v>103000</v>
      </c>
      <c r="D9" s="59">
        <v>0</v>
      </c>
      <c r="E9" s="59">
        <v>2000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139</v>
      </c>
      <c r="C10" s="59">
        <v>393</v>
      </c>
      <c r="D10" s="59">
        <v>412.65000000000003</v>
      </c>
      <c r="E10" s="59">
        <v>393</v>
      </c>
      <c r="F10" s="59">
        <v>411.76575000000003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229</v>
      </c>
      <c r="B11" s="61"/>
      <c r="C11" s="62">
        <v>103393</v>
      </c>
      <c r="D11" s="62">
        <v>412.65000000000003</v>
      </c>
      <c r="E11" s="62">
        <v>2393</v>
      </c>
      <c r="F11" s="62">
        <v>411.76575000000003</v>
      </c>
      <c r="G11" s="62">
        <v>0</v>
      </c>
      <c r="H11" s="59"/>
    </row>
    <row r="12" spans="1:11" ht="20.25" customHeight="1" x14ac:dyDescent="0.2">
      <c r="A12" t="s">
        <v>80</v>
      </c>
      <c r="B12" t="s">
        <v>139</v>
      </c>
      <c r="C12" s="59">
        <v>1693</v>
      </c>
      <c r="D12" s="59">
        <v>1644.3</v>
      </c>
      <c r="E12" s="59">
        <v>1693</v>
      </c>
      <c r="F12" s="59">
        <v>0</v>
      </c>
      <c r="G12" s="59">
        <v>1640.7765000000002</v>
      </c>
      <c r="H12" s="59">
        <f t="shared" si="0"/>
        <v>1640.7765000000002</v>
      </c>
      <c r="I12" s="66"/>
    </row>
    <row r="13" spans="1:11" ht="20.25" customHeight="1" x14ac:dyDescent="0.2">
      <c r="B13" t="s">
        <v>107</v>
      </c>
      <c r="C13" s="59">
        <v>14000</v>
      </c>
      <c r="D13" s="59">
        <v>0</v>
      </c>
      <c r="E13" s="59">
        <v>10000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267</v>
      </c>
      <c r="C14" s="59">
        <v>20000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</row>
    <row r="15" spans="1:11" ht="20.25" customHeight="1" x14ac:dyDescent="0.2">
      <c r="A15" s="61" t="s">
        <v>153</v>
      </c>
      <c r="B15" s="61"/>
      <c r="C15" s="62">
        <v>35693</v>
      </c>
      <c r="D15" s="62">
        <v>1644.3</v>
      </c>
      <c r="E15" s="62">
        <v>11693</v>
      </c>
      <c r="F15" s="62">
        <v>0</v>
      </c>
      <c r="G15" s="62">
        <v>1640.7765000000002</v>
      </c>
      <c r="H15" s="59"/>
      <c r="I15" s="63"/>
      <c r="J15" s="63"/>
      <c r="K15" s="60"/>
    </row>
    <row r="16" spans="1:11" ht="20.25" customHeight="1" x14ac:dyDescent="0.2">
      <c r="A16" t="s">
        <v>120</v>
      </c>
      <c r="B16" t="s">
        <v>280</v>
      </c>
      <c r="C16" s="59">
        <v>5000</v>
      </c>
      <c r="D16" s="59">
        <v>0</v>
      </c>
      <c r="E16" s="59">
        <v>0</v>
      </c>
      <c r="F16" s="59">
        <v>0</v>
      </c>
      <c r="G16" s="59">
        <v>0</v>
      </c>
      <c r="H16" s="59">
        <f t="shared" si="0"/>
        <v>0</v>
      </c>
    </row>
    <row r="17" spans="1:8" ht="20.25" customHeight="1" x14ac:dyDescent="0.2">
      <c r="B17" t="s">
        <v>303</v>
      </c>
      <c r="C17" s="59">
        <v>30000</v>
      </c>
      <c r="D17" s="59">
        <v>0</v>
      </c>
      <c r="E17" s="59">
        <v>0</v>
      </c>
      <c r="F17" s="59">
        <v>0</v>
      </c>
      <c r="G17" s="59">
        <v>0</v>
      </c>
      <c r="H17" s="59"/>
    </row>
    <row r="18" spans="1:8" ht="20.25" customHeight="1" x14ac:dyDescent="0.2">
      <c r="A18" s="61" t="s">
        <v>186</v>
      </c>
      <c r="B18" s="61"/>
      <c r="C18" s="62">
        <v>35000</v>
      </c>
      <c r="D18" s="62">
        <v>0</v>
      </c>
      <c r="E18" s="62">
        <v>0</v>
      </c>
      <c r="F18" s="62">
        <v>0</v>
      </c>
      <c r="G18" s="62">
        <v>0</v>
      </c>
      <c r="H18" s="59">
        <f t="shared" si="0"/>
        <v>0</v>
      </c>
    </row>
    <row r="19" spans="1:8" ht="20.25" customHeight="1" x14ac:dyDescent="0.2">
      <c r="A19" t="s">
        <v>321</v>
      </c>
      <c r="B19" t="s">
        <v>320</v>
      </c>
      <c r="C19" s="59">
        <v>10000</v>
      </c>
      <c r="D19" s="59">
        <v>0</v>
      </c>
      <c r="E19" s="59">
        <v>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323</v>
      </c>
      <c r="B20" s="61"/>
      <c r="C20" s="62">
        <v>10000</v>
      </c>
      <c r="D20" s="62">
        <v>0</v>
      </c>
      <c r="E20" s="62">
        <v>0</v>
      </c>
      <c r="F20" s="62">
        <v>0</v>
      </c>
      <c r="G20" s="62">
        <v>0</v>
      </c>
      <c r="H20" s="59">
        <f t="shared" si="0"/>
        <v>0</v>
      </c>
    </row>
    <row r="21" spans="1:8" ht="20.25" customHeight="1" x14ac:dyDescent="0.2">
      <c r="A21" t="s">
        <v>83</v>
      </c>
      <c r="B21" t="s">
        <v>302</v>
      </c>
      <c r="C21" s="59">
        <v>10000</v>
      </c>
      <c r="D21" s="59">
        <v>0</v>
      </c>
      <c r="E21" s="59">
        <v>5000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230</v>
      </c>
      <c r="B22" s="61"/>
      <c r="C22" s="62">
        <v>10000</v>
      </c>
      <c r="D22" s="62">
        <v>0</v>
      </c>
      <c r="E22" s="62">
        <v>5000</v>
      </c>
      <c r="F22" s="62">
        <v>0</v>
      </c>
      <c r="G22" s="62">
        <v>0</v>
      </c>
      <c r="H22" s="59"/>
    </row>
    <row r="23" spans="1:8" ht="20.25" customHeight="1" x14ac:dyDescent="0.2">
      <c r="A23" t="s">
        <v>197</v>
      </c>
      <c r="B23" t="s">
        <v>322</v>
      </c>
      <c r="C23" s="59">
        <v>10000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200</v>
      </c>
      <c r="B24" s="61"/>
      <c r="C24" s="62">
        <v>10000</v>
      </c>
      <c r="D24" s="62">
        <v>0</v>
      </c>
      <c r="E24" s="62">
        <v>0</v>
      </c>
      <c r="F24" s="62">
        <v>0</v>
      </c>
      <c r="G24" s="62">
        <v>0</v>
      </c>
      <c r="H24" s="59"/>
    </row>
    <row r="25" spans="1:8" ht="20.25" customHeight="1" x14ac:dyDescent="0.2">
      <c r="A25" t="s">
        <v>127</v>
      </c>
      <c r="B25" t="s">
        <v>147</v>
      </c>
      <c r="C25" s="59">
        <v>53000</v>
      </c>
      <c r="D25" s="59">
        <v>52500</v>
      </c>
      <c r="E25" s="59">
        <v>50000</v>
      </c>
      <c r="F25" s="59">
        <v>59372.5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231</v>
      </c>
      <c r="B26" s="61"/>
      <c r="C26" s="62">
        <v>53000</v>
      </c>
      <c r="D26" s="62">
        <v>52500</v>
      </c>
      <c r="E26" s="62">
        <v>50000</v>
      </c>
      <c r="F26" s="62">
        <v>59372.5</v>
      </c>
      <c r="G26" s="62">
        <v>0</v>
      </c>
      <c r="H26" s="59"/>
    </row>
    <row r="27" spans="1:8" ht="20.25" customHeight="1" x14ac:dyDescent="0.2">
      <c r="A27" t="s">
        <v>96</v>
      </c>
      <c r="C27" s="59">
        <v>477886</v>
      </c>
      <c r="D27" s="59">
        <v>112306.95000000001</v>
      </c>
      <c r="E27" s="59">
        <v>224086</v>
      </c>
      <c r="F27" s="59">
        <v>159180.81575000001</v>
      </c>
      <c r="G27" s="59">
        <v>1640.7765000000002</v>
      </c>
      <c r="H27" s="59">
        <f t="shared" si="0"/>
        <v>1640.7765000000002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3281.5530000000003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F27" sqref="F27"/>
    </sheetView>
  </sheetViews>
  <sheetFormatPr defaultRowHeight="14.25" x14ac:dyDescent="0.2"/>
  <cols>
    <col min="1" max="1" width="35.375" customWidth="1"/>
    <col min="2" max="2" width="15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83</v>
      </c>
      <c r="B5" t="s">
        <v>216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A6" s="61" t="s">
        <v>230</v>
      </c>
      <c r="B6" s="61"/>
      <c r="C6" s="62">
        <v>30000</v>
      </c>
      <c r="D6" s="62">
        <v>31500</v>
      </c>
      <c r="E6" s="62">
        <v>30000</v>
      </c>
      <c r="F6" s="62">
        <v>29756.100000000002</v>
      </c>
      <c r="G6" s="62">
        <v>29756.100000000002</v>
      </c>
      <c r="H6" s="62">
        <v>0</v>
      </c>
    </row>
    <row r="7" spans="1:11" ht="20.25" customHeight="1" x14ac:dyDescent="0.2">
      <c r="A7" t="s">
        <v>84</v>
      </c>
      <c r="B7" t="s">
        <v>179</v>
      </c>
      <c r="C7" s="59">
        <v>8000</v>
      </c>
      <c r="D7" s="59">
        <v>8400</v>
      </c>
      <c r="E7" s="59">
        <v>8000</v>
      </c>
      <c r="F7" s="59">
        <v>9499.6</v>
      </c>
      <c r="G7" s="59">
        <v>1765</v>
      </c>
      <c r="H7" s="59">
        <v>7734.6</v>
      </c>
      <c r="I7" s="59"/>
      <c r="J7" s="59"/>
      <c r="K7" s="59"/>
    </row>
    <row r="8" spans="1:11" ht="20.25" customHeight="1" x14ac:dyDescent="0.2">
      <c r="A8" s="61" t="s">
        <v>190</v>
      </c>
      <c r="B8" s="61"/>
      <c r="C8" s="62">
        <v>8000</v>
      </c>
      <c r="D8" s="62">
        <v>8400</v>
      </c>
      <c r="E8" s="62">
        <v>8000</v>
      </c>
      <c r="F8" s="62">
        <v>9499.6</v>
      </c>
      <c r="G8" s="62">
        <v>1765</v>
      </c>
      <c r="H8" s="62">
        <v>7734.6</v>
      </c>
      <c r="J8" s="59"/>
      <c r="K8" s="59"/>
    </row>
    <row r="9" spans="1:11" ht="20.25" customHeight="1" x14ac:dyDescent="0.2">
      <c r="A9" t="s">
        <v>96</v>
      </c>
      <c r="C9" s="59">
        <v>38000</v>
      </c>
      <c r="D9" s="59">
        <v>39900</v>
      </c>
      <c r="E9" s="59">
        <v>38000</v>
      </c>
      <c r="F9" s="59">
        <v>39255.700000000004</v>
      </c>
      <c r="G9" s="59">
        <v>31521.100000000002</v>
      </c>
      <c r="H9" s="59">
        <v>7734.6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7734.6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166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6652-97B9-4AC4-97B6-62AADBEC4F69}">
  <sheetPr>
    <tabColor rgb="FF92D050"/>
  </sheetPr>
  <dimension ref="A3:N18"/>
  <sheetViews>
    <sheetView workbookViewId="0">
      <selection activeCell="M34" sqref="M34"/>
    </sheetView>
  </sheetViews>
  <sheetFormatPr defaultRowHeight="12.75" x14ac:dyDescent="0.2"/>
  <cols>
    <col min="1" max="1" width="15.25" style="72" bestFit="1" customWidth="1"/>
    <col min="2" max="2" width="6.125" style="72" bestFit="1" customWidth="1"/>
    <col min="3" max="3" width="5.625" style="72" bestFit="1" customWidth="1"/>
    <col min="4" max="5" width="7" style="72" bestFit="1" customWidth="1"/>
    <col min="6" max="6" width="6.125" style="72" bestFit="1" customWidth="1"/>
    <col min="7" max="11" width="6.5" style="72" bestFit="1" customWidth="1"/>
    <col min="12" max="12" width="7" style="72" bestFit="1" customWidth="1"/>
    <col min="13" max="13" width="7.375" style="72" bestFit="1" customWidth="1"/>
    <col min="14" max="14" width="10.25" style="72" bestFit="1" customWidth="1"/>
    <col min="15" max="15" width="13.5" style="72" bestFit="1" customWidth="1"/>
    <col min="16" max="16" width="13.375" style="72" bestFit="1" customWidth="1"/>
    <col min="17" max="16384" width="9" style="72"/>
  </cols>
  <sheetData>
    <row r="3" spans="1:14" x14ac:dyDescent="0.2">
      <c r="A3" s="74" t="s">
        <v>140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14" s="73" customFormat="1" x14ac:dyDescent="0.2">
      <c r="A4" s="75" t="s">
        <v>423</v>
      </c>
      <c r="B4" s="75">
        <v>45901</v>
      </c>
      <c r="C4" s="75">
        <v>45903</v>
      </c>
      <c r="D4" s="75">
        <v>45904</v>
      </c>
      <c r="E4" s="75">
        <v>45905</v>
      </c>
      <c r="F4" s="75">
        <v>45907</v>
      </c>
      <c r="G4" s="75">
        <v>45910</v>
      </c>
      <c r="H4" s="75">
        <v>45912</v>
      </c>
      <c r="I4" s="75">
        <v>45914</v>
      </c>
      <c r="J4" s="75">
        <v>45917</v>
      </c>
      <c r="K4" s="75">
        <v>45921</v>
      </c>
      <c r="L4" s="75">
        <v>45925</v>
      </c>
      <c r="M4" s="75">
        <v>45940</v>
      </c>
      <c r="N4" s="75" t="s">
        <v>96</v>
      </c>
    </row>
    <row r="5" spans="1:14" x14ac:dyDescent="0.2">
      <c r="A5" s="74" t="s">
        <v>379</v>
      </c>
      <c r="B5" s="76">
        <v>3702</v>
      </c>
      <c r="C5" s="76"/>
      <c r="D5" s="76">
        <v>7404.0999999999995</v>
      </c>
      <c r="E5" s="76"/>
      <c r="F5" s="76"/>
      <c r="G5" s="76"/>
      <c r="H5" s="76"/>
      <c r="I5" s="76"/>
      <c r="J5" s="76"/>
      <c r="K5" s="76"/>
      <c r="L5" s="76"/>
      <c r="M5" s="76"/>
      <c r="N5" s="76">
        <f>SUM(B5:M5)</f>
        <v>11106.099999999999</v>
      </c>
    </row>
    <row r="6" spans="1:14" x14ac:dyDescent="0.2">
      <c r="A6" s="74" t="s">
        <v>234</v>
      </c>
      <c r="B6" s="76"/>
      <c r="C6" s="76">
        <v>0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6">
        <f t="shared" ref="N6:N17" si="0">SUM(B6:M6)</f>
        <v>0</v>
      </c>
    </row>
    <row r="7" spans="1:14" x14ac:dyDescent="0.2">
      <c r="A7" s="74" t="s">
        <v>417</v>
      </c>
      <c r="B7" s="76"/>
      <c r="C7" s="76"/>
      <c r="D7" s="76"/>
      <c r="E7" s="76"/>
      <c r="F7" s="76">
        <v>3841.7500000000005</v>
      </c>
      <c r="G7" s="76"/>
      <c r="H7" s="76"/>
      <c r="I7" s="76"/>
      <c r="J7" s="76"/>
      <c r="K7" s="76"/>
      <c r="L7" s="76"/>
      <c r="M7" s="76"/>
      <c r="N7" s="76">
        <f t="shared" si="0"/>
        <v>3841.7500000000005</v>
      </c>
    </row>
    <row r="8" spans="1:14" x14ac:dyDescent="0.2">
      <c r="A8" s="74" t="s">
        <v>172</v>
      </c>
      <c r="B8" s="76">
        <v>0</v>
      </c>
      <c r="C8" s="76"/>
      <c r="D8" s="76">
        <v>4679.9500000000007</v>
      </c>
      <c r="E8" s="76"/>
      <c r="F8" s="76"/>
      <c r="G8" s="76"/>
      <c r="H8" s="76"/>
      <c r="I8" s="76"/>
      <c r="J8" s="76"/>
      <c r="K8" s="76"/>
      <c r="L8" s="76"/>
      <c r="M8" s="76"/>
      <c r="N8" s="76">
        <f t="shared" si="0"/>
        <v>4679.9500000000007</v>
      </c>
    </row>
    <row r="9" spans="1:14" x14ac:dyDescent="0.2">
      <c r="A9" s="74" t="s">
        <v>112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>
        <f t="shared" si="0"/>
        <v>0</v>
      </c>
    </row>
    <row r="10" spans="1:14" x14ac:dyDescent="0.2">
      <c r="A10" s="74" t="s">
        <v>168</v>
      </c>
      <c r="B10" s="76"/>
      <c r="C10" s="76"/>
      <c r="D10" s="76"/>
      <c r="E10" s="76">
        <v>55162.899999999994</v>
      </c>
      <c r="F10" s="76"/>
      <c r="G10" s="76"/>
      <c r="H10" s="76"/>
      <c r="I10" s="76"/>
      <c r="J10" s="76"/>
      <c r="K10" s="76"/>
      <c r="L10" s="76"/>
      <c r="M10" s="76"/>
      <c r="N10" s="76">
        <f t="shared" si="0"/>
        <v>55162.899999999994</v>
      </c>
    </row>
    <row r="11" spans="1:14" x14ac:dyDescent="0.2">
      <c r="A11" s="74" t="s">
        <v>81</v>
      </c>
      <c r="B11" s="76">
        <v>0</v>
      </c>
      <c r="C11" s="76">
        <v>0</v>
      </c>
      <c r="D11" s="76"/>
      <c r="E11" s="76"/>
      <c r="F11" s="76"/>
      <c r="G11" s="76">
        <v>0</v>
      </c>
      <c r="H11" s="76"/>
      <c r="I11" s="76">
        <v>0</v>
      </c>
      <c r="J11" s="76">
        <v>0</v>
      </c>
      <c r="K11" s="76">
        <v>0</v>
      </c>
      <c r="L11" s="76"/>
      <c r="M11" s="76"/>
      <c r="N11" s="76">
        <f t="shared" si="0"/>
        <v>0</v>
      </c>
    </row>
    <row r="12" spans="1:14" x14ac:dyDescent="0.2">
      <c r="A12" s="74" t="s">
        <v>80</v>
      </c>
      <c r="B12" s="76"/>
      <c r="C12" s="76">
        <v>0</v>
      </c>
      <c r="D12" s="76">
        <v>0</v>
      </c>
      <c r="E12" s="76">
        <v>0</v>
      </c>
      <c r="F12" s="76"/>
      <c r="G12" s="76"/>
      <c r="H12" s="76"/>
      <c r="I12" s="76"/>
      <c r="J12" s="76">
        <v>0</v>
      </c>
      <c r="K12" s="76"/>
      <c r="L12" s="76">
        <v>4599.67</v>
      </c>
      <c r="M12" s="76"/>
      <c r="N12" s="76">
        <f t="shared" si="0"/>
        <v>4599.67</v>
      </c>
    </row>
    <row r="13" spans="1:14" x14ac:dyDescent="0.2">
      <c r="A13" s="74" t="s">
        <v>120</v>
      </c>
      <c r="B13" s="76"/>
      <c r="C13" s="76">
        <v>0</v>
      </c>
      <c r="D13" s="76"/>
      <c r="E13" s="76"/>
      <c r="F13" s="76"/>
      <c r="G13" s="76"/>
      <c r="H13" s="76"/>
      <c r="I13" s="76"/>
      <c r="J13" s="76"/>
      <c r="K13" s="76">
        <v>0</v>
      </c>
      <c r="L13" s="76"/>
      <c r="M13" s="76"/>
      <c r="N13" s="76">
        <f t="shared" si="0"/>
        <v>0</v>
      </c>
    </row>
    <row r="14" spans="1:14" x14ac:dyDescent="0.2">
      <c r="A14" s="74" t="s">
        <v>411</v>
      </c>
      <c r="B14" s="76"/>
      <c r="C14" s="76"/>
      <c r="D14" s="76">
        <v>0</v>
      </c>
      <c r="E14" s="76"/>
      <c r="F14" s="76"/>
      <c r="G14" s="76"/>
      <c r="H14" s="76"/>
      <c r="I14" s="76"/>
      <c r="J14" s="76"/>
      <c r="K14" s="76"/>
      <c r="L14" s="76"/>
      <c r="M14" s="76"/>
      <c r="N14" s="76">
        <f t="shared" si="0"/>
        <v>0</v>
      </c>
    </row>
    <row r="15" spans="1:14" x14ac:dyDescent="0.2">
      <c r="A15" s="74" t="s">
        <v>84</v>
      </c>
      <c r="B15" s="76">
        <v>1621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>
        <f t="shared" si="0"/>
        <v>1621</v>
      </c>
    </row>
    <row r="16" spans="1:14" x14ac:dyDescent="0.2">
      <c r="A16" s="74" t="s">
        <v>88</v>
      </c>
      <c r="B16" s="76"/>
      <c r="C16" s="76">
        <v>0</v>
      </c>
      <c r="D16" s="76">
        <v>0</v>
      </c>
      <c r="E16" s="76"/>
      <c r="F16" s="76"/>
      <c r="G16" s="76"/>
      <c r="H16" s="76">
        <v>0</v>
      </c>
      <c r="I16" s="76"/>
      <c r="J16" s="76"/>
      <c r="K16" s="76"/>
      <c r="L16" s="76">
        <v>37299.899999999994</v>
      </c>
      <c r="M16" s="76">
        <v>12433.3</v>
      </c>
      <c r="N16" s="76">
        <f t="shared" si="0"/>
        <v>49733.2</v>
      </c>
    </row>
    <row r="17" spans="1:14" x14ac:dyDescent="0.2">
      <c r="A17" s="74" t="s">
        <v>127</v>
      </c>
      <c r="B17" s="76"/>
      <c r="C17" s="76"/>
      <c r="D17" s="76">
        <v>0</v>
      </c>
      <c r="E17" s="76"/>
      <c r="F17" s="76"/>
      <c r="G17" s="76"/>
      <c r="H17" s="76"/>
      <c r="I17" s="76"/>
      <c r="J17" s="76"/>
      <c r="K17" s="76"/>
      <c r="L17" s="76"/>
      <c r="M17" s="76"/>
      <c r="N17" s="76">
        <f t="shared" si="0"/>
        <v>0</v>
      </c>
    </row>
    <row r="18" spans="1:14" x14ac:dyDescent="0.2">
      <c r="A18" s="74" t="s">
        <v>96</v>
      </c>
      <c r="B18" s="76">
        <f>SUM(B5:B17)</f>
        <v>5323</v>
      </c>
      <c r="C18" s="76">
        <f t="shared" ref="C18:N18" si="1">SUM(C5:C17)</f>
        <v>0</v>
      </c>
      <c r="D18" s="76">
        <f t="shared" si="1"/>
        <v>12084.05</v>
      </c>
      <c r="E18" s="76">
        <f t="shared" si="1"/>
        <v>55162.899999999994</v>
      </c>
      <c r="F18" s="76">
        <f t="shared" si="1"/>
        <v>3841.7500000000005</v>
      </c>
      <c r="G18" s="76">
        <f t="shared" si="1"/>
        <v>0</v>
      </c>
      <c r="H18" s="76">
        <f t="shared" si="1"/>
        <v>0</v>
      </c>
      <c r="I18" s="76">
        <f t="shared" si="1"/>
        <v>0</v>
      </c>
      <c r="J18" s="76">
        <f t="shared" si="1"/>
        <v>0</v>
      </c>
      <c r="K18" s="76">
        <f t="shared" si="1"/>
        <v>0</v>
      </c>
      <c r="L18" s="76">
        <f t="shared" si="1"/>
        <v>41899.569999999992</v>
      </c>
      <c r="M18" s="76">
        <f t="shared" si="1"/>
        <v>12433.3</v>
      </c>
      <c r="N18" s="76">
        <f t="shared" si="1"/>
        <v>130744.56999999999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5F86-3573-4345-91B8-95E035F21D32}">
  <sheetPr>
    <tabColor rgb="FFFFFF00"/>
  </sheetPr>
  <dimension ref="A1:BD175"/>
  <sheetViews>
    <sheetView tabSelected="1" zoomScale="80" zoomScaleNormal="80" workbookViewId="0">
      <selection activeCell="P13" sqref="P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45916</v>
      </c>
      <c r="E3" s="79" t="s">
        <v>52</v>
      </c>
      <c r="F3" s="79"/>
      <c r="G3" s="80">
        <v>10.01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557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558</v>
      </c>
      <c r="C10" s="9" t="s">
        <v>559</v>
      </c>
      <c r="D10" s="13" t="s">
        <v>560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561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 t="s">
        <v>562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561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563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543</v>
      </c>
      <c r="C14" s="9" t="s">
        <v>302</v>
      </c>
      <c r="D14" s="13" t="s">
        <v>544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1900</v>
      </c>
      <c r="AE14" s="8">
        <v>6901.1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1900</v>
      </c>
      <c r="AE15" s="8">
        <v>6901.1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545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0</v>
      </c>
      <c r="B17" s="14" t="s">
        <v>128</v>
      </c>
      <c r="C17" s="9" t="s">
        <v>237</v>
      </c>
      <c r="D17" s="13" t="s">
        <v>564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545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504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505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504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505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565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504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505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566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504</v>
      </c>
      <c r="C32" s="9" t="s">
        <v>73</v>
      </c>
      <c r="D32" s="13" t="s">
        <v>506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507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567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504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507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504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507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568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504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507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504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507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522</v>
      </c>
      <c r="C37" s="9" t="s">
        <v>73</v>
      </c>
      <c r="D37" s="13" t="s">
        <v>523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524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522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524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522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522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525</v>
      </c>
      <c r="AG40" s="1" t="s">
        <v>116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522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525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522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525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546</v>
      </c>
      <c r="C43" s="9" t="s">
        <v>73</v>
      </c>
      <c r="D43" s="13" t="s">
        <v>523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547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546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547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546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6845</v>
      </c>
      <c r="AC45" s="8">
        <v>2514.9000000000015</v>
      </c>
      <c r="AD45" s="8">
        <v>0</v>
      </c>
      <c r="AE45" s="8">
        <v>0</v>
      </c>
      <c r="AF45" s="8" t="s">
        <v>547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189.43344533333342</v>
      </c>
    </row>
    <row r="46" spans="1:56" ht="27.75" customHeight="1" x14ac:dyDescent="0.45">
      <c r="A46" s="3">
        <v>45916</v>
      </c>
      <c r="B46" s="14" t="s">
        <v>569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570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45916</v>
      </c>
      <c r="B47" s="14" t="s">
        <v>569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570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45916</v>
      </c>
      <c r="B48" s="14" t="s">
        <v>569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570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>
        <v>45913</v>
      </c>
      <c r="B49" s="14" t="s">
        <v>554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555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554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555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554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555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473792.55000000005</v>
      </c>
      <c r="AB53" s="8">
        <v>48964.55</v>
      </c>
      <c r="AC53" s="8">
        <v>424828.00000000006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45920</v>
      </c>
      <c r="U54" s="11">
        <v>5040</v>
      </c>
      <c r="V54" s="10">
        <v>5040</v>
      </c>
      <c r="W54" s="10">
        <v>0</v>
      </c>
      <c r="X54" s="10">
        <v>6500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45920</v>
      </c>
      <c r="U55" s="11">
        <v>5040</v>
      </c>
      <c r="V55" s="10">
        <v>5040</v>
      </c>
      <c r="W55" s="10">
        <v>0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45920</v>
      </c>
      <c r="AK55" s="3">
        <v>45916</v>
      </c>
      <c r="AL55" s="3">
        <v>45909</v>
      </c>
      <c r="AM55" s="3">
        <v>45917</v>
      </c>
      <c r="AN55" s="3">
        <v>45918</v>
      </c>
      <c r="AO55" s="3">
        <v>45919</v>
      </c>
      <c r="AP55" s="3">
        <v>45915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45796</v>
      </c>
      <c r="B56" s="14" t="s">
        <v>255</v>
      </c>
      <c r="C56" s="9" t="s">
        <v>139</v>
      </c>
      <c r="D56" s="13" t="s">
        <v>250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196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 t="s">
        <v>63</v>
      </c>
      <c r="U56" s="11">
        <v>503</v>
      </c>
      <c r="V56" s="10">
        <v>0</v>
      </c>
      <c r="W56" s="10">
        <v>503</v>
      </c>
      <c r="X56" s="10">
        <v>5250</v>
      </c>
      <c r="Y56" s="10">
        <v>0</v>
      </c>
      <c r="Z56" s="9" t="s">
        <v>112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191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115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192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45920</v>
      </c>
      <c r="U58" s="11">
        <v>8000</v>
      </c>
      <c r="V58" s="10">
        <v>8000</v>
      </c>
      <c r="W58" s="10">
        <v>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488</v>
      </c>
      <c r="AG58" s="1" t="s">
        <v>115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440</v>
      </c>
      <c r="C59" s="9" t="s">
        <v>267</v>
      </c>
      <c r="D59" s="13" t="s">
        <v>433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5000</v>
      </c>
      <c r="V59" s="10">
        <v>4876</v>
      </c>
      <c r="W59" s="10">
        <v>124</v>
      </c>
      <c r="X59" s="10">
        <v>10200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471</v>
      </c>
      <c r="C60" s="9" t="s">
        <v>139</v>
      </c>
      <c r="D60" s="13" t="s">
        <v>451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45919</v>
      </c>
      <c r="U60" s="11">
        <v>5040</v>
      </c>
      <c r="V60" s="10">
        <v>5040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45919</v>
      </c>
      <c r="AK60" s="3">
        <v>45915</v>
      </c>
      <c r="AL60" s="3">
        <v>45908</v>
      </c>
      <c r="AM60" s="3">
        <v>45916</v>
      </c>
      <c r="AN60" s="3">
        <v>45917</v>
      </c>
      <c r="AO60" s="3">
        <v>45918</v>
      </c>
      <c r="AP60" s="3">
        <v>45914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45905</v>
      </c>
      <c r="B61" s="14" t="s">
        <v>471</v>
      </c>
      <c r="C61" s="9" t="s">
        <v>139</v>
      </c>
      <c r="D61" s="13" t="s">
        <v>306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45919</v>
      </c>
      <c r="U61" s="11">
        <v>10000</v>
      </c>
      <c r="V61" s="10">
        <v>10000</v>
      </c>
      <c r="W61" s="10">
        <v>0</v>
      </c>
      <c r="X61" s="10">
        <v>11200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45919</v>
      </c>
      <c r="AK61" s="3">
        <v>45915</v>
      </c>
      <c r="AL61" s="3">
        <v>45908</v>
      </c>
      <c r="AM61" s="3">
        <v>45916</v>
      </c>
      <c r="AN61" s="3">
        <v>45917</v>
      </c>
      <c r="AO61" s="3">
        <v>45918</v>
      </c>
      <c r="AP61" s="3">
        <v>45914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251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5040</v>
      </c>
      <c r="W62" s="10">
        <v>0</v>
      </c>
      <c r="X62" s="10">
        <v>5950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427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45796</v>
      </c>
      <c r="B63" s="14" t="s">
        <v>256</v>
      </c>
      <c r="C63" s="9" t="s">
        <v>139</v>
      </c>
      <c r="D63" s="13" t="s">
        <v>251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45920</v>
      </c>
      <c r="U63" s="11">
        <v>366</v>
      </c>
      <c r="V63" s="10">
        <v>366</v>
      </c>
      <c r="W63" s="10">
        <v>0</v>
      </c>
      <c r="X63" s="10">
        <v>400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45905</v>
      </c>
      <c r="B64" s="14" t="s">
        <v>472</v>
      </c>
      <c r="C64" s="9" t="s">
        <v>139</v>
      </c>
      <c r="D64" s="13" t="s">
        <v>452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45920</v>
      </c>
      <c r="U64" s="11">
        <v>5040</v>
      </c>
      <c r="V64" s="10">
        <v>5040</v>
      </c>
      <c r="W64" s="10">
        <v>0</v>
      </c>
      <c r="X64" s="10">
        <v>6100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45920</v>
      </c>
      <c r="AK64" s="3">
        <v>45916</v>
      </c>
      <c r="AL64" s="3">
        <v>45909</v>
      </c>
      <c r="AM64" s="3">
        <v>45917</v>
      </c>
      <c r="AN64" s="3">
        <v>45918</v>
      </c>
      <c r="AO64" s="3">
        <v>45919</v>
      </c>
      <c r="AP64" s="3">
        <v>45915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430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45920</v>
      </c>
      <c r="U65" s="11">
        <v>20000</v>
      </c>
      <c r="V65" s="10">
        <v>18716</v>
      </c>
      <c r="W65" s="10">
        <v>1284</v>
      </c>
      <c r="X65" s="10">
        <v>20630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45920</v>
      </c>
      <c r="AK65" s="3">
        <v>45916</v>
      </c>
      <c r="AL65" s="3">
        <v>45909</v>
      </c>
      <c r="AM65" s="3">
        <v>45917</v>
      </c>
      <c r="AN65" s="3">
        <v>45918</v>
      </c>
      <c r="AO65" s="3">
        <v>45919</v>
      </c>
      <c r="AP65" s="3">
        <v>45915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45908</v>
      </c>
      <c r="B66" s="14" t="s">
        <v>508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8000</v>
      </c>
      <c r="V66" s="10">
        <v>0</v>
      </c>
      <c r="W66" s="10">
        <v>8000</v>
      </c>
      <c r="X66" s="10">
        <v>8120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45908</v>
      </c>
      <c r="B67" s="14" t="s">
        <v>508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7934.96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45799</v>
      </c>
      <c r="B68" s="14" t="s">
        <v>264</v>
      </c>
      <c r="C68" s="9" t="s">
        <v>259</v>
      </c>
      <c r="D68" s="13" t="s">
        <v>260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45922</v>
      </c>
      <c r="U68" s="11">
        <v>4000</v>
      </c>
      <c r="V68" s="10">
        <v>2840</v>
      </c>
      <c r="W68" s="10">
        <v>1160</v>
      </c>
      <c r="X68" s="10">
        <v>4140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210</v>
      </c>
      <c r="AG68" s="1" t="s">
        <v>115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45799</v>
      </c>
      <c r="B69" s="14" t="s">
        <v>264</v>
      </c>
      <c r="C69" s="9" t="s">
        <v>259</v>
      </c>
      <c r="D69" s="13" t="s">
        <v>358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45922</v>
      </c>
      <c r="U69" s="11">
        <v>4000</v>
      </c>
      <c r="V69" s="10">
        <v>2654</v>
      </c>
      <c r="W69" s="10">
        <v>1346</v>
      </c>
      <c r="X69" s="10">
        <v>0</v>
      </c>
      <c r="Y69" s="10">
        <v>1413.3</v>
      </c>
      <c r="Z69" s="9" t="s">
        <v>80</v>
      </c>
      <c r="AA69" s="8">
        <v>1335.05702</v>
      </c>
      <c r="AB69" s="8">
        <v>1335.05702</v>
      </c>
      <c r="AC69" s="8">
        <v>0</v>
      </c>
      <c r="AD69" s="8">
        <v>1335.05702</v>
      </c>
      <c r="AE69" s="8">
        <v>0</v>
      </c>
      <c r="AF69" s="8" t="s">
        <v>210</v>
      </c>
      <c r="AG69" s="1" t="s">
        <v>115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439</v>
      </c>
      <c r="C70" s="9" t="s">
        <v>267</v>
      </c>
      <c r="D70" s="13" t="s">
        <v>432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45923</v>
      </c>
      <c r="U70" s="11">
        <v>10000</v>
      </c>
      <c r="V70" s="10">
        <v>9620</v>
      </c>
      <c r="W70" s="10">
        <v>380</v>
      </c>
      <c r="X70" s="10">
        <v>10294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45923</v>
      </c>
      <c r="AK70" s="3">
        <v>45919</v>
      </c>
      <c r="AL70" s="3">
        <v>45912</v>
      </c>
      <c r="AM70" s="3">
        <v>45920</v>
      </c>
      <c r="AN70" s="3">
        <v>45921</v>
      </c>
      <c r="AO70" s="3">
        <v>45922</v>
      </c>
      <c r="AP70" s="3">
        <v>45918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45926</v>
      </c>
      <c r="U71" s="11">
        <v>8000</v>
      </c>
      <c r="V71" s="10">
        <v>8000</v>
      </c>
      <c r="W71" s="10">
        <v>0</v>
      </c>
      <c r="X71" s="10">
        <v>8100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5</v>
      </c>
      <c r="AJ71" s="3">
        <v>45926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3000</v>
      </c>
      <c r="W72" s="10">
        <v>0</v>
      </c>
      <c r="X72" s="10">
        <v>3100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571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8447</v>
      </c>
      <c r="W73" s="10">
        <v>553</v>
      </c>
      <c r="X73" s="10">
        <v>9150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3780</v>
      </c>
      <c r="W74" s="10">
        <v>220</v>
      </c>
      <c r="X74" s="10">
        <v>4100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8500</v>
      </c>
      <c r="W75" s="10">
        <v>500</v>
      </c>
      <c r="X75" s="10">
        <v>9455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45930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31292</v>
      </c>
      <c r="AC76" s="8">
        <v>73483.000000000015</v>
      </c>
      <c r="AD76" s="8">
        <v>10000</v>
      </c>
      <c r="AE76" s="8">
        <v>94775.000000000015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5552.0488888888885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45930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0</v>
      </c>
      <c r="B79" s="14" t="s">
        <v>128</v>
      </c>
      <c r="C79" s="9" t="s">
        <v>270</v>
      </c>
      <c r="D79" s="13" t="s">
        <v>572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45926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11036.3</v>
      </c>
      <c r="AB79" s="8">
        <v>11036.3</v>
      </c>
      <c r="AC79" s="8">
        <v>0</v>
      </c>
      <c r="AD79" s="8">
        <v>0</v>
      </c>
      <c r="AE79" s="8">
        <v>11036.3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45926</v>
      </c>
      <c r="AK79" s="3">
        <v>45922</v>
      </c>
      <c r="AL79" s="3">
        <v>45915</v>
      </c>
      <c r="AM79" s="3">
        <v>45923</v>
      </c>
      <c r="AN79" s="3">
        <v>45924</v>
      </c>
      <c r="AO79" s="3">
        <v>45925</v>
      </c>
      <c r="AP79" s="3">
        <v>45921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0</v>
      </c>
      <c r="B80" s="14" t="s">
        <v>128</v>
      </c>
      <c r="C80" s="9" t="s">
        <v>270</v>
      </c>
      <c r="D80" s="13" t="s">
        <v>573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45926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45926</v>
      </c>
      <c r="AK80" s="3">
        <v>45922</v>
      </c>
      <c r="AL80" s="3">
        <v>45915</v>
      </c>
      <c r="AM80" s="3">
        <v>45923</v>
      </c>
      <c r="AN80" s="3">
        <v>45924</v>
      </c>
      <c r="AO80" s="3">
        <v>45925</v>
      </c>
      <c r="AP80" s="3">
        <v>45921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0</v>
      </c>
      <c r="B81" s="14" t="s">
        <v>128</v>
      </c>
      <c r="C81" s="9" t="s">
        <v>270</v>
      </c>
      <c r="D81" s="13" t="s">
        <v>572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45933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45933</v>
      </c>
      <c r="AK81" s="3">
        <v>45929</v>
      </c>
      <c r="AL81" s="3">
        <v>45922</v>
      </c>
      <c r="AM81" s="3">
        <v>45930</v>
      </c>
      <c r="AN81" s="3">
        <v>45931</v>
      </c>
      <c r="AO81" s="3">
        <v>45932</v>
      </c>
      <c r="AP81" s="3">
        <v>45928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0</v>
      </c>
      <c r="B82" s="14" t="s">
        <v>128</v>
      </c>
      <c r="C82" s="9" t="s">
        <v>270</v>
      </c>
      <c r="D82" s="13" t="s">
        <v>573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45933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45933</v>
      </c>
      <c r="AK82" s="3">
        <v>45929</v>
      </c>
      <c r="AL82" s="3">
        <v>45922</v>
      </c>
      <c r="AM82" s="3">
        <v>45930</v>
      </c>
      <c r="AN82" s="3">
        <v>45931</v>
      </c>
      <c r="AO82" s="3">
        <v>45932</v>
      </c>
      <c r="AP82" s="3">
        <v>45928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0</v>
      </c>
      <c r="B83" s="14" t="s">
        <v>128</v>
      </c>
      <c r="C83" s="9" t="s">
        <v>270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45926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45926</v>
      </c>
      <c r="AK83" s="3">
        <v>45922</v>
      </c>
      <c r="AL83" s="3">
        <v>45915</v>
      </c>
      <c r="AM83" s="3">
        <v>45923</v>
      </c>
      <c r="AN83" s="3">
        <v>45924</v>
      </c>
      <c r="AO83" s="3">
        <v>45925</v>
      </c>
      <c r="AP83" s="3">
        <v>45921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0</v>
      </c>
      <c r="B84" s="14" t="s">
        <v>128</v>
      </c>
      <c r="C84" s="9" t="s">
        <v>270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45933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45933</v>
      </c>
      <c r="AK84" s="3">
        <v>45929</v>
      </c>
      <c r="AL84" s="3">
        <v>45922</v>
      </c>
      <c r="AM84" s="3">
        <v>45930</v>
      </c>
      <c r="AN84" s="3">
        <v>45931</v>
      </c>
      <c r="AO84" s="3">
        <v>45932</v>
      </c>
      <c r="AP84" s="3">
        <v>45928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 t="s">
        <v>135</v>
      </c>
      <c r="B85" s="14" t="s">
        <v>135</v>
      </c>
      <c r="C85" s="9" t="s">
        <v>270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45960</v>
      </c>
      <c r="U85" s="11">
        <v>450000</v>
      </c>
      <c r="V85" s="10">
        <v>0</v>
      </c>
      <c r="W85" s="10">
        <v>450000</v>
      </c>
      <c r="X85" s="10">
        <v>0</v>
      </c>
      <c r="Y85" s="10">
        <v>472500</v>
      </c>
      <c r="Z85" s="9" t="s">
        <v>80</v>
      </c>
      <c r="AA85" s="8">
        <v>496633.5</v>
      </c>
      <c r="AB85" s="8">
        <v>179612</v>
      </c>
      <c r="AC85" s="8">
        <v>317021.5</v>
      </c>
      <c r="AD85" s="8">
        <v>0</v>
      </c>
      <c r="AE85" s="8">
        <v>496633.5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23952.735555555555</v>
      </c>
    </row>
    <row r="86" spans="1:56" ht="27.75" customHeight="1" x14ac:dyDescent="0.45">
      <c r="A86" s="3">
        <v>45909</v>
      </c>
      <c r="B86" s="14" t="s">
        <v>509</v>
      </c>
      <c r="C86" s="9" t="s">
        <v>79</v>
      </c>
      <c r="D86" s="13" t="s">
        <v>489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45920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45920</v>
      </c>
      <c r="AK86" s="3">
        <v>45916</v>
      </c>
      <c r="AL86" s="3">
        <v>45909</v>
      </c>
      <c r="AM86" s="3">
        <v>45917</v>
      </c>
      <c r="AN86" s="3">
        <v>45918</v>
      </c>
      <c r="AO86" s="3">
        <v>45919</v>
      </c>
      <c r="AP86" s="3">
        <v>45915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45909</v>
      </c>
      <c r="B87" s="14" t="s">
        <v>510</v>
      </c>
      <c r="C87" s="9" t="s">
        <v>79</v>
      </c>
      <c r="D87" s="13" t="s">
        <v>490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45944</v>
      </c>
      <c r="AK87" s="3">
        <v>45940</v>
      </c>
      <c r="AL87" s="3">
        <v>45933</v>
      </c>
      <c r="AM87" s="3">
        <v>45941</v>
      </c>
      <c r="AN87" s="3">
        <v>45942</v>
      </c>
      <c r="AO87" s="3">
        <v>45943</v>
      </c>
      <c r="AP87" s="3">
        <v>45939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45909</v>
      </c>
      <c r="B88" s="14" t="s">
        <v>511</v>
      </c>
      <c r="C88" s="9" t="s">
        <v>79</v>
      </c>
      <c r="D88" s="13" t="s">
        <v>491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0</v>
      </c>
      <c r="AE88" s="8">
        <v>6621.78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45782</v>
      </c>
      <c r="B89" s="14" t="s">
        <v>249</v>
      </c>
      <c r="C89" s="9" t="s">
        <v>79</v>
      </c>
      <c r="D89" s="13" t="s">
        <v>243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45930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45930</v>
      </c>
      <c r="AK89" s="3">
        <v>45926</v>
      </c>
      <c r="AL89" s="3">
        <v>45919</v>
      </c>
      <c r="AM89" s="3">
        <v>45927</v>
      </c>
      <c r="AN89" s="3">
        <v>45928</v>
      </c>
      <c r="AO89" s="3">
        <v>45929</v>
      </c>
      <c r="AP89" s="3">
        <v>45925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416.92688888888887</v>
      </c>
    </row>
    <row r="90" spans="1:56" ht="27.75" customHeight="1" x14ac:dyDescent="0.45">
      <c r="A90" s="3">
        <v>45877</v>
      </c>
      <c r="B90" s="14" t="s">
        <v>318</v>
      </c>
      <c r="C90" s="9" t="s">
        <v>79</v>
      </c>
      <c r="D90" s="13" t="s">
        <v>319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45944</v>
      </c>
      <c r="U90" s="11">
        <v>7000</v>
      </c>
      <c r="V90" s="10">
        <v>0</v>
      </c>
      <c r="W90" s="10">
        <v>7000</v>
      </c>
      <c r="X90" s="10">
        <v>0</v>
      </c>
      <c r="Y90" s="10">
        <v>7350</v>
      </c>
      <c r="Z90" s="9" t="s">
        <v>80</v>
      </c>
      <c r="AA90" s="8">
        <v>7725.41</v>
      </c>
      <c r="AB90" s="8">
        <v>7725.41</v>
      </c>
      <c r="AC90" s="8">
        <v>0</v>
      </c>
      <c r="AD90" s="8">
        <v>0</v>
      </c>
      <c r="AE90" s="8">
        <v>7725.41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45944</v>
      </c>
      <c r="AK90" s="3">
        <v>45940</v>
      </c>
      <c r="AL90" s="3">
        <v>45933</v>
      </c>
      <c r="AM90" s="3">
        <v>45941</v>
      </c>
      <c r="AN90" s="3">
        <v>45942</v>
      </c>
      <c r="AO90" s="3">
        <v>45943</v>
      </c>
      <c r="AP90" s="3">
        <v>45939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45911</v>
      </c>
      <c r="B91" s="14" t="s">
        <v>526</v>
      </c>
      <c r="C91" s="9" t="s">
        <v>107</v>
      </c>
      <c r="D91" s="13" t="s">
        <v>527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80</v>
      </c>
      <c r="AA91" s="8">
        <v>8829.0399999999991</v>
      </c>
      <c r="AB91" s="8">
        <v>0</v>
      </c>
      <c r="AC91" s="8">
        <v>8829.0399999999991</v>
      </c>
      <c r="AD91" s="8">
        <v>0</v>
      </c>
      <c r="AE91" s="8">
        <v>8829.0399999999991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45947</v>
      </c>
      <c r="AK91" s="3">
        <v>45943</v>
      </c>
      <c r="AL91" s="3">
        <v>45936</v>
      </c>
      <c r="AM91" s="3">
        <v>45944</v>
      </c>
      <c r="AN91" s="3">
        <v>45945</v>
      </c>
      <c r="AO91" s="3">
        <v>45946</v>
      </c>
      <c r="AP91" s="3">
        <v>45942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667.08302222222221</v>
      </c>
    </row>
    <row r="92" spans="1:56" ht="27.75" customHeight="1" x14ac:dyDescent="0.45">
      <c r="A92" s="3">
        <v>45892</v>
      </c>
      <c r="B92" s="14" t="s">
        <v>365</v>
      </c>
      <c r="C92" s="9" t="s">
        <v>79</v>
      </c>
      <c r="D92" s="13" t="s">
        <v>220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80</v>
      </c>
      <c r="AA92" s="8">
        <v>6621.78</v>
      </c>
      <c r="AB92" s="8">
        <v>6621.78</v>
      </c>
      <c r="AC92" s="8">
        <v>0</v>
      </c>
      <c r="AD92" s="8">
        <v>0</v>
      </c>
      <c r="AE92" s="8">
        <v>6621.78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45911</v>
      </c>
      <c r="B93" s="14" t="s">
        <v>528</v>
      </c>
      <c r="C93" s="9" t="s">
        <v>107</v>
      </c>
      <c r="D93" s="13" t="s">
        <v>529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45961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45961</v>
      </c>
      <c r="AK93" s="3">
        <v>45957</v>
      </c>
      <c r="AL93" s="3">
        <v>45950</v>
      </c>
      <c r="AM93" s="3">
        <v>45958</v>
      </c>
      <c r="AN93" s="3">
        <v>45959</v>
      </c>
      <c r="AO93" s="3">
        <v>45960</v>
      </c>
      <c r="AP93" s="3">
        <v>45956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250.15613333333337</v>
      </c>
    </row>
    <row r="94" spans="1:56" ht="27.75" customHeight="1" x14ac:dyDescent="0.45">
      <c r="A94" s="3">
        <v>45911</v>
      </c>
      <c r="B94" s="14" t="s">
        <v>530</v>
      </c>
      <c r="C94" s="9" t="s">
        <v>107</v>
      </c>
      <c r="D94" s="13" t="s">
        <v>531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45961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333.54151111111111</v>
      </c>
    </row>
    <row r="95" spans="1:56" ht="27.75" customHeight="1" x14ac:dyDescent="0.45">
      <c r="A95" s="3">
        <v>45909</v>
      </c>
      <c r="B95" s="14" t="s">
        <v>512</v>
      </c>
      <c r="C95" s="9" t="s">
        <v>107</v>
      </c>
      <c r="D95" s="13" t="s">
        <v>492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45961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45909</v>
      </c>
      <c r="B96" s="14" t="s">
        <v>513</v>
      </c>
      <c r="C96" s="9" t="s">
        <v>107</v>
      </c>
      <c r="D96" s="13" t="s">
        <v>493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45961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3478.5300000000007</v>
      </c>
      <c r="AB96" s="8">
        <v>3478.5300000000007</v>
      </c>
      <c r="AC96" s="8">
        <v>0</v>
      </c>
      <c r="AD96" s="8">
        <v>0</v>
      </c>
      <c r="AE96" s="8">
        <v>3478.5300000000007</v>
      </c>
      <c r="AF96" s="8">
        <v>0</v>
      </c>
      <c r="AG96" s="1" t="s">
        <v>115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134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45892</v>
      </c>
      <c r="B97" s="14" t="s">
        <v>360</v>
      </c>
      <c r="C97" s="9" t="s">
        <v>139</v>
      </c>
      <c r="D97" s="13" t="s">
        <v>329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640</v>
      </c>
      <c r="V97" s="10">
        <v>0</v>
      </c>
      <c r="W97" s="10">
        <v>640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370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45892</v>
      </c>
      <c r="B98" s="14" t="s">
        <v>362</v>
      </c>
      <c r="C98" s="9" t="s">
        <v>139</v>
      </c>
      <c r="D98" s="13" t="s">
        <v>131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1840</v>
      </c>
      <c r="V98" s="10">
        <v>80</v>
      </c>
      <c r="W98" s="10">
        <v>1760</v>
      </c>
      <c r="X98" s="10">
        <v>10650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45887</v>
      </c>
      <c r="B99" s="14" t="s">
        <v>345</v>
      </c>
      <c r="C99" s="9" t="s">
        <v>139</v>
      </c>
      <c r="D99" s="13" t="s">
        <v>224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104</v>
      </c>
      <c r="V99" s="10">
        <v>0</v>
      </c>
      <c r="W99" s="10">
        <v>104</v>
      </c>
      <c r="X99" s="10">
        <v>11230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134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45896</v>
      </c>
      <c r="B100" s="14" t="s">
        <v>395</v>
      </c>
      <c r="C100" s="9" t="s">
        <v>79</v>
      </c>
      <c r="D100" s="13" t="s">
        <v>310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0</v>
      </c>
      <c r="AE100" s="8">
        <v>3310.89</v>
      </c>
      <c r="AF100" s="8">
        <v>0</v>
      </c>
      <c r="AG100" s="1" t="s">
        <v>115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134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45796</v>
      </c>
      <c r="B101" s="14" t="s">
        <v>258</v>
      </c>
      <c r="C101" s="9" t="s">
        <v>139</v>
      </c>
      <c r="D101" s="13" t="s">
        <v>145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240</v>
      </c>
      <c r="V101" s="10">
        <v>0</v>
      </c>
      <c r="W101" s="10">
        <v>240</v>
      </c>
      <c r="X101" s="10">
        <v>0</v>
      </c>
      <c r="Y101" s="10">
        <v>252</v>
      </c>
      <c r="Z101" s="9" t="s">
        <v>80</v>
      </c>
      <c r="AA101" s="8">
        <v>251.46</v>
      </c>
      <c r="AB101" s="8">
        <v>251.46</v>
      </c>
      <c r="AC101" s="8">
        <v>0</v>
      </c>
      <c r="AD101" s="8">
        <v>0</v>
      </c>
      <c r="AE101" s="8">
        <v>251.46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254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45876</v>
      </c>
      <c r="B102" s="14" t="s">
        <v>328</v>
      </c>
      <c r="C102" s="9" t="s">
        <v>107</v>
      </c>
      <c r="D102" s="13" t="s">
        <v>314</v>
      </c>
      <c r="E102" s="9">
        <v>20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3075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45825</v>
      </c>
      <c r="B103" s="14" t="s">
        <v>269</v>
      </c>
      <c r="C103" s="9" t="s">
        <v>139</v>
      </c>
      <c r="D103" s="13" t="s">
        <v>239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246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894</v>
      </c>
      <c r="V103" s="10">
        <v>525</v>
      </c>
      <c r="W103" s="10">
        <v>369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134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45796</v>
      </c>
      <c r="B104" s="14" t="s">
        <v>257</v>
      </c>
      <c r="C104" s="9" t="s">
        <v>139</v>
      </c>
      <c r="D104" s="13" t="s">
        <v>253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45798</v>
      </c>
      <c r="B105" s="14" t="s">
        <v>263</v>
      </c>
      <c r="C105" s="9" t="s">
        <v>107</v>
      </c>
      <c r="D105" s="13" t="s">
        <v>261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134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226</v>
      </c>
      <c r="C106" s="9" t="s">
        <v>139</v>
      </c>
      <c r="D106" s="13" t="s">
        <v>225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115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235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45611</v>
      </c>
      <c r="B107" s="14" t="s">
        <v>195</v>
      </c>
      <c r="C107" s="9" t="s">
        <v>139</v>
      </c>
      <c r="D107" s="13" t="s">
        <v>194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45523</v>
      </c>
      <c r="B108" s="14" t="s">
        <v>178</v>
      </c>
      <c r="C108" s="9" t="s">
        <v>139</v>
      </c>
      <c r="D108" s="13" t="s">
        <v>176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45523</v>
      </c>
      <c r="B109" s="14" t="s">
        <v>178</v>
      </c>
      <c r="C109" s="9" t="s">
        <v>139</v>
      </c>
      <c r="D109" s="13" t="s">
        <v>177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45741</v>
      </c>
      <c r="B110" s="14" t="s">
        <v>242</v>
      </c>
      <c r="C110" s="9" t="s">
        <v>107</v>
      </c>
      <c r="D110" s="13" t="s">
        <v>241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132</v>
      </c>
      <c r="U110" s="11">
        <v>4000</v>
      </c>
      <c r="V110" s="10">
        <v>3867</v>
      </c>
      <c r="W110" s="10">
        <v>133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132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244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45720</v>
      </c>
      <c r="B111" s="14" t="s">
        <v>128</v>
      </c>
      <c r="C111" s="9" t="s">
        <v>107</v>
      </c>
      <c r="D111" s="13" t="s">
        <v>209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132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132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45720</v>
      </c>
      <c r="B112" s="14" t="s">
        <v>128</v>
      </c>
      <c r="C112" s="9" t="s">
        <v>107</v>
      </c>
      <c r="D112" s="13" t="s">
        <v>219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132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132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45541</v>
      </c>
      <c r="B113" s="14" t="s">
        <v>182</v>
      </c>
      <c r="C113" s="9" t="s">
        <v>107</v>
      </c>
      <c r="D113" s="13" t="s">
        <v>183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132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184</v>
      </c>
      <c r="AG113" s="1" t="s">
        <v>116</v>
      </c>
      <c r="AH113" s="1" t="s">
        <v>75</v>
      </c>
      <c r="AI113" s="1">
        <v>4</v>
      </c>
      <c r="AJ113" s="3" t="s">
        <v>132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222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45581</v>
      </c>
      <c r="B114" s="14" t="s">
        <v>187</v>
      </c>
      <c r="C114" s="9" t="s">
        <v>107</v>
      </c>
      <c r="D114" s="13" t="s">
        <v>188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132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758425.23702000023</v>
      </c>
      <c r="AB115" s="8">
        <v>296743.58702000009</v>
      </c>
      <c r="AC115" s="8">
        <v>461681.65000000008</v>
      </c>
      <c r="AD115" s="8">
        <v>19270.017019999999</v>
      </c>
      <c r="AE115" s="8">
        <v>739155.2200000002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0</v>
      </c>
      <c r="B116" s="14" t="s">
        <v>128</v>
      </c>
      <c r="C116" s="9" t="s">
        <v>270</v>
      </c>
      <c r="D116" s="13" t="s">
        <v>574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45926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271</v>
      </c>
      <c r="AA116" s="8">
        <v>2828.9250000000002</v>
      </c>
      <c r="AB116" s="8">
        <v>2828.9250000000002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74</v>
      </c>
      <c r="AI116" s="1">
        <v>2</v>
      </c>
      <c r="AJ116" s="3">
        <v>45926</v>
      </c>
      <c r="AK116" s="3">
        <v>0</v>
      </c>
      <c r="AL116" s="3">
        <v>45917</v>
      </c>
      <c r="AM116" s="3">
        <v>45924</v>
      </c>
      <c r="AN116" s="3">
        <v>45925</v>
      </c>
      <c r="AO116" s="3">
        <v>45925</v>
      </c>
      <c r="AP116" s="3">
        <v>45921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272</v>
      </c>
      <c r="BD116" s="56">
        <v>0</v>
      </c>
    </row>
    <row r="117" spans="1:56" ht="27.75" customHeight="1" x14ac:dyDescent="0.45">
      <c r="A117" s="3">
        <v>0</v>
      </c>
      <c r="B117" s="14" t="s">
        <v>128</v>
      </c>
      <c r="C117" s="9" t="s">
        <v>270</v>
      </c>
      <c r="D117" s="13" t="s">
        <v>574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45950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271</v>
      </c>
      <c r="AA117" s="8">
        <v>2828.9250000000002</v>
      </c>
      <c r="AB117" s="8">
        <v>2828.9250000000002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74</v>
      </c>
      <c r="AI117" s="1">
        <v>2</v>
      </c>
      <c r="AJ117" s="3">
        <v>45950</v>
      </c>
      <c r="AK117" s="3">
        <v>0</v>
      </c>
      <c r="AL117" s="3">
        <v>45941</v>
      </c>
      <c r="AM117" s="3">
        <v>45948</v>
      </c>
      <c r="AN117" s="3">
        <v>45949</v>
      </c>
      <c r="AO117" s="3">
        <v>45949</v>
      </c>
      <c r="AP117" s="3">
        <v>45945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272</v>
      </c>
      <c r="BD117" s="56">
        <v>0</v>
      </c>
    </row>
    <row r="118" spans="1:56" ht="27.75" customHeight="1" x14ac:dyDescent="0.45">
      <c r="A118" s="3">
        <v>0</v>
      </c>
      <c r="B118" s="14" t="s">
        <v>128</v>
      </c>
      <c r="C118" s="9" t="s">
        <v>270</v>
      </c>
      <c r="D118" s="13" t="s">
        <v>575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45933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271</v>
      </c>
      <c r="AA118" s="8">
        <v>5657.85</v>
      </c>
      <c r="AB118" s="8">
        <v>5657.85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74</v>
      </c>
      <c r="AI118" s="1">
        <v>2</v>
      </c>
      <c r="AJ118" s="3">
        <v>45933</v>
      </c>
      <c r="AK118" s="3">
        <v>0</v>
      </c>
      <c r="AL118" s="3">
        <v>45924</v>
      </c>
      <c r="AM118" s="3">
        <v>45931</v>
      </c>
      <c r="AN118" s="3">
        <v>45932</v>
      </c>
      <c r="AO118" s="3">
        <v>45932</v>
      </c>
      <c r="AP118" s="3">
        <v>45928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272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270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1600000</v>
      </c>
      <c r="V119" s="10">
        <v>0</v>
      </c>
      <c r="W119" s="10">
        <v>1600000</v>
      </c>
      <c r="X119" s="10">
        <v>0</v>
      </c>
      <c r="Y119" s="10">
        <v>1680000</v>
      </c>
      <c r="Z119" s="9" t="s">
        <v>271</v>
      </c>
      <c r="AA119" s="8">
        <v>1810512.0000000002</v>
      </c>
      <c r="AB119" s="8">
        <v>102612</v>
      </c>
      <c r="AC119" s="8">
        <v>1707900.0000000002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272</v>
      </c>
      <c r="BD119" s="56">
        <v>134544.56666666668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271</v>
      </c>
      <c r="AA120" s="8">
        <v>1821827.7000000002</v>
      </c>
      <c r="AB120" s="8">
        <v>113927.7</v>
      </c>
      <c r="AC120" s="8">
        <v>1707900.0000000002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273</v>
      </c>
      <c r="BD120" s="56">
        <v>0</v>
      </c>
    </row>
    <row r="121" spans="1:56" ht="27.75" customHeight="1" x14ac:dyDescent="0.45">
      <c r="A121" s="3">
        <v>45887</v>
      </c>
      <c r="B121" s="14" t="s">
        <v>348</v>
      </c>
      <c r="C121" s="9" t="s">
        <v>139</v>
      </c>
      <c r="D121" s="13" t="s">
        <v>268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196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45926</v>
      </c>
      <c r="U121" s="11">
        <v>1360</v>
      </c>
      <c r="V121" s="10">
        <v>0</v>
      </c>
      <c r="W121" s="10">
        <v>1360</v>
      </c>
      <c r="X121" s="10">
        <v>20056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210</v>
      </c>
      <c r="AG121" s="1" t="s">
        <v>116</v>
      </c>
      <c r="AH121" s="1" t="s">
        <v>74</v>
      </c>
      <c r="AI121" s="1">
        <v>2</v>
      </c>
      <c r="AJ121" s="3">
        <v>45926</v>
      </c>
      <c r="AK121" s="3">
        <v>0</v>
      </c>
      <c r="AL121" s="3">
        <v>45917</v>
      </c>
      <c r="AM121" s="3">
        <v>45924</v>
      </c>
      <c r="AN121" s="3">
        <v>45925</v>
      </c>
      <c r="AO121" s="3">
        <v>45925</v>
      </c>
      <c r="AP121" s="3">
        <v>45921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334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45905</v>
      </c>
      <c r="B122" s="14" t="s">
        <v>477</v>
      </c>
      <c r="C122" s="9" t="s">
        <v>139</v>
      </c>
      <c r="D122" s="13" t="s">
        <v>332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196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45918</v>
      </c>
      <c r="U122" s="11">
        <v>9840</v>
      </c>
      <c r="V122" s="10">
        <v>11040</v>
      </c>
      <c r="W122" s="10">
        <v>0</v>
      </c>
      <c r="X122" s="10">
        <v>31235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210</v>
      </c>
      <c r="AG122" s="1" t="s">
        <v>61</v>
      </c>
      <c r="AH122" s="1" t="s">
        <v>74</v>
      </c>
      <c r="AI122" s="1">
        <v>2</v>
      </c>
      <c r="AJ122" s="3">
        <v>45918</v>
      </c>
      <c r="AK122" s="3">
        <v>0</v>
      </c>
      <c r="AL122" s="3">
        <v>45909</v>
      </c>
      <c r="AM122" s="3">
        <v>45916</v>
      </c>
      <c r="AN122" s="3">
        <v>45917</v>
      </c>
      <c r="AO122" s="3">
        <v>45917</v>
      </c>
      <c r="AP122" s="3">
        <v>45913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468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45912</v>
      </c>
      <c r="B123" s="14" t="s">
        <v>548</v>
      </c>
      <c r="C123" s="9" t="s">
        <v>73</v>
      </c>
      <c r="D123" s="13" t="s">
        <v>549</v>
      </c>
      <c r="E123" s="9">
        <v>20</v>
      </c>
      <c r="F123" s="9">
        <v>32</v>
      </c>
      <c r="G123" s="9" t="s">
        <v>60</v>
      </c>
      <c r="H123" s="9">
        <v>0</v>
      </c>
      <c r="I123" s="9">
        <v>72</v>
      </c>
      <c r="J123" s="9" t="s">
        <v>78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141</v>
      </c>
      <c r="T123" s="12">
        <v>45927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4679.9500000000007</v>
      </c>
      <c r="AB123" s="8">
        <v>4679.9500000000007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45927</v>
      </c>
      <c r="AK123" s="3">
        <v>0</v>
      </c>
      <c r="AL123" s="3">
        <v>45918</v>
      </c>
      <c r="AM123" s="3">
        <v>45925</v>
      </c>
      <c r="AN123" s="3">
        <v>45926</v>
      </c>
      <c r="AO123" s="3">
        <v>45926</v>
      </c>
      <c r="AP123" s="3">
        <v>45922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45915</v>
      </c>
      <c r="B124" s="14" t="s">
        <v>558</v>
      </c>
      <c r="C124" s="9" t="s">
        <v>559</v>
      </c>
      <c r="D124" s="13" t="s">
        <v>576</v>
      </c>
      <c r="E124" s="9">
        <v>20</v>
      </c>
      <c r="F124" s="9">
        <v>32</v>
      </c>
      <c r="G124" s="9" t="s">
        <v>60</v>
      </c>
      <c r="H124" s="9">
        <v>0</v>
      </c>
      <c r="I124" s="9">
        <v>70</v>
      </c>
      <c r="J124" s="9" t="s">
        <v>57</v>
      </c>
      <c r="K124" s="9">
        <v>5</v>
      </c>
      <c r="L124" s="9" t="s">
        <v>91</v>
      </c>
      <c r="M124" s="10">
        <v>21</v>
      </c>
      <c r="N124" s="9">
        <v>35</v>
      </c>
      <c r="O124" s="9">
        <v>40</v>
      </c>
      <c r="P124" s="10">
        <v>54.399375071999998</v>
      </c>
      <c r="Q124" s="10">
        <v>0</v>
      </c>
      <c r="R124" s="10">
        <v>54.399375071999998</v>
      </c>
      <c r="S124" s="9" t="s">
        <v>67</v>
      </c>
      <c r="T124" s="12">
        <v>45922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2807.97</v>
      </c>
      <c r="AB124" s="8">
        <v>2807.97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72</v>
      </c>
      <c r="AI124" s="1">
        <v>3</v>
      </c>
      <c r="AJ124" s="3">
        <v>45922</v>
      </c>
      <c r="AK124" s="3">
        <v>0</v>
      </c>
      <c r="AL124" s="3">
        <v>45912</v>
      </c>
      <c r="AM124" s="3">
        <v>45919</v>
      </c>
      <c r="AN124" s="3">
        <v>45920</v>
      </c>
      <c r="AO124" s="3">
        <v>45920</v>
      </c>
      <c r="AP124" s="3">
        <v>45917</v>
      </c>
      <c r="AQ124" s="3">
        <v>45921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 t="s">
        <v>562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139</v>
      </c>
      <c r="D125" s="13" t="s">
        <v>61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290000</v>
      </c>
      <c r="V125" s="10">
        <v>0</v>
      </c>
      <c r="W125" s="10">
        <v>290000</v>
      </c>
      <c r="X125" s="10">
        <v>0</v>
      </c>
      <c r="Y125" s="10">
        <v>304500</v>
      </c>
      <c r="Z125" s="9" t="s">
        <v>81</v>
      </c>
      <c r="AA125" s="8">
        <v>303847.5</v>
      </c>
      <c r="AB125" s="8">
        <v>94149</v>
      </c>
      <c r="AC125" s="8">
        <v>209698.5</v>
      </c>
      <c r="AD125" s="8">
        <v>0</v>
      </c>
      <c r="AE125" s="8">
        <v>0</v>
      </c>
      <c r="AF125" s="8" t="s">
        <v>210</v>
      </c>
      <c r="AG125" s="1" t="s">
        <v>115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16030.285333333333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37</v>
      </c>
      <c r="G126" s="9">
        <v>0</v>
      </c>
      <c r="H126" s="9">
        <v>0</v>
      </c>
      <c r="I126" s="9">
        <v>80</v>
      </c>
      <c r="J126" s="9" t="s">
        <v>57</v>
      </c>
      <c r="K126" s="9">
        <v>3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311335.42</v>
      </c>
      <c r="AB126" s="8">
        <v>101636.92</v>
      </c>
      <c r="AC126" s="8">
        <v>209698.5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45915</v>
      </c>
      <c r="B127" s="14" t="s">
        <v>558</v>
      </c>
      <c r="C127" s="9" t="s">
        <v>559</v>
      </c>
      <c r="D127" s="13" t="s">
        <v>577</v>
      </c>
      <c r="E127" s="9">
        <v>21</v>
      </c>
      <c r="F127" s="9">
        <v>32</v>
      </c>
      <c r="G127" s="9" t="s">
        <v>60</v>
      </c>
      <c r="H127" s="9">
        <v>0</v>
      </c>
      <c r="I127" s="9">
        <v>70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45922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578</v>
      </c>
      <c r="AA127" s="8">
        <v>2339.9750000000004</v>
      </c>
      <c r="AB127" s="8">
        <v>2339.9750000000004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74</v>
      </c>
      <c r="AI127" s="1">
        <v>2</v>
      </c>
      <c r="AJ127" s="3">
        <v>45922</v>
      </c>
      <c r="AK127" s="3">
        <v>0</v>
      </c>
      <c r="AL127" s="3">
        <v>45913</v>
      </c>
      <c r="AM127" s="3">
        <v>45920</v>
      </c>
      <c r="AN127" s="3">
        <v>45921</v>
      </c>
      <c r="AO127" s="3">
        <v>45921</v>
      </c>
      <c r="AP127" s="3">
        <v>45917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562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 t="s">
        <v>60</v>
      </c>
      <c r="H128" s="9">
        <v>0</v>
      </c>
      <c r="I128" s="9">
        <v>83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578</v>
      </c>
      <c r="AA128" s="8">
        <v>2339.9750000000004</v>
      </c>
      <c r="AB128" s="8">
        <v>2339.9750000000004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116</v>
      </c>
      <c r="AH128" s="1">
        <v>0</v>
      </c>
      <c r="AI128" s="1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579</v>
      </c>
      <c r="BD128" s="56">
        <v>0</v>
      </c>
    </row>
    <row r="129" spans="1:56" ht="27.75" customHeight="1" x14ac:dyDescent="0.45">
      <c r="A129" s="3">
        <v>45913</v>
      </c>
      <c r="B129" s="14" t="s">
        <v>550</v>
      </c>
      <c r="C129" s="9" t="s">
        <v>111</v>
      </c>
      <c r="D129" s="13" t="s">
        <v>551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45919</v>
      </c>
      <c r="U129" s="11">
        <v>10000</v>
      </c>
      <c r="V129" s="10">
        <v>0</v>
      </c>
      <c r="W129" s="10">
        <v>10000</v>
      </c>
      <c r="X129" s="10">
        <v>10600</v>
      </c>
      <c r="Y129" s="10">
        <v>0</v>
      </c>
      <c r="Z129" s="9" t="s">
        <v>120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>
        <v>45919</v>
      </c>
      <c r="AK129" s="3">
        <v>45915</v>
      </c>
      <c r="AL129" s="3">
        <v>45909</v>
      </c>
      <c r="AM129" s="3">
        <v>45916</v>
      </c>
      <c r="AN129" s="3">
        <v>45917</v>
      </c>
      <c r="AO129" s="3">
        <v>45917</v>
      </c>
      <c r="AP129" s="3">
        <v>45914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552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45909</v>
      </c>
      <c r="B130" s="14" t="s">
        <v>515</v>
      </c>
      <c r="C130" s="9" t="s">
        <v>495</v>
      </c>
      <c r="D130" s="13" t="s">
        <v>500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45922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5378.4500000000007</v>
      </c>
      <c r="AB130" s="8">
        <v>5378.4500000000007</v>
      </c>
      <c r="AC130" s="8">
        <v>0</v>
      </c>
      <c r="AD130" s="8">
        <v>5378.4500000000007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>
        <v>45922</v>
      </c>
      <c r="AK130" s="3">
        <v>45918</v>
      </c>
      <c r="AL130" s="3">
        <v>45912</v>
      </c>
      <c r="AM130" s="3">
        <v>45919</v>
      </c>
      <c r="AN130" s="3">
        <v>45920</v>
      </c>
      <c r="AO130" s="3">
        <v>45920</v>
      </c>
      <c r="AP130" s="3">
        <v>45917</v>
      </c>
      <c r="AQ130" s="3">
        <v>45921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45909</v>
      </c>
      <c r="B131" s="14" t="s">
        <v>516</v>
      </c>
      <c r="C131" s="9" t="s">
        <v>495</v>
      </c>
      <c r="D131" s="13" t="s">
        <v>501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120</v>
      </c>
      <c r="AA131" s="8">
        <v>10756.900000000001</v>
      </c>
      <c r="AB131" s="8">
        <v>10756.900000000001</v>
      </c>
      <c r="AC131" s="8">
        <v>0</v>
      </c>
      <c r="AD131" s="8">
        <v>10756.900000000001</v>
      </c>
      <c r="AE131" s="8">
        <v>0</v>
      </c>
      <c r="AF131" s="8">
        <v>0</v>
      </c>
      <c r="AG131" s="1" t="s">
        <v>115</v>
      </c>
      <c r="AH131" s="1" t="s">
        <v>68</v>
      </c>
      <c r="AI131" s="1">
        <v>4</v>
      </c>
      <c r="AJ131" s="3">
        <v>45922</v>
      </c>
      <c r="AK131" s="3">
        <v>45918</v>
      </c>
      <c r="AL131" s="3">
        <v>45912</v>
      </c>
      <c r="AM131" s="3">
        <v>45919</v>
      </c>
      <c r="AN131" s="3">
        <v>45920</v>
      </c>
      <c r="AO131" s="3">
        <v>45920</v>
      </c>
      <c r="AP131" s="3">
        <v>45917</v>
      </c>
      <c r="AQ131" s="3">
        <v>45921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>
        <v>45909</v>
      </c>
      <c r="B132" s="14" t="s">
        <v>516</v>
      </c>
      <c r="C132" s="9" t="s">
        <v>495</v>
      </c>
      <c r="D132" s="13" t="s">
        <v>502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45922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10756.900000000001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45922</v>
      </c>
      <c r="AK132" s="3">
        <v>45918</v>
      </c>
      <c r="AL132" s="3">
        <v>45912</v>
      </c>
      <c r="AM132" s="3">
        <v>45919</v>
      </c>
      <c r="AN132" s="3">
        <v>45920</v>
      </c>
      <c r="AO132" s="3">
        <v>45920</v>
      </c>
      <c r="AP132" s="3">
        <v>45917</v>
      </c>
      <c r="AQ132" s="3">
        <v>45921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45915</v>
      </c>
      <c r="B133" s="14" t="s">
        <v>580</v>
      </c>
      <c r="C133" s="9" t="s">
        <v>280</v>
      </c>
      <c r="D133" s="13" t="s">
        <v>556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45922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120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45922</v>
      </c>
      <c r="AK133" s="3">
        <v>45918</v>
      </c>
      <c r="AL133" s="3">
        <v>45912</v>
      </c>
      <c r="AM133" s="3">
        <v>45919</v>
      </c>
      <c r="AN133" s="3">
        <v>45920</v>
      </c>
      <c r="AO133" s="3">
        <v>45920</v>
      </c>
      <c r="AP133" s="3">
        <v>45917</v>
      </c>
      <c r="AQ133" s="3">
        <v>45921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45876</v>
      </c>
      <c r="B134" s="14" t="s">
        <v>336</v>
      </c>
      <c r="C134" s="9" t="s">
        <v>107</v>
      </c>
      <c r="D134" s="13" t="s">
        <v>316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90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67</v>
      </c>
      <c r="T134" s="12">
        <v>45926</v>
      </c>
      <c r="U134" s="11">
        <v>3000</v>
      </c>
      <c r="V134" s="10">
        <v>3000</v>
      </c>
      <c r="W134" s="10">
        <v>0</v>
      </c>
      <c r="X134" s="10">
        <v>3175</v>
      </c>
      <c r="Y134" s="10">
        <v>0</v>
      </c>
      <c r="Z134" s="9" t="s">
        <v>120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68</v>
      </c>
      <c r="AI134" s="1">
        <v>4</v>
      </c>
      <c r="AJ134" s="3">
        <v>45926</v>
      </c>
      <c r="AK134" s="3">
        <v>45922</v>
      </c>
      <c r="AL134" s="3">
        <v>45916</v>
      </c>
      <c r="AM134" s="3">
        <v>45923</v>
      </c>
      <c r="AN134" s="3">
        <v>45924</v>
      </c>
      <c r="AO134" s="3">
        <v>45924</v>
      </c>
      <c r="AP134" s="3">
        <v>45921</v>
      </c>
      <c r="AQ134" s="3">
        <v>45925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45876</v>
      </c>
      <c r="B135" s="14" t="s">
        <v>335</v>
      </c>
      <c r="C135" s="9" t="s">
        <v>107</v>
      </c>
      <c r="D135" s="13" t="s">
        <v>315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68.387785804799989</v>
      </c>
      <c r="Q135" s="10">
        <v>0</v>
      </c>
      <c r="R135" s="10">
        <v>68.387785804799989</v>
      </c>
      <c r="S135" s="9" t="s">
        <v>71</v>
      </c>
      <c r="T135" s="12">
        <v>45961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3478.5300000000007</v>
      </c>
      <c r="AB135" s="8">
        <v>3478.5300000000007</v>
      </c>
      <c r="AC135" s="8">
        <v>0</v>
      </c>
      <c r="AD135" s="8">
        <v>3478.5300000000007</v>
      </c>
      <c r="AE135" s="8">
        <v>0</v>
      </c>
      <c r="AF135" s="8">
        <v>0</v>
      </c>
      <c r="AG135" s="1" t="s">
        <v>116</v>
      </c>
      <c r="AH135" s="1" t="s">
        <v>68</v>
      </c>
      <c r="AI135" s="1">
        <v>4</v>
      </c>
      <c r="AJ135" s="3">
        <v>45961</v>
      </c>
      <c r="AK135" s="3">
        <v>45957</v>
      </c>
      <c r="AL135" s="3">
        <v>45951</v>
      </c>
      <c r="AM135" s="3">
        <v>45958</v>
      </c>
      <c r="AN135" s="3">
        <v>45959</v>
      </c>
      <c r="AO135" s="3">
        <v>45959</v>
      </c>
      <c r="AP135" s="3">
        <v>45956</v>
      </c>
      <c r="AQ135" s="3">
        <v>45960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 t="s">
        <v>135</v>
      </c>
      <c r="B136" s="14" t="s">
        <v>135</v>
      </c>
      <c r="C136" s="9" t="s">
        <v>111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100000</v>
      </c>
      <c r="V136" s="10">
        <v>0</v>
      </c>
      <c r="W136" s="10">
        <v>100000</v>
      </c>
      <c r="X136" s="10">
        <v>0</v>
      </c>
      <c r="Y136" s="10">
        <v>105000</v>
      </c>
      <c r="Z136" s="9" t="s">
        <v>120</v>
      </c>
      <c r="AA136" s="8">
        <v>107569.00000000001</v>
      </c>
      <c r="AB136" s="8">
        <v>30000</v>
      </c>
      <c r="AC136" s="8">
        <v>77569.000000000015</v>
      </c>
      <c r="AD136" s="8">
        <v>30000</v>
      </c>
      <c r="AE136" s="8">
        <v>77569.000000000015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5578.2453533333337</v>
      </c>
    </row>
    <row r="137" spans="1:56" ht="27.75" customHeight="1" x14ac:dyDescent="0.45">
      <c r="A137" s="3">
        <v>45631</v>
      </c>
      <c r="B137" s="14" t="s">
        <v>203</v>
      </c>
      <c r="C137" s="9" t="s">
        <v>109</v>
      </c>
      <c r="D137" s="13" t="s">
        <v>144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120</v>
      </c>
      <c r="AA137" s="8">
        <v>17211.04</v>
      </c>
      <c r="AB137" s="8">
        <v>17211.04</v>
      </c>
      <c r="AC137" s="8">
        <v>0</v>
      </c>
      <c r="AD137" s="8">
        <v>17211.04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218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45">
      <c r="A138" s="3">
        <v>45631</v>
      </c>
      <c r="B138" s="14" t="s">
        <v>202</v>
      </c>
      <c r="C138" s="9" t="s">
        <v>109</v>
      </c>
      <c r="D138" s="13" t="s">
        <v>144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 t="s">
        <v>63</v>
      </c>
      <c r="U138" s="11">
        <v>9000</v>
      </c>
      <c r="V138" s="10">
        <v>0</v>
      </c>
      <c r="W138" s="10">
        <v>9000</v>
      </c>
      <c r="X138" s="10">
        <v>0</v>
      </c>
      <c r="Y138" s="10">
        <v>9450</v>
      </c>
      <c r="Z138" s="9" t="s">
        <v>120</v>
      </c>
      <c r="AA138" s="8">
        <v>9681.2100000000009</v>
      </c>
      <c r="AB138" s="8">
        <v>9681.2100000000009</v>
      </c>
      <c r="AC138" s="8">
        <v>0</v>
      </c>
      <c r="AD138" s="8">
        <v>9681.2100000000009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217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45">
      <c r="A139" s="3">
        <v>45896</v>
      </c>
      <c r="B139" s="14" t="s">
        <v>400</v>
      </c>
      <c r="C139" s="9" t="s">
        <v>107</v>
      </c>
      <c r="D139" s="13" t="s">
        <v>401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90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120</v>
      </c>
      <c r="AA139" s="8">
        <v>3310.89</v>
      </c>
      <c r="AB139" s="8">
        <v>3310.89</v>
      </c>
      <c r="AC139" s="8">
        <v>0</v>
      </c>
      <c r="AD139" s="8">
        <v>3310.89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45">
      <c r="A140" s="3">
        <v>45896</v>
      </c>
      <c r="B140" s="14" t="s">
        <v>402</v>
      </c>
      <c r="C140" s="9" t="s">
        <v>107</v>
      </c>
      <c r="D140" s="13" t="s">
        <v>313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90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120</v>
      </c>
      <c r="AA140" s="8">
        <v>5518.15</v>
      </c>
      <c r="AB140" s="8">
        <v>5518.15</v>
      </c>
      <c r="AC140" s="8">
        <v>0</v>
      </c>
      <c r="AD140" s="8">
        <v>5518.15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45">
      <c r="A141" s="3">
        <v>45896</v>
      </c>
      <c r="B141" s="14" t="s">
        <v>403</v>
      </c>
      <c r="C141" s="9" t="s">
        <v>107</v>
      </c>
      <c r="D141" s="13" t="s">
        <v>404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90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120</v>
      </c>
      <c r="AA141" s="8">
        <v>3310.89</v>
      </c>
      <c r="AB141" s="8">
        <v>3310.89</v>
      </c>
      <c r="AC141" s="8">
        <v>0</v>
      </c>
      <c r="AD141" s="8">
        <v>3310.89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45">
      <c r="A142" s="3">
        <v>45876</v>
      </c>
      <c r="B142" s="14" t="s">
        <v>337</v>
      </c>
      <c r="C142" s="9" t="s">
        <v>107</v>
      </c>
      <c r="D142" s="13" t="s">
        <v>317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71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120</v>
      </c>
      <c r="AA142" s="8">
        <v>5797.55</v>
      </c>
      <c r="AB142" s="8">
        <v>5797.55</v>
      </c>
      <c r="AC142" s="8">
        <v>0</v>
      </c>
      <c r="AD142" s="8">
        <v>5797.55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45">
      <c r="A143" s="3">
        <v>45911</v>
      </c>
      <c r="B143" s="14" t="s">
        <v>533</v>
      </c>
      <c r="C143" s="9" t="s">
        <v>107</v>
      </c>
      <c r="D143" s="13" t="s">
        <v>534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120</v>
      </c>
      <c r="AA143" s="8">
        <v>3310.89</v>
      </c>
      <c r="AB143" s="8">
        <v>3310.89</v>
      </c>
      <c r="AC143" s="8">
        <v>0</v>
      </c>
      <c r="AD143" s="8">
        <v>3310.89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45">
      <c r="A144" s="3">
        <v>45911</v>
      </c>
      <c r="B144" s="14" t="s">
        <v>535</v>
      </c>
      <c r="C144" s="9" t="s">
        <v>107</v>
      </c>
      <c r="D144" s="13" t="s">
        <v>536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90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120</v>
      </c>
      <c r="AA144" s="8">
        <v>3478.5300000000007</v>
      </c>
      <c r="AB144" s="8">
        <v>3478.5300000000007</v>
      </c>
      <c r="AC144" s="8">
        <v>0</v>
      </c>
      <c r="AD144" s="8">
        <v>3478.5300000000007</v>
      </c>
      <c r="AE144" s="8">
        <v>0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45">
      <c r="A145" s="3">
        <v>45911</v>
      </c>
      <c r="B145" s="14" t="s">
        <v>537</v>
      </c>
      <c r="C145" s="9" t="s">
        <v>107</v>
      </c>
      <c r="D145" s="13" t="s">
        <v>538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120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45">
      <c r="A146" s="3">
        <v>45911</v>
      </c>
      <c r="B146" s="14" t="s">
        <v>539</v>
      </c>
      <c r="C146" s="9" t="s">
        <v>107</v>
      </c>
      <c r="D146" s="13" t="s">
        <v>540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90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 t="s">
        <v>63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120</v>
      </c>
      <c r="AA146" s="8">
        <v>3478.5300000000007</v>
      </c>
      <c r="AB146" s="8">
        <v>3478.5300000000007</v>
      </c>
      <c r="AC146" s="8">
        <v>0</v>
      </c>
      <c r="AD146" s="8">
        <v>3478.5300000000007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144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120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116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773.56453533333331</v>
      </c>
    </row>
    <row r="148" spans="1:56" ht="27.75" customHeight="1" x14ac:dyDescent="0.45">
      <c r="A148" s="3">
        <v>45854</v>
      </c>
      <c r="B148" s="14" t="s">
        <v>295</v>
      </c>
      <c r="C148" s="9" t="s">
        <v>79</v>
      </c>
      <c r="D148" s="13" t="s">
        <v>296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120</v>
      </c>
      <c r="AA148" s="8">
        <v>3310.89</v>
      </c>
      <c r="AB148" s="8">
        <v>3310.89</v>
      </c>
      <c r="AC148" s="8">
        <v>0</v>
      </c>
      <c r="AD148" s="8">
        <v>0</v>
      </c>
      <c r="AE148" s="8">
        <v>3310.89</v>
      </c>
      <c r="AF148" s="8">
        <v>0</v>
      </c>
      <c r="AG148" s="1" t="s">
        <v>116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45">
      <c r="A149" s="3">
        <v>45854</v>
      </c>
      <c r="B149" s="14" t="s">
        <v>297</v>
      </c>
      <c r="C149" s="9" t="s">
        <v>79</v>
      </c>
      <c r="D149" s="13" t="s">
        <v>298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120</v>
      </c>
      <c r="AA149" s="8">
        <v>3310.89</v>
      </c>
      <c r="AB149" s="8">
        <v>3310.89</v>
      </c>
      <c r="AC149" s="8">
        <v>0</v>
      </c>
      <c r="AD149" s="8">
        <v>0</v>
      </c>
      <c r="AE149" s="8">
        <v>3310.89</v>
      </c>
      <c r="AF149" s="8">
        <v>0</v>
      </c>
      <c r="AG149" s="1" t="s">
        <v>115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45">
      <c r="A150" s="3">
        <v>45826</v>
      </c>
      <c r="B150" s="14" t="s">
        <v>274</v>
      </c>
      <c r="C150" s="9" t="s">
        <v>107</v>
      </c>
      <c r="D150" s="13" t="s">
        <v>262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163.47937368575995</v>
      </c>
      <c r="Q150" s="10">
        <v>0</v>
      </c>
      <c r="R150" s="10">
        <v>163.47937368575995</v>
      </c>
      <c r="S150" s="9" t="s">
        <v>67</v>
      </c>
      <c r="T150" s="12" t="s">
        <v>63</v>
      </c>
      <c r="U150" s="11">
        <v>8000</v>
      </c>
      <c r="V150" s="10">
        <v>470</v>
      </c>
      <c r="W150" s="10">
        <v>7530</v>
      </c>
      <c r="X150" s="10">
        <v>0</v>
      </c>
      <c r="Y150" s="10">
        <v>7906.5</v>
      </c>
      <c r="Z150" s="9" t="s">
        <v>120</v>
      </c>
      <c r="AA150" s="8">
        <v>8310.3338999999996</v>
      </c>
      <c r="AB150" s="8">
        <v>8310.3338999999996</v>
      </c>
      <c r="AC150" s="8">
        <v>0</v>
      </c>
      <c r="AD150" s="8">
        <v>8310.3338999999996</v>
      </c>
      <c r="AE150" s="8">
        <v>0</v>
      </c>
      <c r="AF150" s="8">
        <v>0</v>
      </c>
      <c r="AG150" s="1" t="s">
        <v>115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45">
      <c r="A151" s="3">
        <v>45066</v>
      </c>
      <c r="B151" s="14" t="s">
        <v>126</v>
      </c>
      <c r="C151" s="9" t="s">
        <v>79</v>
      </c>
      <c r="D151" s="13" t="s">
        <v>125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120</v>
      </c>
      <c r="AA151" s="8">
        <v>5518.15</v>
      </c>
      <c r="AB151" s="8">
        <v>5518.15</v>
      </c>
      <c r="AC151" s="8">
        <v>0</v>
      </c>
      <c r="AD151" s="8">
        <v>0</v>
      </c>
      <c r="AE151" s="8">
        <v>5518.15</v>
      </c>
      <c r="AF151" s="8">
        <v>0</v>
      </c>
      <c r="AG151" s="1" t="s">
        <v>116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120</v>
      </c>
      <c r="AA152" s="8">
        <v>233101.60390000005</v>
      </c>
      <c r="AB152" s="8">
        <v>144775.70390000002</v>
      </c>
      <c r="AC152" s="8">
        <v>88325.900000000023</v>
      </c>
      <c r="AD152" s="8">
        <v>132635.77390000003</v>
      </c>
      <c r="AE152" s="8">
        <v>100465.83000000002</v>
      </c>
      <c r="AF152" s="8" t="s">
        <v>58</v>
      </c>
      <c r="AG152" s="1" t="s">
        <v>61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135</v>
      </c>
      <c r="B153" s="14" t="s">
        <v>135</v>
      </c>
      <c r="C153" s="9" t="s">
        <v>216</v>
      </c>
      <c r="D153" s="13" t="s">
        <v>216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45930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83</v>
      </c>
      <c r="AA153" s="8">
        <v>29756.100000000002</v>
      </c>
      <c r="AB153" s="8">
        <v>29756.100000000002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45930</v>
      </c>
      <c r="AK153" s="3">
        <v>0</v>
      </c>
      <c r="AL153" s="3">
        <v>45921</v>
      </c>
      <c r="AM153" s="3">
        <v>45928</v>
      </c>
      <c r="AN153" s="3">
        <v>45929</v>
      </c>
      <c r="AO153" s="3">
        <v>45929</v>
      </c>
      <c r="AP153" s="3">
        <v>45925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221</v>
      </c>
      <c r="D154" s="13" t="s">
        <v>61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37</v>
      </c>
      <c r="O154" s="9">
        <v>50</v>
      </c>
      <c r="P154" s="10">
        <v>821.54158271999995</v>
      </c>
      <c r="Q154" s="10">
        <v>0</v>
      </c>
      <c r="R154" s="10">
        <v>821.54158271999995</v>
      </c>
      <c r="S154" s="9" t="s">
        <v>123</v>
      </c>
      <c r="T154" s="12">
        <v>45930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29756.100000000002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72</v>
      </c>
      <c r="AI154" s="1">
        <v>3</v>
      </c>
      <c r="AJ154" s="3">
        <v>45930</v>
      </c>
      <c r="AK154" s="3">
        <v>0</v>
      </c>
      <c r="AL154" s="3">
        <v>45920</v>
      </c>
      <c r="AM154" s="3">
        <v>45927</v>
      </c>
      <c r="AN154" s="3">
        <v>45928</v>
      </c>
      <c r="AO154" s="3">
        <v>45928</v>
      </c>
      <c r="AP154" s="3">
        <v>45925</v>
      </c>
      <c r="AQ154" s="3">
        <v>45929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83</v>
      </c>
      <c r="AA155" s="8">
        <v>59512.200000000004</v>
      </c>
      <c r="AB155" s="8">
        <v>59512.200000000004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115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45">
      <c r="A156" s="3">
        <v>45913</v>
      </c>
      <c r="B156" s="14" t="s">
        <v>550</v>
      </c>
      <c r="C156" s="9" t="s">
        <v>111</v>
      </c>
      <c r="D156" s="13" t="s">
        <v>59</v>
      </c>
      <c r="E156" s="9">
        <v>23</v>
      </c>
      <c r="F156" s="9">
        <v>40</v>
      </c>
      <c r="G156" s="9" t="s">
        <v>60</v>
      </c>
      <c r="H156" s="9" t="s">
        <v>66</v>
      </c>
      <c r="I156" s="9">
        <v>125</v>
      </c>
      <c r="J156" s="9" t="s">
        <v>57</v>
      </c>
      <c r="K156" s="9">
        <v>5</v>
      </c>
      <c r="L156" s="9" t="s">
        <v>196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45919</v>
      </c>
      <c r="U156" s="11">
        <v>10000</v>
      </c>
      <c r="V156" s="10">
        <v>0</v>
      </c>
      <c r="W156" s="10">
        <v>10000</v>
      </c>
      <c r="X156" s="10">
        <v>0</v>
      </c>
      <c r="Y156" s="10">
        <v>0</v>
      </c>
      <c r="Z156" s="9" t="s">
        <v>213</v>
      </c>
      <c r="AA156" s="8">
        <v>11595.1</v>
      </c>
      <c r="AB156" s="8">
        <v>11595.1</v>
      </c>
      <c r="AC156" s="8">
        <v>0</v>
      </c>
      <c r="AD156" s="8">
        <v>0</v>
      </c>
      <c r="AE156" s="8">
        <v>11595.1</v>
      </c>
      <c r="AF156" s="8">
        <v>0</v>
      </c>
      <c r="AG156" s="1" t="s">
        <v>115</v>
      </c>
      <c r="AH156" s="1" t="s">
        <v>146</v>
      </c>
      <c r="AI156" s="1">
        <v>4</v>
      </c>
      <c r="AJ156" s="3">
        <v>45919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45914</v>
      </c>
      <c r="AQ156" s="3">
        <v>45917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143</v>
      </c>
      <c r="AX156" s="2" t="s">
        <v>95</v>
      </c>
      <c r="AY156" s="2" t="s">
        <v>553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85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213</v>
      </c>
      <c r="AA157" s="8">
        <v>11595.1</v>
      </c>
      <c r="AB157" s="8">
        <v>11595.1</v>
      </c>
      <c r="AC157" s="8">
        <v>0</v>
      </c>
      <c r="AD157" s="8">
        <v>0</v>
      </c>
      <c r="AE157" s="8">
        <v>11595.1</v>
      </c>
      <c r="AF157" s="8" t="s">
        <v>58</v>
      </c>
      <c r="AG157" s="1" t="s">
        <v>115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214</v>
      </c>
      <c r="BD157" s="56">
        <v>0</v>
      </c>
    </row>
    <row r="158" spans="1:56" ht="27.75" customHeight="1" x14ac:dyDescent="0.45">
      <c r="A158" s="3">
        <v>45601</v>
      </c>
      <c r="B158" s="14" t="s">
        <v>193</v>
      </c>
      <c r="C158" s="9" t="s">
        <v>93</v>
      </c>
      <c r="D158" s="13" t="s">
        <v>142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3207.7128103679997</v>
      </c>
      <c r="Q158" s="10">
        <v>0</v>
      </c>
      <c r="R158" s="10">
        <v>3207.7128103679997</v>
      </c>
      <c r="S158" s="9" t="s">
        <v>299</v>
      </c>
      <c r="T158" s="12" t="s">
        <v>63</v>
      </c>
      <c r="U158" s="11">
        <v>100000</v>
      </c>
      <c r="V158" s="10">
        <v>1500</v>
      </c>
      <c r="W158" s="10">
        <v>98500</v>
      </c>
      <c r="X158" s="10">
        <v>0</v>
      </c>
      <c r="Y158" s="10">
        <v>103425</v>
      </c>
      <c r="Z158" s="9" t="s">
        <v>99</v>
      </c>
      <c r="AA158" s="8">
        <v>105955.465</v>
      </c>
      <c r="AB158" s="8">
        <v>20359</v>
      </c>
      <c r="AC158" s="8">
        <v>85596.464999999997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113</v>
      </c>
      <c r="BD158" s="56">
        <v>10965.216264845832</v>
      </c>
    </row>
    <row r="159" spans="1:56" ht="27.75" customHeight="1" x14ac:dyDescent="0.45">
      <c r="A159" s="3">
        <v>45601</v>
      </c>
      <c r="B159" s="14" t="s">
        <v>193</v>
      </c>
      <c r="C159" s="9" t="s">
        <v>93</v>
      </c>
      <c r="D159" s="13" t="s">
        <v>142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11003.203948644863</v>
      </c>
      <c r="Q159" s="10">
        <v>0</v>
      </c>
      <c r="R159" s="10">
        <v>11003.203948644863</v>
      </c>
      <c r="S159" s="9" t="s">
        <v>299</v>
      </c>
      <c r="T159" s="12" t="s">
        <v>63</v>
      </c>
      <c r="U159" s="11">
        <v>337878</v>
      </c>
      <c r="V159" s="10">
        <v>0</v>
      </c>
      <c r="W159" s="10">
        <v>337878</v>
      </c>
      <c r="X159" s="10">
        <v>0</v>
      </c>
      <c r="Y159" s="10">
        <v>354771.9</v>
      </c>
      <c r="Z159" s="9" t="s">
        <v>99</v>
      </c>
      <c r="AA159" s="8">
        <v>363451.98582000006</v>
      </c>
      <c r="AB159" s="8">
        <v>0</v>
      </c>
      <c r="AC159" s="8">
        <v>363451.98582000006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113</v>
      </c>
      <c r="BD159" s="56">
        <v>46559.511849046357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99</v>
      </c>
      <c r="AA160" s="8">
        <v>469407.45082000003</v>
      </c>
      <c r="AB160" s="8">
        <v>20359</v>
      </c>
      <c r="AC160" s="8">
        <v>449048.45082000003</v>
      </c>
      <c r="AD160" s="8">
        <v>0</v>
      </c>
      <c r="AE160" s="8">
        <v>0</v>
      </c>
      <c r="AF160" s="8" t="s">
        <v>58</v>
      </c>
      <c r="AG160" s="1" t="s">
        <v>115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114</v>
      </c>
      <c r="BD160" s="56">
        <v>0</v>
      </c>
    </row>
    <row r="161" spans="1:56" ht="27.75" customHeight="1" x14ac:dyDescent="0.45">
      <c r="A161" s="3">
        <v>45894</v>
      </c>
      <c r="B161" s="14" t="s">
        <v>374</v>
      </c>
      <c r="C161" s="9" t="s">
        <v>137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123</v>
      </c>
      <c r="T161" s="12">
        <v>45920</v>
      </c>
      <c r="U161" s="11">
        <v>5000</v>
      </c>
      <c r="V161" s="10">
        <v>5000</v>
      </c>
      <c r="W161" s="10">
        <v>0</v>
      </c>
      <c r="X161" s="10">
        <v>0</v>
      </c>
      <c r="Y161" s="10">
        <v>0</v>
      </c>
      <c r="Z161" s="9" t="s">
        <v>84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77</v>
      </c>
      <c r="AI161" s="1">
        <v>1</v>
      </c>
      <c r="AJ161" s="3">
        <v>45920</v>
      </c>
      <c r="AK161" s="3">
        <v>0</v>
      </c>
      <c r="AL161" s="3">
        <v>0</v>
      </c>
      <c r="AM161" s="3">
        <v>0</v>
      </c>
      <c r="AN161" s="3">
        <v>0</v>
      </c>
      <c r="AO161" s="3">
        <v>45919</v>
      </c>
      <c r="AP161" s="3">
        <v>45915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 t="s">
        <v>132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45906</v>
      </c>
      <c r="B162" s="14" t="s">
        <v>478</v>
      </c>
      <c r="C162" s="9" t="s">
        <v>179</v>
      </c>
      <c r="D162" s="13" t="s">
        <v>479</v>
      </c>
      <c r="E162" s="9">
        <v>26</v>
      </c>
      <c r="F162" s="9">
        <v>41</v>
      </c>
      <c r="G162" s="9" t="s">
        <v>60</v>
      </c>
      <c r="H162" s="9">
        <v>0</v>
      </c>
      <c r="I162" s="9">
        <v>97</v>
      </c>
      <c r="J162" s="9" t="s">
        <v>57</v>
      </c>
      <c r="K162" s="9">
        <v>5</v>
      </c>
      <c r="L162" s="9" t="s">
        <v>91</v>
      </c>
      <c r="M162" s="10">
        <v>27</v>
      </c>
      <c r="N162" s="9">
        <v>43</v>
      </c>
      <c r="O162" s="9">
        <v>40</v>
      </c>
      <c r="P162" s="10">
        <v>0</v>
      </c>
      <c r="Q162" s="10">
        <v>0</v>
      </c>
      <c r="R162" s="10">
        <v>0</v>
      </c>
      <c r="S162" s="9" t="s">
        <v>185</v>
      </c>
      <c r="T162" s="12">
        <v>45919</v>
      </c>
      <c r="U162" s="11">
        <v>4000</v>
      </c>
      <c r="V162" s="10">
        <v>4000</v>
      </c>
      <c r="W162" s="10">
        <v>0</v>
      </c>
      <c r="X162" s="10">
        <v>4295</v>
      </c>
      <c r="Y162" s="10">
        <v>0</v>
      </c>
      <c r="Z162" s="9" t="s">
        <v>84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72</v>
      </c>
      <c r="AI162" s="1">
        <v>3</v>
      </c>
      <c r="AJ162" s="3">
        <v>45919</v>
      </c>
      <c r="AK162" s="3">
        <v>0</v>
      </c>
      <c r="AL162" s="3">
        <v>45909</v>
      </c>
      <c r="AM162" s="3">
        <v>45916</v>
      </c>
      <c r="AN162" s="3">
        <v>45917</v>
      </c>
      <c r="AO162" s="3">
        <v>45917</v>
      </c>
      <c r="AP162" s="3">
        <v>45914</v>
      </c>
      <c r="AQ162" s="3">
        <v>45918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45">
      <c r="A163" s="3">
        <v>45906</v>
      </c>
      <c r="B163" s="14" t="s">
        <v>478</v>
      </c>
      <c r="C163" s="9" t="s">
        <v>179</v>
      </c>
      <c r="D163" s="13" t="s">
        <v>480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0</v>
      </c>
      <c r="Q163" s="10">
        <v>0</v>
      </c>
      <c r="R163" s="10">
        <v>0</v>
      </c>
      <c r="S163" s="9" t="s">
        <v>185</v>
      </c>
      <c r="T163" s="12">
        <v>45919</v>
      </c>
      <c r="U163" s="11">
        <v>4000</v>
      </c>
      <c r="V163" s="10">
        <v>4000</v>
      </c>
      <c r="W163" s="10">
        <v>0</v>
      </c>
      <c r="X163" s="10">
        <v>4670</v>
      </c>
      <c r="Y163" s="10">
        <v>0</v>
      </c>
      <c r="Z163" s="9" t="s">
        <v>84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72</v>
      </c>
      <c r="AI163" s="1">
        <v>3</v>
      </c>
      <c r="AJ163" s="3">
        <v>45919</v>
      </c>
      <c r="AK163" s="3">
        <v>0</v>
      </c>
      <c r="AL163" s="3">
        <v>45909</v>
      </c>
      <c r="AM163" s="3">
        <v>45916</v>
      </c>
      <c r="AN163" s="3">
        <v>45917</v>
      </c>
      <c r="AO163" s="3">
        <v>45917</v>
      </c>
      <c r="AP163" s="3">
        <v>45914</v>
      </c>
      <c r="AQ163" s="3">
        <v>45918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45906</v>
      </c>
      <c r="B164" s="14" t="s">
        <v>520</v>
      </c>
      <c r="C164" s="9" t="s">
        <v>179</v>
      </c>
      <c r="D164" s="13" t="s">
        <v>481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91</v>
      </c>
      <c r="M164" s="10">
        <v>27</v>
      </c>
      <c r="N164" s="9">
        <v>43</v>
      </c>
      <c r="O164" s="9">
        <v>40</v>
      </c>
      <c r="P164" s="10">
        <v>0</v>
      </c>
      <c r="Q164" s="10">
        <v>0</v>
      </c>
      <c r="R164" s="10">
        <v>0</v>
      </c>
      <c r="S164" s="9" t="s">
        <v>185</v>
      </c>
      <c r="T164" s="12">
        <v>45919</v>
      </c>
      <c r="U164" s="11">
        <v>4000</v>
      </c>
      <c r="V164" s="10">
        <v>4000</v>
      </c>
      <c r="W164" s="10">
        <v>0</v>
      </c>
      <c r="X164" s="10">
        <v>4330</v>
      </c>
      <c r="Y164" s="10">
        <v>0</v>
      </c>
      <c r="Z164" s="9" t="s">
        <v>84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72</v>
      </c>
      <c r="AI164" s="1">
        <v>3</v>
      </c>
      <c r="AJ164" s="3">
        <v>45919</v>
      </c>
      <c r="AK164" s="3">
        <v>0</v>
      </c>
      <c r="AL164" s="3">
        <v>45909</v>
      </c>
      <c r="AM164" s="3">
        <v>45916</v>
      </c>
      <c r="AN164" s="3">
        <v>45917</v>
      </c>
      <c r="AO164" s="3">
        <v>45917</v>
      </c>
      <c r="AP164" s="3">
        <v>45914</v>
      </c>
      <c r="AQ164" s="3">
        <v>45918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567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 t="s">
        <v>135</v>
      </c>
      <c r="B166" s="14" t="s">
        <v>135</v>
      </c>
      <c r="C166" s="9" t="s">
        <v>109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45925</v>
      </c>
      <c r="U166" s="11">
        <v>10000</v>
      </c>
      <c r="V166" s="10">
        <v>0</v>
      </c>
      <c r="W166" s="10">
        <v>10000</v>
      </c>
      <c r="X166" s="10">
        <v>0</v>
      </c>
      <c r="Y166" s="10">
        <v>0</v>
      </c>
      <c r="Z166" s="9" t="s">
        <v>197</v>
      </c>
      <c r="AA166" s="8">
        <v>12433.3</v>
      </c>
      <c r="AB166" s="8">
        <v>12433.3</v>
      </c>
      <c r="AC166" s="8">
        <v>0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77</v>
      </c>
      <c r="AI166" s="1">
        <v>1</v>
      </c>
      <c r="AJ166" s="3">
        <v>45925</v>
      </c>
      <c r="AK166" s="3">
        <v>0</v>
      </c>
      <c r="AL166" s="3">
        <v>0</v>
      </c>
      <c r="AM166" s="3">
        <v>0</v>
      </c>
      <c r="AN166" s="3">
        <v>0</v>
      </c>
      <c r="AO166" s="3">
        <v>45924</v>
      </c>
      <c r="AP166" s="3">
        <v>45920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116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197</v>
      </c>
      <c r="AA167" s="8">
        <v>12433.3</v>
      </c>
      <c r="AB167" s="8">
        <v>12433.3</v>
      </c>
      <c r="AC167" s="8">
        <v>0</v>
      </c>
      <c r="AD167" s="8">
        <v>0</v>
      </c>
      <c r="AE167" s="8">
        <v>0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198</v>
      </c>
      <c r="BD167" s="56">
        <v>0</v>
      </c>
    </row>
    <row r="168" spans="1:56" ht="27.75" customHeight="1" x14ac:dyDescent="0.45">
      <c r="A168" s="3">
        <v>45898</v>
      </c>
      <c r="B168" s="14" t="s">
        <v>414</v>
      </c>
      <c r="C168" s="9" t="s">
        <v>109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45917</v>
      </c>
      <c r="U168" s="11">
        <v>15000</v>
      </c>
      <c r="V168" s="10">
        <v>15750</v>
      </c>
      <c r="W168" s="10">
        <v>0</v>
      </c>
      <c r="X168" s="10">
        <v>0</v>
      </c>
      <c r="Y168" s="10">
        <v>0</v>
      </c>
      <c r="Z168" s="9" t="s">
        <v>88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146</v>
      </c>
      <c r="AI168" s="1">
        <v>2</v>
      </c>
      <c r="AJ168" s="3">
        <v>45917</v>
      </c>
      <c r="AK168" s="3">
        <v>45915</v>
      </c>
      <c r="AL168" s="3">
        <v>0</v>
      </c>
      <c r="AM168" s="3">
        <v>0</v>
      </c>
      <c r="AN168" s="3">
        <v>0</v>
      </c>
      <c r="AO168" s="3">
        <v>45916</v>
      </c>
      <c r="AP168" s="3">
        <v>45912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45911</v>
      </c>
      <c r="B169" s="14" t="s">
        <v>541</v>
      </c>
      <c r="C169" s="9" t="s">
        <v>109</v>
      </c>
      <c r="D169" s="13" t="s">
        <v>542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45929</v>
      </c>
      <c r="U169" s="11">
        <v>10000</v>
      </c>
      <c r="V169" s="10">
        <v>500</v>
      </c>
      <c r="W169" s="10">
        <v>9500</v>
      </c>
      <c r="X169" s="10">
        <v>0</v>
      </c>
      <c r="Y169" s="10">
        <v>9975</v>
      </c>
      <c r="Z169" s="9" t="s">
        <v>88</v>
      </c>
      <c r="AA169" s="8">
        <v>11811.635</v>
      </c>
      <c r="AB169" s="8">
        <v>11811.635</v>
      </c>
      <c r="AC169" s="8">
        <v>0</v>
      </c>
      <c r="AD169" s="8">
        <v>0</v>
      </c>
      <c r="AE169" s="8">
        <v>11811.635</v>
      </c>
      <c r="AF169" s="8">
        <v>0</v>
      </c>
      <c r="AG169" s="1" t="s">
        <v>115</v>
      </c>
      <c r="AH169" s="1" t="s">
        <v>75</v>
      </c>
      <c r="AI169" s="1">
        <v>4</v>
      </c>
      <c r="AJ169" s="3">
        <v>45929</v>
      </c>
      <c r="AK169" s="3">
        <v>45925</v>
      </c>
      <c r="AL169" s="3">
        <v>45918</v>
      </c>
      <c r="AM169" s="3">
        <v>45926</v>
      </c>
      <c r="AN169" s="3">
        <v>45927</v>
      </c>
      <c r="AO169" s="3">
        <v>45928</v>
      </c>
      <c r="AP169" s="3">
        <v>45924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>
        <v>45901</v>
      </c>
      <c r="B170" s="14" t="s">
        <v>421</v>
      </c>
      <c r="C170" s="9" t="s">
        <v>109</v>
      </c>
      <c r="D170" s="13" t="s">
        <v>144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45930</v>
      </c>
      <c r="U170" s="11">
        <v>30000</v>
      </c>
      <c r="V170" s="10">
        <v>3600</v>
      </c>
      <c r="W170" s="10">
        <v>26400</v>
      </c>
      <c r="X170" s="10">
        <v>9475</v>
      </c>
      <c r="Y170" s="10">
        <v>21551.25</v>
      </c>
      <c r="Z170" s="9" t="s">
        <v>88</v>
      </c>
      <c r="AA170" s="8">
        <v>26795.315662500001</v>
      </c>
      <c r="AB170" s="8">
        <v>1470</v>
      </c>
      <c r="AC170" s="8">
        <v>25325.315662500001</v>
      </c>
      <c r="AD170" s="8">
        <v>0</v>
      </c>
      <c r="AE170" s="8">
        <v>26795.315662500001</v>
      </c>
      <c r="AF170" s="8">
        <v>0</v>
      </c>
      <c r="AG170" s="1" t="s">
        <v>115</v>
      </c>
      <c r="AH170" s="1" t="s">
        <v>75</v>
      </c>
      <c r="AI170" s="1">
        <v>4</v>
      </c>
      <c r="AJ170" s="3">
        <v>45930</v>
      </c>
      <c r="AK170" s="3">
        <v>45926</v>
      </c>
      <c r="AL170" s="3">
        <v>45919</v>
      </c>
      <c r="AM170" s="3">
        <v>45927</v>
      </c>
      <c r="AN170" s="3">
        <v>45928</v>
      </c>
      <c r="AO170" s="3">
        <v>45929</v>
      </c>
      <c r="AP170" s="3">
        <v>45925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2611.8842219925</v>
      </c>
    </row>
    <row r="171" spans="1:56" ht="27.75" customHeight="1" x14ac:dyDescent="0.45">
      <c r="A171" s="3">
        <v>45901</v>
      </c>
      <c r="B171" s="14" t="s">
        <v>422</v>
      </c>
      <c r="C171" s="9" t="s">
        <v>109</v>
      </c>
      <c r="D171" s="13" t="s">
        <v>144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45945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88</v>
      </c>
      <c r="AA171" s="8">
        <v>12433.3</v>
      </c>
      <c r="AB171" s="8">
        <v>0</v>
      </c>
      <c r="AC171" s="8">
        <v>12433.3</v>
      </c>
      <c r="AD171" s="8">
        <v>0</v>
      </c>
      <c r="AE171" s="8">
        <v>12433.3</v>
      </c>
      <c r="AF171" s="8">
        <v>0</v>
      </c>
      <c r="AG171" s="1" t="s">
        <v>116</v>
      </c>
      <c r="AH171" s="1" t="s">
        <v>75</v>
      </c>
      <c r="AI171" s="1">
        <v>4</v>
      </c>
      <c r="AJ171" s="3">
        <v>45945</v>
      </c>
      <c r="AK171" s="3">
        <v>45941</v>
      </c>
      <c r="AL171" s="3">
        <v>45934</v>
      </c>
      <c r="AM171" s="3">
        <v>45942</v>
      </c>
      <c r="AN171" s="3">
        <v>45943</v>
      </c>
      <c r="AO171" s="3">
        <v>45944</v>
      </c>
      <c r="AP171" s="3">
        <v>45940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1282.2876733333333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88</v>
      </c>
      <c r="AA172" s="8">
        <v>51040.250662499995</v>
      </c>
      <c r="AB172" s="8">
        <v>13281.635</v>
      </c>
      <c r="AC172" s="8">
        <v>37758.6156625</v>
      </c>
      <c r="AD172" s="8">
        <v>0</v>
      </c>
      <c r="AE172" s="8">
        <v>51040.250662499995</v>
      </c>
      <c r="AF172" s="8" t="s">
        <v>58</v>
      </c>
      <c r="AG172" s="1" t="s">
        <v>118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45909</v>
      </c>
      <c r="B173" s="14" t="s">
        <v>521</v>
      </c>
      <c r="C173" s="9" t="s">
        <v>147</v>
      </c>
      <c r="D173" s="13" t="s">
        <v>148</v>
      </c>
      <c r="E173" s="9">
        <v>28</v>
      </c>
      <c r="F173" s="9">
        <v>41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45920</v>
      </c>
      <c r="U173" s="11">
        <v>50000</v>
      </c>
      <c r="V173" s="10">
        <v>1703</v>
      </c>
      <c r="W173" s="10">
        <v>48297</v>
      </c>
      <c r="X173" s="10">
        <v>0</v>
      </c>
      <c r="Y173" s="10">
        <v>50711.85</v>
      </c>
      <c r="Z173" s="9" t="s">
        <v>127</v>
      </c>
      <c r="AA173" s="8">
        <v>57350.272649999999</v>
      </c>
      <c r="AB173" s="8">
        <v>44531</v>
      </c>
      <c r="AC173" s="8">
        <v>12819.272649999999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45920</v>
      </c>
      <c r="AK173" s="3">
        <v>0</v>
      </c>
      <c r="AL173" s="3">
        <v>45911</v>
      </c>
      <c r="AM173" s="3">
        <v>45918</v>
      </c>
      <c r="AN173" s="3">
        <v>45919</v>
      </c>
      <c r="AO173" s="3">
        <v>45919</v>
      </c>
      <c r="AP173" s="3">
        <v>45915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486</v>
      </c>
      <c r="AZ173" s="2">
        <v>0</v>
      </c>
      <c r="BA173" s="2">
        <v>0</v>
      </c>
      <c r="BB173" s="2">
        <v>0</v>
      </c>
      <c r="BC173" s="1" t="s">
        <v>104</v>
      </c>
      <c r="BD173" s="56">
        <v>1440.7438094972222</v>
      </c>
    </row>
    <row r="174" spans="1:56" ht="27.75" customHeight="1" x14ac:dyDescent="0.45">
      <c r="A174" s="3" t="s">
        <v>135</v>
      </c>
      <c r="B174" s="14" t="s">
        <v>135</v>
      </c>
      <c r="C174" s="9" t="s">
        <v>109</v>
      </c>
      <c r="D174" s="13" t="s">
        <v>59</v>
      </c>
      <c r="E174" s="9">
        <v>28</v>
      </c>
      <c r="F174" s="9">
        <v>47</v>
      </c>
      <c r="G174" s="9" t="s">
        <v>60</v>
      </c>
      <c r="H174" s="9" t="s">
        <v>66</v>
      </c>
      <c r="I174" s="9">
        <v>180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45925</v>
      </c>
      <c r="U174" s="11">
        <v>5000</v>
      </c>
      <c r="V174" s="10">
        <v>0</v>
      </c>
      <c r="W174" s="10">
        <v>5000</v>
      </c>
      <c r="X174" s="10">
        <v>0</v>
      </c>
      <c r="Y174" s="10">
        <v>0</v>
      </c>
      <c r="Z174" s="9" t="s">
        <v>127</v>
      </c>
      <c r="AA174" s="8">
        <v>6775.4500000000007</v>
      </c>
      <c r="AB174" s="8">
        <v>0</v>
      </c>
      <c r="AC174" s="8">
        <v>6775.4500000000007</v>
      </c>
      <c r="AD174" s="8">
        <v>0</v>
      </c>
      <c r="AE174" s="8">
        <v>6775.4500000000007</v>
      </c>
      <c r="AF174" s="8">
        <v>0</v>
      </c>
      <c r="AG174" s="1">
        <v>0</v>
      </c>
      <c r="AH174" s="1" t="s">
        <v>146</v>
      </c>
      <c r="AI174" s="1">
        <v>2</v>
      </c>
      <c r="AJ174" s="3">
        <v>45925</v>
      </c>
      <c r="AK174" s="3">
        <v>45923</v>
      </c>
      <c r="AL174" s="3">
        <v>0</v>
      </c>
      <c r="AM174" s="3">
        <v>0</v>
      </c>
      <c r="AN174" s="3">
        <v>0</v>
      </c>
      <c r="AO174" s="3">
        <v>45924</v>
      </c>
      <c r="AP174" s="3">
        <v>45920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143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761.48529722222236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28</v>
      </c>
      <c r="F175" s="9">
        <v>43</v>
      </c>
      <c r="G175" s="9">
        <v>0</v>
      </c>
      <c r="H175" s="9">
        <v>0</v>
      </c>
      <c r="I175" s="9">
        <v>130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127</v>
      </c>
      <c r="AA175" s="8">
        <v>64125.722649999996</v>
      </c>
      <c r="AB175" s="8">
        <v>44531</v>
      </c>
      <c r="AC175" s="8">
        <v>19594.72265</v>
      </c>
      <c r="AD175" s="8">
        <v>0</v>
      </c>
      <c r="AE175" s="8">
        <v>6775.4500000000007</v>
      </c>
      <c r="AF175" s="8" t="s">
        <v>58</v>
      </c>
      <c r="AG175" s="1">
        <v>0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149</v>
      </c>
      <c r="BD175" s="56">
        <v>0</v>
      </c>
    </row>
  </sheetData>
  <autoFilter ref="A5:BD1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111B-1B24-49DF-B7A9-A9F79F80114B}">
  <sheetPr>
    <tabColor rgb="FFFFFF00"/>
  </sheetPr>
  <dimension ref="A1:BD163"/>
  <sheetViews>
    <sheetView topLeftCell="A5" zoomScale="80" zoomScaleNormal="80" workbookViewId="0">
      <selection activeCell="F12" sqref="F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45915</v>
      </c>
      <c r="E3" s="79" t="s">
        <v>52</v>
      </c>
      <c r="F3" s="79"/>
      <c r="G3" s="80">
        <v>10.11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543</v>
      </c>
      <c r="C12" s="9" t="s">
        <v>302</v>
      </c>
      <c r="D12" s="13" t="s">
        <v>544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307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407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545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237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168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1509.1188266666668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386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115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 t="s">
        <v>135</v>
      </c>
      <c r="B25" s="14" t="s">
        <v>135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115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545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504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505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504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10490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505</v>
      </c>
      <c r="AG31" s="1" t="s">
        <v>117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504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505</v>
      </c>
      <c r="AG32" s="1" t="s">
        <v>117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504</v>
      </c>
      <c r="C33" s="9" t="s">
        <v>73</v>
      </c>
      <c r="D33" s="13" t="s">
        <v>506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5710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507</v>
      </c>
      <c r="AG33" s="1" t="s">
        <v>117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504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507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504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507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504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507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45910</v>
      </c>
      <c r="B37" s="14" t="s">
        <v>504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507</v>
      </c>
      <c r="AG37" s="1" t="s">
        <v>116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522</v>
      </c>
      <c r="C38" s="9" t="s">
        <v>73</v>
      </c>
      <c r="D38" s="13" t="s">
        <v>523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524</v>
      </c>
      <c r="AG38" s="1" t="s">
        <v>116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522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522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116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522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9359.9000000000015</v>
      </c>
      <c r="AC41" s="8">
        <v>0</v>
      </c>
      <c r="AD41" s="8">
        <v>0</v>
      </c>
      <c r="AE41" s="8">
        <v>0</v>
      </c>
      <c r="AF41" s="8" t="s">
        <v>525</v>
      </c>
      <c r="AG41" s="1" t="s">
        <v>116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522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525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522</v>
      </c>
      <c r="C43" s="9" t="s">
        <v>73</v>
      </c>
      <c r="D43" s="13" t="s">
        <v>291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3420</v>
      </c>
      <c r="AC43" s="8">
        <v>1259.9500000000007</v>
      </c>
      <c r="AD43" s="8">
        <v>0</v>
      </c>
      <c r="AE43" s="8">
        <v>0</v>
      </c>
      <c r="AF43" s="8" t="s">
        <v>525</v>
      </c>
      <c r="AG43" s="1" t="s">
        <v>116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94.905033777777831</v>
      </c>
    </row>
    <row r="44" spans="1:56" ht="27.75" customHeight="1" x14ac:dyDescent="0.45">
      <c r="A44" s="3">
        <v>45912</v>
      </c>
      <c r="B44" s="14" t="s">
        <v>546</v>
      </c>
      <c r="C44" s="9" t="s">
        <v>73</v>
      </c>
      <c r="D44" s="13" t="s">
        <v>523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547</v>
      </c>
      <c r="AG44" s="1" t="s">
        <v>118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45912</v>
      </c>
      <c r="B45" s="14" t="s">
        <v>546</v>
      </c>
      <c r="C45" s="9" t="s">
        <v>73</v>
      </c>
      <c r="D45" s="13" t="s">
        <v>464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547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45912</v>
      </c>
      <c r="B46" s="14" t="s">
        <v>546</v>
      </c>
      <c r="C46" s="9" t="s">
        <v>73</v>
      </c>
      <c r="D46" s="13" t="s">
        <v>282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547</v>
      </c>
      <c r="AG46" s="1" t="s">
        <v>116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45913</v>
      </c>
      <c r="B47" s="14" t="s">
        <v>554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172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555</v>
      </c>
      <c r="AG47" s="1" t="s">
        <v>61</v>
      </c>
      <c r="AH47" s="1" t="s">
        <v>77</v>
      </c>
      <c r="AI47" s="1">
        <v>1</v>
      </c>
      <c r="AJ47" s="3">
        <v>45930</v>
      </c>
      <c r="AK47" s="3">
        <v>0</v>
      </c>
      <c r="AL47" s="3">
        <v>0</v>
      </c>
      <c r="AM47" s="3">
        <v>0</v>
      </c>
      <c r="AN47" s="3">
        <v>0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95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789.21186666666665</v>
      </c>
    </row>
    <row r="48" spans="1:56" ht="27.75" customHeight="1" x14ac:dyDescent="0.45">
      <c r="A48" s="3">
        <v>45913</v>
      </c>
      <c r="B48" s="14" t="s">
        <v>554</v>
      </c>
      <c r="C48" s="9" t="s">
        <v>73</v>
      </c>
      <c r="D48" s="13" t="s">
        <v>189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45930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172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555</v>
      </c>
      <c r="AG48" s="1" t="s">
        <v>115</v>
      </c>
      <c r="AH48" s="1" t="s">
        <v>74</v>
      </c>
      <c r="AI48" s="1">
        <v>2</v>
      </c>
      <c r="AJ48" s="3">
        <v>45930</v>
      </c>
      <c r="AK48" s="3">
        <v>0</v>
      </c>
      <c r="AL48" s="3">
        <v>45921</v>
      </c>
      <c r="AM48" s="3">
        <v>45928</v>
      </c>
      <c r="AN48" s="3">
        <v>45929</v>
      </c>
      <c r="AO48" s="3">
        <v>45929</v>
      </c>
      <c r="AP48" s="3">
        <v>45925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705.02926755555563</v>
      </c>
    </row>
    <row r="49" spans="1:56" ht="27.75" customHeight="1" x14ac:dyDescent="0.45">
      <c r="A49" s="3">
        <v>45913</v>
      </c>
      <c r="B49" s="14" t="s">
        <v>554</v>
      </c>
      <c r="C49" s="9" t="s">
        <v>73</v>
      </c>
      <c r="D49" s="13" t="s">
        <v>248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555</v>
      </c>
      <c r="AG49" s="1" t="s">
        <v>115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352.51463377777782</v>
      </c>
    </row>
    <row r="50" spans="1:56" ht="27.75" customHeight="1" x14ac:dyDescent="0.45">
      <c r="A50" s="3" t="s">
        <v>135</v>
      </c>
      <c r="B50" s="14" t="s">
        <v>135</v>
      </c>
      <c r="C50" s="9" t="s">
        <v>73</v>
      </c>
      <c r="D50" s="13" t="s">
        <v>61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45961</v>
      </c>
      <c r="U50" s="11">
        <v>400000</v>
      </c>
      <c r="V50" s="10">
        <v>0</v>
      </c>
      <c r="W50" s="10">
        <v>400000</v>
      </c>
      <c r="X50" s="10">
        <v>0</v>
      </c>
      <c r="Y50" s="10">
        <v>420000</v>
      </c>
      <c r="Z50" s="9" t="s">
        <v>172</v>
      </c>
      <c r="AA50" s="8">
        <v>374396.00000000006</v>
      </c>
      <c r="AB50" s="8">
        <v>0</v>
      </c>
      <c r="AC50" s="8">
        <v>374396.00000000006</v>
      </c>
      <c r="AD50" s="8">
        <v>0</v>
      </c>
      <c r="AE50" s="8">
        <v>0</v>
      </c>
      <c r="AF50" s="8">
        <v>0</v>
      </c>
      <c r="AG50" s="1" t="s">
        <v>117</v>
      </c>
      <c r="AH50" s="1" t="s">
        <v>74</v>
      </c>
      <c r="AI50" s="1">
        <v>2</v>
      </c>
      <c r="AJ50" s="3">
        <v>45961</v>
      </c>
      <c r="AK50" s="3">
        <v>0</v>
      </c>
      <c r="AL50" s="3">
        <v>45952</v>
      </c>
      <c r="AM50" s="3">
        <v>45959</v>
      </c>
      <c r="AN50" s="3">
        <v>45960</v>
      </c>
      <c r="AO50" s="3">
        <v>45960</v>
      </c>
      <c r="AP50" s="3">
        <v>45956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28201.170702222225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172</v>
      </c>
      <c r="AA51" s="8">
        <v>497192.30000000005</v>
      </c>
      <c r="AB51" s="8">
        <v>78299.199999999997</v>
      </c>
      <c r="AC51" s="8">
        <v>418893.10000000009</v>
      </c>
      <c r="AD51" s="8">
        <v>0</v>
      </c>
      <c r="AE51" s="8">
        <v>0</v>
      </c>
      <c r="AF51" s="8" t="s">
        <v>58</v>
      </c>
      <c r="AG51" s="1" t="s">
        <v>116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0</v>
      </c>
    </row>
    <row r="52" spans="1:56" ht="27.75" customHeight="1" x14ac:dyDescent="0.45">
      <c r="A52" s="3">
        <v>45905</v>
      </c>
      <c r="B52" s="14" t="s">
        <v>470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6500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45905</v>
      </c>
      <c r="B53" s="14" t="s">
        <v>470</v>
      </c>
      <c r="C53" s="9" t="s">
        <v>139</v>
      </c>
      <c r="D53" s="13" t="s">
        <v>449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1174</v>
      </c>
      <c r="W53" s="10">
        <v>3866</v>
      </c>
      <c r="X53" s="10">
        <v>0</v>
      </c>
      <c r="Y53" s="10">
        <v>4059.3</v>
      </c>
      <c r="Z53" s="9" t="s">
        <v>112</v>
      </c>
      <c r="AA53" s="8">
        <v>3834.5694199999998</v>
      </c>
      <c r="AB53" s="8">
        <v>3834.5694199999998</v>
      </c>
      <c r="AC53" s="8">
        <v>0</v>
      </c>
      <c r="AD53" s="8">
        <v>3834.5694199999998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45796</v>
      </c>
      <c r="B54" s="14" t="s">
        <v>255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112</v>
      </c>
      <c r="AA55" s="8">
        <v>3834.5694199999998</v>
      </c>
      <c r="AB55" s="8">
        <v>3834.5694199999998</v>
      </c>
      <c r="AC55" s="8">
        <v>0</v>
      </c>
      <c r="AD55" s="8">
        <v>3834.5694199999998</v>
      </c>
      <c r="AE55" s="8">
        <v>0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192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488</v>
      </c>
      <c r="AG56" s="1" t="s">
        <v>115</v>
      </c>
      <c r="AH56" s="1" t="s">
        <v>75</v>
      </c>
      <c r="AI56" s="1">
        <v>4</v>
      </c>
      <c r="AJ56" s="3">
        <v>45920</v>
      </c>
      <c r="AK56" s="3">
        <v>45916</v>
      </c>
      <c r="AL56" s="3">
        <v>45909</v>
      </c>
      <c r="AM56" s="3">
        <v>45917</v>
      </c>
      <c r="AN56" s="3">
        <v>45918</v>
      </c>
      <c r="AO56" s="3">
        <v>45919</v>
      </c>
      <c r="AP56" s="3">
        <v>45915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433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45920</v>
      </c>
      <c r="U57" s="11">
        <v>5000</v>
      </c>
      <c r="V57" s="10">
        <v>4876</v>
      </c>
      <c r="W57" s="10">
        <v>124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45905</v>
      </c>
      <c r="B58" s="14" t="s">
        <v>471</v>
      </c>
      <c r="C58" s="9" t="s">
        <v>139</v>
      </c>
      <c r="D58" s="13" t="s">
        <v>451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5040</v>
      </c>
      <c r="V58" s="10">
        <v>1162</v>
      </c>
      <c r="W58" s="10">
        <v>3878</v>
      </c>
      <c r="X58" s="10">
        <v>6100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471</v>
      </c>
      <c r="C59" s="9" t="s">
        <v>139</v>
      </c>
      <c r="D59" s="13" t="s">
        <v>306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45919</v>
      </c>
      <c r="U59" s="11">
        <v>10000</v>
      </c>
      <c r="V59" s="10">
        <v>10000</v>
      </c>
      <c r="W59" s="10">
        <v>0</v>
      </c>
      <c r="X59" s="10">
        <v>11200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45919</v>
      </c>
      <c r="AK59" s="3">
        <v>45915</v>
      </c>
      <c r="AL59" s="3">
        <v>45908</v>
      </c>
      <c r="AM59" s="3">
        <v>45916</v>
      </c>
      <c r="AN59" s="3">
        <v>45917</v>
      </c>
      <c r="AO59" s="3">
        <v>45918</v>
      </c>
      <c r="AP59" s="3">
        <v>45914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472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5950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45920</v>
      </c>
      <c r="U61" s="11">
        <v>366</v>
      </c>
      <c r="V61" s="10">
        <v>0</v>
      </c>
      <c r="W61" s="10">
        <v>366</v>
      </c>
      <c r="X61" s="10">
        <v>400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452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0</v>
      </c>
      <c r="W62" s="10">
        <v>5040</v>
      </c>
      <c r="X62" s="10">
        <v>6100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438</v>
      </c>
      <c r="C63" s="9" t="s">
        <v>267</v>
      </c>
      <c r="D63" s="13" t="s">
        <v>430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45920</v>
      </c>
      <c r="U63" s="11">
        <v>20000</v>
      </c>
      <c r="V63" s="10">
        <v>18716</v>
      </c>
      <c r="W63" s="10">
        <v>1284</v>
      </c>
      <c r="X63" s="10">
        <v>20630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45908</v>
      </c>
      <c r="B64" s="14" t="s">
        <v>508</v>
      </c>
      <c r="C64" s="9" t="s">
        <v>259</v>
      </c>
      <c r="D64" s="13" t="s">
        <v>260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8000</v>
      </c>
      <c r="V64" s="10">
        <v>0</v>
      </c>
      <c r="W64" s="10">
        <v>8000</v>
      </c>
      <c r="X64" s="10">
        <v>0</v>
      </c>
      <c r="Y64" s="10">
        <v>8400</v>
      </c>
      <c r="Z64" s="9" t="s">
        <v>80</v>
      </c>
      <c r="AA64" s="8">
        <v>7934.96</v>
      </c>
      <c r="AB64" s="8">
        <v>7934.96</v>
      </c>
      <c r="AC64" s="8">
        <v>0</v>
      </c>
      <c r="AD64" s="8">
        <v>7934.96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45908</v>
      </c>
      <c r="B65" s="14" t="s">
        <v>508</v>
      </c>
      <c r="C65" s="9" t="s">
        <v>259</v>
      </c>
      <c r="D65" s="13" t="s">
        <v>358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8000</v>
      </c>
      <c r="V65" s="10">
        <v>0</v>
      </c>
      <c r="W65" s="10">
        <v>8000</v>
      </c>
      <c r="X65" s="10">
        <v>0</v>
      </c>
      <c r="Y65" s="10">
        <v>8400</v>
      </c>
      <c r="Z65" s="9" t="s">
        <v>80</v>
      </c>
      <c r="AA65" s="8">
        <v>7934.96</v>
      </c>
      <c r="AB65" s="8">
        <v>7934.96</v>
      </c>
      <c r="AC65" s="8">
        <v>0</v>
      </c>
      <c r="AD65" s="8">
        <v>7934.96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45799</v>
      </c>
      <c r="B66" s="14" t="s">
        <v>264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4000</v>
      </c>
      <c r="V66" s="10">
        <v>2840</v>
      </c>
      <c r="W66" s="10">
        <v>1160</v>
      </c>
      <c r="X66" s="10">
        <v>0</v>
      </c>
      <c r="Y66" s="10">
        <v>1218</v>
      </c>
      <c r="Z66" s="9" t="s">
        <v>80</v>
      </c>
      <c r="AA66" s="8">
        <v>1150.5692000000001</v>
      </c>
      <c r="AB66" s="8">
        <v>1150.5692000000001</v>
      </c>
      <c r="AC66" s="8">
        <v>0</v>
      </c>
      <c r="AD66" s="8">
        <v>1150.5692000000001</v>
      </c>
      <c r="AE66" s="8">
        <v>0</v>
      </c>
      <c r="AF66" s="8" t="s">
        <v>210</v>
      </c>
      <c r="AG66" s="1" t="s">
        <v>115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45799</v>
      </c>
      <c r="B67" s="14" t="s">
        <v>264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4000</v>
      </c>
      <c r="V67" s="10">
        <v>2654</v>
      </c>
      <c r="W67" s="10">
        <v>1346</v>
      </c>
      <c r="X67" s="10">
        <v>0</v>
      </c>
      <c r="Y67" s="10">
        <v>1413.3</v>
      </c>
      <c r="Z67" s="9" t="s">
        <v>80</v>
      </c>
      <c r="AA67" s="8">
        <v>1335.05702</v>
      </c>
      <c r="AB67" s="8">
        <v>1335.05702</v>
      </c>
      <c r="AC67" s="8">
        <v>0</v>
      </c>
      <c r="AD67" s="8">
        <v>1335.05702</v>
      </c>
      <c r="AE67" s="8">
        <v>0</v>
      </c>
      <c r="AF67" s="8" t="s">
        <v>210</v>
      </c>
      <c r="AG67" s="1" t="s">
        <v>116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432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45923</v>
      </c>
      <c r="U68" s="11">
        <v>10000</v>
      </c>
      <c r="V68" s="10">
        <v>9620</v>
      </c>
      <c r="W68" s="10">
        <v>380</v>
      </c>
      <c r="X68" s="10">
        <v>10294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45923</v>
      </c>
      <c r="AK68" s="3">
        <v>45919</v>
      </c>
      <c r="AL68" s="3">
        <v>45912</v>
      </c>
      <c r="AM68" s="3">
        <v>45920</v>
      </c>
      <c r="AN68" s="3">
        <v>45921</v>
      </c>
      <c r="AO68" s="3">
        <v>45922</v>
      </c>
      <c r="AP68" s="3">
        <v>45918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45896</v>
      </c>
      <c r="B69" s="14" t="s">
        <v>396</v>
      </c>
      <c r="C69" s="9" t="s">
        <v>79</v>
      </c>
      <c r="D69" s="13" t="s">
        <v>397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45926</v>
      </c>
      <c r="U69" s="11">
        <v>8000</v>
      </c>
      <c r="V69" s="10">
        <v>8000</v>
      </c>
      <c r="W69" s="10">
        <v>0</v>
      </c>
      <c r="X69" s="10">
        <v>8100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>
        <v>45926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3227.07</v>
      </c>
      <c r="AC70" s="8">
        <v>0</v>
      </c>
      <c r="AD70" s="8">
        <v>3227.07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8447</v>
      </c>
      <c r="W71" s="10">
        <v>553</v>
      </c>
      <c r="X71" s="10">
        <v>9150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3780</v>
      </c>
      <c r="W72" s="10">
        <v>220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8500</v>
      </c>
      <c r="W73" s="10">
        <v>500</v>
      </c>
      <c r="X73" s="10">
        <v>9455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 t="s">
        <v>135</v>
      </c>
      <c r="B74" s="14" t="s">
        <v>135</v>
      </c>
      <c r="C74" s="9" t="s">
        <v>139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45930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80</v>
      </c>
      <c r="AA74" s="8">
        <v>104775.00000000001</v>
      </c>
      <c r="AB74" s="8">
        <v>10000</v>
      </c>
      <c r="AC74" s="8">
        <v>94775.000000000015</v>
      </c>
      <c r="AD74" s="8">
        <v>10000</v>
      </c>
      <c r="AE74" s="8">
        <v>94775.000000000015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7160.7777777777783</v>
      </c>
    </row>
    <row r="75" spans="1:56" ht="27.75" customHeight="1" x14ac:dyDescent="0.45">
      <c r="A75" s="3" t="s">
        <v>135</v>
      </c>
      <c r="B75" s="14" t="s">
        <v>135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45930</v>
      </c>
      <c r="AK75" s="3">
        <v>45926</v>
      </c>
      <c r="AL75" s="3">
        <v>45919</v>
      </c>
      <c r="AM75" s="3">
        <v>45927</v>
      </c>
      <c r="AN75" s="3">
        <v>45928</v>
      </c>
      <c r="AO75" s="3">
        <v>45929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1667.7075555555555</v>
      </c>
    </row>
    <row r="76" spans="1:56" ht="27.75" customHeight="1" x14ac:dyDescent="0.45">
      <c r="A76" s="3" t="s">
        <v>135</v>
      </c>
      <c r="B76" s="14" t="s">
        <v>135</v>
      </c>
      <c r="C76" s="9" t="s">
        <v>97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45930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1625.4871111111113</v>
      </c>
    </row>
    <row r="77" spans="1:56" ht="27.75" customHeight="1" x14ac:dyDescent="0.45">
      <c r="A77" s="3" t="s">
        <v>135</v>
      </c>
      <c r="B77" s="14" t="s">
        <v>135</v>
      </c>
      <c r="C77" s="9" t="s">
        <v>270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45960</v>
      </c>
      <c r="U77" s="11">
        <v>450000</v>
      </c>
      <c r="V77" s="10">
        <v>0</v>
      </c>
      <c r="W77" s="10">
        <v>450000</v>
      </c>
      <c r="X77" s="10">
        <v>0</v>
      </c>
      <c r="Y77" s="10">
        <v>472500</v>
      </c>
      <c r="Z77" s="9" t="s">
        <v>80</v>
      </c>
      <c r="AA77" s="8">
        <v>496633.5</v>
      </c>
      <c r="AB77" s="8">
        <v>206051</v>
      </c>
      <c r="AC77" s="8">
        <v>290582.5</v>
      </c>
      <c r="AD77" s="8">
        <v>0</v>
      </c>
      <c r="AE77" s="8">
        <v>496633.5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21955.122222222224</v>
      </c>
    </row>
    <row r="78" spans="1:56" ht="27.75" customHeight="1" x14ac:dyDescent="0.45">
      <c r="A78" s="3">
        <v>45909</v>
      </c>
      <c r="B78" s="14" t="s">
        <v>509</v>
      </c>
      <c r="C78" s="9" t="s">
        <v>79</v>
      </c>
      <c r="D78" s="13" t="s">
        <v>489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45920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45920</v>
      </c>
      <c r="AK78" s="3">
        <v>45916</v>
      </c>
      <c r="AL78" s="3">
        <v>45909</v>
      </c>
      <c r="AM78" s="3">
        <v>45917</v>
      </c>
      <c r="AN78" s="3">
        <v>45918</v>
      </c>
      <c r="AO78" s="3">
        <v>45919</v>
      </c>
      <c r="AP78" s="3">
        <v>45915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45909</v>
      </c>
      <c r="B79" s="14" t="s">
        <v>510</v>
      </c>
      <c r="C79" s="9" t="s">
        <v>79</v>
      </c>
      <c r="D79" s="13" t="s">
        <v>490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45944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45944</v>
      </c>
      <c r="AK79" s="3">
        <v>45940</v>
      </c>
      <c r="AL79" s="3">
        <v>45933</v>
      </c>
      <c r="AM79" s="3">
        <v>45941</v>
      </c>
      <c r="AN79" s="3">
        <v>45942</v>
      </c>
      <c r="AO79" s="3">
        <v>45943</v>
      </c>
      <c r="AP79" s="3">
        <v>45939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45909</v>
      </c>
      <c r="B80" s="14" t="s">
        <v>511</v>
      </c>
      <c r="C80" s="9" t="s">
        <v>79</v>
      </c>
      <c r="D80" s="13" t="s">
        <v>491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0</v>
      </c>
      <c r="AE80" s="8">
        <v>6621.78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45958</v>
      </c>
      <c r="AK80" s="3">
        <v>45954</v>
      </c>
      <c r="AL80" s="3">
        <v>45947</v>
      </c>
      <c r="AM80" s="3">
        <v>45955</v>
      </c>
      <c r="AN80" s="3">
        <v>45956</v>
      </c>
      <c r="AO80" s="3">
        <v>45957</v>
      </c>
      <c r="AP80" s="3">
        <v>45953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45944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7725.41</v>
      </c>
      <c r="AC82" s="8">
        <v>0</v>
      </c>
      <c r="AD82" s="8">
        <v>0</v>
      </c>
      <c r="AE82" s="8">
        <v>7725.41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45944</v>
      </c>
      <c r="AK82" s="3">
        <v>45940</v>
      </c>
      <c r="AL82" s="3">
        <v>45933</v>
      </c>
      <c r="AM82" s="3">
        <v>45941</v>
      </c>
      <c r="AN82" s="3">
        <v>45942</v>
      </c>
      <c r="AO82" s="3">
        <v>45943</v>
      </c>
      <c r="AP82" s="3">
        <v>45939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45911</v>
      </c>
      <c r="B83" s="14" t="s">
        <v>526</v>
      </c>
      <c r="C83" s="9" t="s">
        <v>107</v>
      </c>
      <c r="D83" s="13" t="s">
        <v>527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45947</v>
      </c>
      <c r="U83" s="11">
        <v>8000</v>
      </c>
      <c r="V83" s="10">
        <v>0</v>
      </c>
      <c r="W83" s="10">
        <v>8000</v>
      </c>
      <c r="X83" s="10">
        <v>0</v>
      </c>
      <c r="Y83" s="10">
        <v>8400</v>
      </c>
      <c r="Z83" s="9" t="s">
        <v>80</v>
      </c>
      <c r="AA83" s="8">
        <v>8829.0399999999991</v>
      </c>
      <c r="AB83" s="8">
        <v>0</v>
      </c>
      <c r="AC83" s="8">
        <v>8829.0399999999991</v>
      </c>
      <c r="AD83" s="8">
        <v>0</v>
      </c>
      <c r="AE83" s="8">
        <v>8829.0399999999991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667.08302222222221</v>
      </c>
    </row>
    <row r="84" spans="1:56" ht="27.75" customHeight="1" x14ac:dyDescent="0.45">
      <c r="A84" s="3">
        <v>45892</v>
      </c>
      <c r="B84" s="14" t="s">
        <v>365</v>
      </c>
      <c r="C84" s="9" t="s">
        <v>79</v>
      </c>
      <c r="D84" s="13" t="s">
        <v>220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45951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0</v>
      </c>
      <c r="AE84" s="8">
        <v>6621.78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45911</v>
      </c>
      <c r="B85" s="14" t="s">
        <v>528</v>
      </c>
      <c r="C85" s="9" t="s">
        <v>107</v>
      </c>
      <c r="D85" s="13" t="s">
        <v>529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250.15613333333337</v>
      </c>
    </row>
    <row r="86" spans="1:56" ht="27.75" customHeight="1" x14ac:dyDescent="0.45">
      <c r="A86" s="3">
        <v>45911</v>
      </c>
      <c r="B86" s="14" t="s">
        <v>530</v>
      </c>
      <c r="C86" s="9" t="s">
        <v>107</v>
      </c>
      <c r="D86" s="13" t="s">
        <v>531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0</v>
      </c>
      <c r="AC86" s="8">
        <v>4414.5199999999995</v>
      </c>
      <c r="AD86" s="8">
        <v>0</v>
      </c>
      <c r="AE86" s="8">
        <v>4414.5199999999995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333.54151111111111</v>
      </c>
    </row>
    <row r="87" spans="1:56" ht="27.75" customHeight="1" x14ac:dyDescent="0.45">
      <c r="A87" s="3">
        <v>45909</v>
      </c>
      <c r="B87" s="14" t="s">
        <v>512</v>
      </c>
      <c r="C87" s="9" t="s">
        <v>107</v>
      </c>
      <c r="D87" s="13" t="s">
        <v>492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45961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45909</v>
      </c>
      <c r="B88" s="14" t="s">
        <v>513</v>
      </c>
      <c r="C88" s="9" t="s">
        <v>107</v>
      </c>
      <c r="D88" s="13" t="s">
        <v>493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45961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3478.5300000000007</v>
      </c>
      <c r="AB88" s="8">
        <v>3478.5300000000007</v>
      </c>
      <c r="AC88" s="8">
        <v>0</v>
      </c>
      <c r="AD88" s="8">
        <v>0</v>
      </c>
      <c r="AE88" s="8">
        <v>3478.5300000000007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45892</v>
      </c>
      <c r="B89" s="14" t="s">
        <v>360</v>
      </c>
      <c r="C89" s="9" t="s">
        <v>139</v>
      </c>
      <c r="D89" s="13" t="s">
        <v>329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640</v>
      </c>
      <c r="V89" s="10">
        <v>0</v>
      </c>
      <c r="W89" s="10">
        <v>640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370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45892</v>
      </c>
      <c r="B90" s="14" t="s">
        <v>362</v>
      </c>
      <c r="C90" s="9" t="s">
        <v>139</v>
      </c>
      <c r="D90" s="13" t="s">
        <v>131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1840</v>
      </c>
      <c r="V90" s="10">
        <v>80</v>
      </c>
      <c r="W90" s="10">
        <v>1760</v>
      </c>
      <c r="X90" s="10">
        <v>10650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45887</v>
      </c>
      <c r="B91" s="14" t="s">
        <v>345</v>
      </c>
      <c r="C91" s="9" t="s">
        <v>139</v>
      </c>
      <c r="D91" s="13" t="s">
        <v>224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104</v>
      </c>
      <c r="V91" s="10">
        <v>0</v>
      </c>
      <c r="W91" s="10">
        <v>104</v>
      </c>
      <c r="X91" s="10">
        <v>11230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45896</v>
      </c>
      <c r="B92" s="14" t="s">
        <v>395</v>
      </c>
      <c r="C92" s="9" t="s">
        <v>79</v>
      </c>
      <c r="D92" s="13" t="s">
        <v>310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115</v>
      </c>
      <c r="AH92" s="1" t="s">
        <v>75</v>
      </c>
      <c r="AI92" s="1">
        <v>5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45796</v>
      </c>
      <c r="B93" s="14" t="s">
        <v>258</v>
      </c>
      <c r="C93" s="9" t="s">
        <v>139</v>
      </c>
      <c r="D93" s="13" t="s">
        <v>145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240</v>
      </c>
      <c r="V93" s="10">
        <v>0</v>
      </c>
      <c r="W93" s="10">
        <v>240</v>
      </c>
      <c r="X93" s="10">
        <v>0</v>
      </c>
      <c r="Y93" s="10">
        <v>252</v>
      </c>
      <c r="Z93" s="9" t="s">
        <v>80</v>
      </c>
      <c r="AA93" s="8">
        <v>251.46</v>
      </c>
      <c r="AB93" s="8">
        <v>251.46</v>
      </c>
      <c r="AC93" s="8">
        <v>0</v>
      </c>
      <c r="AD93" s="8">
        <v>0</v>
      </c>
      <c r="AE93" s="8">
        <v>251.46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254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45876</v>
      </c>
      <c r="B94" s="14" t="s">
        <v>328</v>
      </c>
      <c r="C94" s="9" t="s">
        <v>107</v>
      </c>
      <c r="D94" s="13" t="s">
        <v>314</v>
      </c>
      <c r="E94" s="9">
        <v>20</v>
      </c>
      <c r="F94" s="9">
        <v>40</v>
      </c>
      <c r="G94" s="9" t="s">
        <v>60</v>
      </c>
      <c r="H94" s="9" t="s">
        <v>66</v>
      </c>
      <c r="I94" s="9">
        <v>108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3075</v>
      </c>
      <c r="W94" s="10">
        <v>0</v>
      </c>
      <c r="X94" s="10">
        <v>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45825</v>
      </c>
      <c r="B95" s="14" t="s">
        <v>269</v>
      </c>
      <c r="C95" s="9" t="s">
        <v>139</v>
      </c>
      <c r="D95" s="13" t="s">
        <v>239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246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45796</v>
      </c>
      <c r="B96" s="14" t="s">
        <v>257</v>
      </c>
      <c r="C96" s="9" t="s">
        <v>139</v>
      </c>
      <c r="D96" s="13" t="s">
        <v>253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302</v>
      </c>
      <c r="V96" s="10">
        <v>0</v>
      </c>
      <c r="W96" s="10">
        <v>302</v>
      </c>
      <c r="X96" s="10">
        <v>5300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45798</v>
      </c>
      <c r="B97" s="14" t="s">
        <v>263</v>
      </c>
      <c r="C97" s="9" t="s">
        <v>107</v>
      </c>
      <c r="D97" s="13" t="s">
        <v>261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134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416.92688888888887</v>
      </c>
    </row>
    <row r="98" spans="1:56" ht="27.75" customHeight="1" x14ac:dyDescent="0.45">
      <c r="A98" s="3">
        <v>45674</v>
      </c>
      <c r="B98" s="14" t="s">
        <v>226</v>
      </c>
      <c r="C98" s="9" t="s">
        <v>139</v>
      </c>
      <c r="D98" s="13" t="s">
        <v>225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152</v>
      </c>
      <c r="V98" s="10">
        <v>0</v>
      </c>
      <c r="W98" s="10">
        <v>152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5987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235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45611</v>
      </c>
      <c r="B99" s="14" t="s">
        <v>195</v>
      </c>
      <c r="C99" s="9" t="s">
        <v>139</v>
      </c>
      <c r="D99" s="13" t="s">
        <v>194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117</v>
      </c>
      <c r="V99" s="10">
        <v>0</v>
      </c>
      <c r="W99" s="10">
        <v>117</v>
      </c>
      <c r="X99" s="10">
        <v>10065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45523</v>
      </c>
      <c r="B100" s="14" t="s">
        <v>178</v>
      </c>
      <c r="C100" s="9" t="s">
        <v>139</v>
      </c>
      <c r="D100" s="13" t="s">
        <v>176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45523</v>
      </c>
      <c r="B101" s="14" t="s">
        <v>178</v>
      </c>
      <c r="C101" s="9" t="s">
        <v>139</v>
      </c>
      <c r="D101" s="13" t="s">
        <v>177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45741</v>
      </c>
      <c r="B102" s="14" t="s">
        <v>242</v>
      </c>
      <c r="C102" s="9" t="s">
        <v>107</v>
      </c>
      <c r="D102" s="13" t="s">
        <v>241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3867</v>
      </c>
      <c r="W102" s="10">
        <v>133</v>
      </c>
      <c r="X102" s="10">
        <v>4200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244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209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45720</v>
      </c>
      <c r="B104" s="14" t="s">
        <v>128</v>
      </c>
      <c r="C104" s="9" t="s">
        <v>107</v>
      </c>
      <c r="D104" s="13" t="s">
        <v>219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45541</v>
      </c>
      <c r="B105" s="14" t="s">
        <v>182</v>
      </c>
      <c r="C105" s="9" t="s">
        <v>107</v>
      </c>
      <c r="D105" s="13" t="s">
        <v>183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184</v>
      </c>
      <c r="AG105" s="1" t="s">
        <v>61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222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45581</v>
      </c>
      <c r="B106" s="14" t="s">
        <v>187</v>
      </c>
      <c r="C106" s="9" t="s">
        <v>107</v>
      </c>
      <c r="D106" s="13" t="s">
        <v>188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132</v>
      </c>
      <c r="U106" s="11">
        <v>3000</v>
      </c>
      <c r="V106" s="10">
        <v>3194</v>
      </c>
      <c r="W106" s="10">
        <v>0</v>
      </c>
      <c r="X106" s="10">
        <v>5632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75</v>
      </c>
      <c r="AI106" s="1">
        <v>4</v>
      </c>
      <c r="AJ106" s="3" t="s">
        <v>132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38</v>
      </c>
      <c r="G107" s="9">
        <v>0</v>
      </c>
      <c r="H107" s="9">
        <v>0</v>
      </c>
      <c r="I107" s="9">
        <v>84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80</v>
      </c>
      <c r="AA107" s="8">
        <v>732110.78622000024</v>
      </c>
      <c r="AB107" s="8">
        <v>275576.1362200001</v>
      </c>
      <c r="AC107" s="8">
        <v>456534.65000000008</v>
      </c>
      <c r="AD107" s="8">
        <v>31582.61622</v>
      </c>
      <c r="AE107" s="8">
        <v>700528.17000000027</v>
      </c>
      <c r="AF107" s="8" t="s">
        <v>58</v>
      </c>
      <c r="AG107" s="1" t="s">
        <v>115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270</v>
      </c>
      <c r="D108" s="13" t="s">
        <v>61</v>
      </c>
      <c r="E108" s="9">
        <v>20</v>
      </c>
      <c r="F108" s="9">
        <v>39</v>
      </c>
      <c r="G108" s="9" t="s">
        <v>60</v>
      </c>
      <c r="H108" s="9">
        <v>0</v>
      </c>
      <c r="I108" s="9">
        <v>84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1600000</v>
      </c>
      <c r="V108" s="10">
        <v>0</v>
      </c>
      <c r="W108" s="10">
        <v>1600000</v>
      </c>
      <c r="X108" s="10">
        <v>0</v>
      </c>
      <c r="Y108" s="10">
        <v>1680000</v>
      </c>
      <c r="Z108" s="9" t="s">
        <v>271</v>
      </c>
      <c r="AA108" s="8">
        <v>1810512.0000000002</v>
      </c>
      <c r="AB108" s="8">
        <v>113928</v>
      </c>
      <c r="AC108" s="8">
        <v>1696584.0000000002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74</v>
      </c>
      <c r="AI108" s="1">
        <v>2</v>
      </c>
      <c r="AJ108" s="3" t="s">
        <v>63</v>
      </c>
      <c r="AK108" s="3">
        <v>0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272</v>
      </c>
      <c r="BD108" s="56">
        <v>133653.11733333336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82</v>
      </c>
      <c r="J109" s="9" t="s">
        <v>78</v>
      </c>
      <c r="K109" s="9">
        <v>2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271</v>
      </c>
      <c r="AA109" s="8">
        <v>1810512.0000000002</v>
      </c>
      <c r="AB109" s="8">
        <v>113928</v>
      </c>
      <c r="AC109" s="8">
        <v>1696584.0000000002</v>
      </c>
      <c r="AD109" s="8">
        <v>0</v>
      </c>
      <c r="AE109" s="8">
        <v>0</v>
      </c>
      <c r="AF109" s="8" t="s">
        <v>58</v>
      </c>
      <c r="AG109" s="1" t="s">
        <v>115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273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1360</v>
      </c>
      <c r="V110" s="10">
        <v>0</v>
      </c>
      <c r="W110" s="10">
        <v>1360</v>
      </c>
      <c r="X110" s="10">
        <v>20056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61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45905</v>
      </c>
      <c r="B111" s="14" t="s">
        <v>477</v>
      </c>
      <c r="C111" s="9" t="s">
        <v>139</v>
      </c>
      <c r="D111" s="13" t="s">
        <v>332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45918</v>
      </c>
      <c r="U111" s="11">
        <v>9840</v>
      </c>
      <c r="V111" s="10">
        <v>11040</v>
      </c>
      <c r="W111" s="10">
        <v>0</v>
      </c>
      <c r="X111" s="10">
        <v>31235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45918</v>
      </c>
      <c r="AK111" s="3">
        <v>0</v>
      </c>
      <c r="AL111" s="3">
        <v>45909</v>
      </c>
      <c r="AM111" s="3">
        <v>45916</v>
      </c>
      <c r="AN111" s="3">
        <v>45917</v>
      </c>
      <c r="AO111" s="3">
        <v>45917</v>
      </c>
      <c r="AP111" s="3">
        <v>45913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468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45912</v>
      </c>
      <c r="B112" s="14" t="s">
        <v>548</v>
      </c>
      <c r="C112" s="9" t="s">
        <v>73</v>
      </c>
      <c r="D112" s="13" t="s">
        <v>549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78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141</v>
      </c>
      <c r="T112" s="12">
        <v>45927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4679.9500000000007</v>
      </c>
      <c r="AB112" s="8">
        <v>4679.9500000000007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74</v>
      </c>
      <c r="AI112" s="1">
        <v>2</v>
      </c>
      <c r="AJ112" s="3">
        <v>45927</v>
      </c>
      <c r="AK112" s="3">
        <v>0</v>
      </c>
      <c r="AL112" s="3">
        <v>45918</v>
      </c>
      <c r="AM112" s="3">
        <v>45925</v>
      </c>
      <c r="AN112" s="3">
        <v>45926</v>
      </c>
      <c r="AO112" s="3">
        <v>45926</v>
      </c>
      <c r="AP112" s="3">
        <v>45922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 t="s">
        <v>135</v>
      </c>
      <c r="B113" s="14" t="s">
        <v>135</v>
      </c>
      <c r="C113" s="9" t="s">
        <v>139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290000</v>
      </c>
      <c r="V113" s="10">
        <v>0</v>
      </c>
      <c r="W113" s="10">
        <v>290000</v>
      </c>
      <c r="X113" s="10">
        <v>0</v>
      </c>
      <c r="Y113" s="10">
        <v>304500</v>
      </c>
      <c r="Z113" s="9" t="s">
        <v>81</v>
      </c>
      <c r="AA113" s="8">
        <v>303847.5</v>
      </c>
      <c r="AB113" s="8">
        <v>96957</v>
      </c>
      <c r="AC113" s="8">
        <v>206890.5</v>
      </c>
      <c r="AD113" s="8">
        <v>0</v>
      </c>
      <c r="AE113" s="8">
        <v>0</v>
      </c>
      <c r="AF113" s="8" t="s">
        <v>210</v>
      </c>
      <c r="AG113" s="1" t="s">
        <v>115</v>
      </c>
      <c r="AH113" s="1" t="s">
        <v>74</v>
      </c>
      <c r="AI113" s="1">
        <v>2</v>
      </c>
      <c r="AJ113" s="3" t="s">
        <v>63</v>
      </c>
      <c r="AK113" s="3">
        <v>0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15815.629333333334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308527.45</v>
      </c>
      <c r="AB114" s="8">
        <v>101636.95</v>
      </c>
      <c r="AC114" s="8">
        <v>206890.5</v>
      </c>
      <c r="AD114" s="8">
        <v>0</v>
      </c>
      <c r="AE114" s="8">
        <v>0</v>
      </c>
      <c r="AF114" s="8" t="s">
        <v>58</v>
      </c>
      <c r="AG114" s="1" t="s">
        <v>115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45876</v>
      </c>
      <c r="B115" s="14" t="s">
        <v>336</v>
      </c>
      <c r="C115" s="9" t="s">
        <v>107</v>
      </c>
      <c r="D115" s="13" t="s">
        <v>316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45926</v>
      </c>
      <c r="U115" s="11">
        <v>3000</v>
      </c>
      <c r="V115" s="10">
        <v>3000</v>
      </c>
      <c r="W115" s="10">
        <v>0</v>
      </c>
      <c r="X115" s="10">
        <v>3175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45926</v>
      </c>
      <c r="AK115" s="3">
        <v>45922</v>
      </c>
      <c r="AL115" s="3">
        <v>45916</v>
      </c>
      <c r="AM115" s="3">
        <v>45923</v>
      </c>
      <c r="AN115" s="3">
        <v>45924</v>
      </c>
      <c r="AO115" s="3">
        <v>45924</v>
      </c>
      <c r="AP115" s="3">
        <v>45921</v>
      </c>
      <c r="AQ115" s="3">
        <v>45925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45909</v>
      </c>
      <c r="B116" s="14" t="s">
        <v>515</v>
      </c>
      <c r="C116" s="9" t="s">
        <v>495</v>
      </c>
      <c r="D116" s="13" t="s">
        <v>500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45909</v>
      </c>
      <c r="B117" s="14" t="s">
        <v>516</v>
      </c>
      <c r="C117" s="9" t="s">
        <v>495</v>
      </c>
      <c r="D117" s="13" t="s">
        <v>501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45909</v>
      </c>
      <c r="B118" s="14" t="s">
        <v>516</v>
      </c>
      <c r="C118" s="9" t="s">
        <v>495</v>
      </c>
      <c r="D118" s="13" t="s">
        <v>502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335</v>
      </c>
      <c r="C119" s="9" t="s">
        <v>107</v>
      </c>
      <c r="D119" s="13" t="s">
        <v>315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61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45913</v>
      </c>
      <c r="B120" s="14" t="s">
        <v>550</v>
      </c>
      <c r="C120" s="9" t="s">
        <v>111</v>
      </c>
      <c r="D120" s="13" t="s">
        <v>551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552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45915</v>
      </c>
      <c r="B121" s="14" t="s">
        <v>128</v>
      </c>
      <c r="C121" s="9" t="s">
        <v>280</v>
      </c>
      <c r="D121" s="13" t="s">
        <v>556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45922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45922</v>
      </c>
      <c r="AK121" s="3">
        <v>45918</v>
      </c>
      <c r="AL121" s="3">
        <v>45912</v>
      </c>
      <c r="AM121" s="3">
        <v>45919</v>
      </c>
      <c r="AN121" s="3">
        <v>45920</v>
      </c>
      <c r="AO121" s="3">
        <v>45920</v>
      </c>
      <c r="AP121" s="3">
        <v>45917</v>
      </c>
      <c r="AQ121" s="3">
        <v>45921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111</v>
      </c>
      <c r="D122" s="13" t="s">
        <v>61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120</v>
      </c>
      <c r="AA122" s="8">
        <v>107569.00000000001</v>
      </c>
      <c r="AB122" s="8">
        <v>30000</v>
      </c>
      <c r="AC122" s="8">
        <v>77569.000000000015</v>
      </c>
      <c r="AD122" s="8">
        <v>30000</v>
      </c>
      <c r="AE122" s="8">
        <v>77569.000000000015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5578.2453533333337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17211.04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9681.2100000000009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45896</v>
      </c>
      <c r="B125" s="14" t="s">
        <v>400</v>
      </c>
      <c r="C125" s="9" t="s">
        <v>107</v>
      </c>
      <c r="D125" s="13" t="s">
        <v>401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120</v>
      </c>
      <c r="AA125" s="8">
        <v>3310.89</v>
      </c>
      <c r="AB125" s="8">
        <v>3310.89</v>
      </c>
      <c r="AC125" s="8">
        <v>0</v>
      </c>
      <c r="AD125" s="8">
        <v>3310.89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45896</v>
      </c>
      <c r="B126" s="14" t="s">
        <v>402</v>
      </c>
      <c r="C126" s="9" t="s">
        <v>107</v>
      </c>
      <c r="D126" s="13" t="s">
        <v>313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120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403</v>
      </c>
      <c r="C127" s="9" t="s">
        <v>107</v>
      </c>
      <c r="D127" s="13" t="s">
        <v>404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3310.89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45876</v>
      </c>
      <c r="B128" s="14" t="s">
        <v>337</v>
      </c>
      <c r="C128" s="9" t="s">
        <v>107</v>
      </c>
      <c r="D128" s="13" t="s">
        <v>317</v>
      </c>
      <c r="E128" s="9">
        <v>21</v>
      </c>
      <c r="F128" s="9">
        <v>40</v>
      </c>
      <c r="G128" s="9" t="s">
        <v>60</v>
      </c>
      <c r="H128" s="9" t="s">
        <v>66</v>
      </c>
      <c r="I128" s="9">
        <v>108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42</v>
      </c>
      <c r="O128" s="9">
        <v>40</v>
      </c>
      <c r="P128" s="10">
        <v>113.97964300799998</v>
      </c>
      <c r="Q128" s="10">
        <v>0</v>
      </c>
      <c r="R128" s="10">
        <v>113.97964300799998</v>
      </c>
      <c r="S128" s="9" t="s">
        <v>71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5797.55</v>
      </c>
      <c r="AB128" s="8">
        <v>5797.55</v>
      </c>
      <c r="AC128" s="8">
        <v>0</v>
      </c>
      <c r="AD128" s="8">
        <v>5797.55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45911</v>
      </c>
      <c r="B129" s="14" t="s">
        <v>533</v>
      </c>
      <c r="C129" s="9" t="s">
        <v>107</v>
      </c>
      <c r="D129" s="13" t="s">
        <v>534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3310.89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45911</v>
      </c>
      <c r="B130" s="14" t="s">
        <v>535</v>
      </c>
      <c r="C130" s="9" t="s">
        <v>107</v>
      </c>
      <c r="D130" s="13" t="s">
        <v>536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45911</v>
      </c>
      <c r="B131" s="14" t="s">
        <v>537</v>
      </c>
      <c r="C131" s="9" t="s">
        <v>107</v>
      </c>
      <c r="D131" s="13" t="s">
        <v>538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>
        <v>45911</v>
      </c>
      <c r="B132" s="14" t="s">
        <v>539</v>
      </c>
      <c r="C132" s="9" t="s">
        <v>107</v>
      </c>
      <c r="D132" s="13" t="s">
        <v>540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90</v>
      </c>
      <c r="M132" s="10">
        <v>22</v>
      </c>
      <c r="N132" s="9">
        <v>42</v>
      </c>
      <c r="O132" s="9">
        <v>40</v>
      </c>
      <c r="P132" s="10">
        <v>68.387785804799989</v>
      </c>
      <c r="Q132" s="10">
        <v>0</v>
      </c>
      <c r="R132" s="10">
        <v>68.387785804799989</v>
      </c>
      <c r="S132" s="9" t="s">
        <v>67</v>
      </c>
      <c r="T132" s="12" t="s">
        <v>63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120</v>
      </c>
      <c r="AA132" s="8">
        <v>3478.5300000000007</v>
      </c>
      <c r="AB132" s="8">
        <v>3478.5300000000007</v>
      </c>
      <c r="AC132" s="8">
        <v>0</v>
      </c>
      <c r="AD132" s="8">
        <v>3478.5300000000007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109</v>
      </c>
      <c r="D133" s="13" t="s">
        <v>144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120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773.56453533333331</v>
      </c>
    </row>
    <row r="134" spans="1:56" ht="27.75" customHeight="1" x14ac:dyDescent="0.45">
      <c r="A134" s="3">
        <v>45854</v>
      </c>
      <c r="B134" s="14" t="s">
        <v>295</v>
      </c>
      <c r="C134" s="9" t="s">
        <v>79</v>
      </c>
      <c r="D134" s="13" t="s">
        <v>296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116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45854</v>
      </c>
      <c r="B135" s="14" t="s">
        <v>297</v>
      </c>
      <c r="C135" s="9" t="s">
        <v>79</v>
      </c>
      <c r="D135" s="13" t="s">
        <v>298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3310.89</v>
      </c>
      <c r="AB135" s="8">
        <v>3310.89</v>
      </c>
      <c r="AC135" s="8">
        <v>0</v>
      </c>
      <c r="AD135" s="8">
        <v>0</v>
      </c>
      <c r="AE135" s="8">
        <v>3310.89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45826</v>
      </c>
      <c r="B136" s="14" t="s">
        <v>274</v>
      </c>
      <c r="C136" s="9" t="s">
        <v>107</v>
      </c>
      <c r="D136" s="13" t="s">
        <v>262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163.47937368575995</v>
      </c>
      <c r="Q136" s="10">
        <v>0</v>
      </c>
      <c r="R136" s="10">
        <v>163.47937368575995</v>
      </c>
      <c r="S136" s="9" t="s">
        <v>67</v>
      </c>
      <c r="T136" s="12" t="s">
        <v>63</v>
      </c>
      <c r="U136" s="11">
        <v>8000</v>
      </c>
      <c r="V136" s="10">
        <v>470</v>
      </c>
      <c r="W136" s="10">
        <v>7530</v>
      </c>
      <c r="X136" s="10">
        <v>0</v>
      </c>
      <c r="Y136" s="10">
        <v>7906.5</v>
      </c>
      <c r="Z136" s="9" t="s">
        <v>120</v>
      </c>
      <c r="AA136" s="8">
        <v>8310.3338999999996</v>
      </c>
      <c r="AB136" s="8">
        <v>8310.3338999999996</v>
      </c>
      <c r="AC136" s="8">
        <v>0</v>
      </c>
      <c r="AD136" s="8">
        <v>8310.3338999999996</v>
      </c>
      <c r="AE136" s="8">
        <v>0</v>
      </c>
      <c r="AF136" s="8">
        <v>0</v>
      </c>
      <c r="AG136" s="1" t="s">
        <v>115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45066</v>
      </c>
      <c r="B137" s="14" t="s">
        <v>126</v>
      </c>
      <c r="C137" s="9" t="s">
        <v>79</v>
      </c>
      <c r="D137" s="13" t="s">
        <v>125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120</v>
      </c>
      <c r="AA137" s="8">
        <v>5518.15</v>
      </c>
      <c r="AB137" s="8">
        <v>5518.15</v>
      </c>
      <c r="AC137" s="8">
        <v>0</v>
      </c>
      <c r="AD137" s="8">
        <v>0</v>
      </c>
      <c r="AE137" s="8">
        <v>5518.15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</v>
      </c>
      <c r="F138" s="9">
        <v>37</v>
      </c>
      <c r="G138" s="9">
        <v>0</v>
      </c>
      <c r="H138" s="9">
        <v>0</v>
      </c>
      <c r="I138" s="9">
        <v>74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 t="s">
        <v>82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120</v>
      </c>
      <c r="AA138" s="8">
        <v>243858.50390000004</v>
      </c>
      <c r="AB138" s="8">
        <v>155532.60390000005</v>
      </c>
      <c r="AC138" s="8">
        <v>88325.900000000023</v>
      </c>
      <c r="AD138" s="8">
        <v>143392.67390000002</v>
      </c>
      <c r="AE138" s="8">
        <v>100465.83000000002</v>
      </c>
      <c r="AF138" s="8" t="s">
        <v>58</v>
      </c>
      <c r="AG138" s="1" t="s">
        <v>61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216</v>
      </c>
      <c r="D139" s="13" t="s">
        <v>216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29756.100000000002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45930</v>
      </c>
      <c r="AK139" s="3">
        <v>0</v>
      </c>
      <c r="AL139" s="3">
        <v>45921</v>
      </c>
      <c r="AM139" s="3">
        <v>45928</v>
      </c>
      <c r="AN139" s="3">
        <v>45929</v>
      </c>
      <c r="AO139" s="3">
        <v>45929</v>
      </c>
      <c r="AP139" s="3">
        <v>45925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 t="s">
        <v>135</v>
      </c>
      <c r="B140" s="14" t="s">
        <v>135</v>
      </c>
      <c r="C140" s="9" t="s">
        <v>221</v>
      </c>
      <c r="D140" s="13" t="s">
        <v>61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37</v>
      </c>
      <c r="O140" s="9">
        <v>50</v>
      </c>
      <c r="P140" s="10">
        <v>821.54158271999995</v>
      </c>
      <c r="Q140" s="10">
        <v>0</v>
      </c>
      <c r="R140" s="10">
        <v>821.54158271999995</v>
      </c>
      <c r="S140" s="9" t="s">
        <v>123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83</v>
      </c>
      <c r="AA140" s="8">
        <v>29756.100000000002</v>
      </c>
      <c r="AB140" s="8">
        <v>29756.100000000002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72</v>
      </c>
      <c r="AI140" s="1">
        <v>3</v>
      </c>
      <c r="AJ140" s="3">
        <v>45930</v>
      </c>
      <c r="AK140" s="3">
        <v>0</v>
      </c>
      <c r="AL140" s="3">
        <v>45920</v>
      </c>
      <c r="AM140" s="3">
        <v>45927</v>
      </c>
      <c r="AN140" s="3">
        <v>45928</v>
      </c>
      <c r="AO140" s="3">
        <v>45928</v>
      </c>
      <c r="AP140" s="3">
        <v>45925</v>
      </c>
      <c r="AQ140" s="3">
        <v>45929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83</v>
      </c>
      <c r="AA141" s="8">
        <v>59512.200000000004</v>
      </c>
      <c r="AB141" s="8">
        <v>59512.200000000004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115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45913</v>
      </c>
      <c r="B142" s="14" t="s">
        <v>128</v>
      </c>
      <c r="C142" s="9" t="s">
        <v>111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196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45919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213</v>
      </c>
      <c r="AA142" s="8">
        <v>11595.1</v>
      </c>
      <c r="AB142" s="8">
        <v>7550</v>
      </c>
      <c r="AC142" s="8">
        <v>4045.1000000000004</v>
      </c>
      <c r="AD142" s="8">
        <v>0</v>
      </c>
      <c r="AE142" s="8">
        <v>11595.1</v>
      </c>
      <c r="AF142" s="8">
        <v>0</v>
      </c>
      <c r="AG142" s="1" t="s">
        <v>115</v>
      </c>
      <c r="AH142" s="1" t="s">
        <v>146</v>
      </c>
      <c r="AI142" s="1">
        <v>4</v>
      </c>
      <c r="AJ142" s="3">
        <v>45919</v>
      </c>
      <c r="AK142" s="3">
        <v>45915</v>
      </c>
      <c r="AL142" s="3">
        <v>0</v>
      </c>
      <c r="AM142" s="3">
        <v>0</v>
      </c>
      <c r="AN142" s="3">
        <v>0</v>
      </c>
      <c r="AO142" s="3">
        <v>45916</v>
      </c>
      <c r="AP142" s="3">
        <v>45914</v>
      </c>
      <c r="AQ142" s="3">
        <v>45917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143</v>
      </c>
      <c r="AX142" s="2">
        <v>0</v>
      </c>
      <c r="AY142" s="2" t="s">
        <v>553</v>
      </c>
      <c r="AZ142" s="2">
        <v>0</v>
      </c>
      <c r="BA142" s="2">
        <v>0</v>
      </c>
      <c r="BB142" s="2">
        <v>0</v>
      </c>
      <c r="BC142" s="1" t="s">
        <v>105</v>
      </c>
      <c r="BD142" s="56">
        <v>356.64298333333329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213</v>
      </c>
      <c r="AA143" s="8">
        <v>11595.1</v>
      </c>
      <c r="AB143" s="8">
        <v>7550</v>
      </c>
      <c r="AC143" s="8">
        <v>4045.1000000000004</v>
      </c>
      <c r="AD143" s="8">
        <v>0</v>
      </c>
      <c r="AE143" s="8">
        <v>11595.1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214</v>
      </c>
      <c r="BD143" s="56">
        <v>0</v>
      </c>
    </row>
    <row r="144" spans="1:56" ht="27.75" customHeight="1" x14ac:dyDescent="0.45">
      <c r="A144" s="3">
        <v>45908</v>
      </c>
      <c r="B144" s="14" t="s">
        <v>517</v>
      </c>
      <c r="C144" s="9" t="s">
        <v>320</v>
      </c>
      <c r="D144" s="13" t="s">
        <v>59</v>
      </c>
      <c r="E144" s="9">
        <v>23</v>
      </c>
      <c r="F144" s="9">
        <v>35</v>
      </c>
      <c r="G144" s="9" t="s">
        <v>482</v>
      </c>
      <c r="H144" s="9">
        <v>0</v>
      </c>
      <c r="I144" s="9">
        <v>90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45922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518</v>
      </c>
      <c r="AA144" s="8">
        <v>10198.1</v>
      </c>
      <c r="AB144" s="8">
        <v>8451</v>
      </c>
      <c r="AC144" s="8">
        <v>1747.1000000000004</v>
      </c>
      <c r="AD144" s="8">
        <v>0</v>
      </c>
      <c r="AE144" s="8">
        <v>0</v>
      </c>
      <c r="AF144" s="8" t="s">
        <v>519</v>
      </c>
      <c r="AG144" s="1" t="s">
        <v>115</v>
      </c>
      <c r="AH144" s="1" t="s">
        <v>77</v>
      </c>
      <c r="AI144" s="1">
        <v>1</v>
      </c>
      <c r="AJ144" s="3">
        <v>45922</v>
      </c>
      <c r="AK144" s="3">
        <v>0</v>
      </c>
      <c r="AL144" s="3">
        <v>0</v>
      </c>
      <c r="AM144" s="3">
        <v>0</v>
      </c>
      <c r="AN144" s="3">
        <v>0</v>
      </c>
      <c r="AO144" s="3">
        <v>45921</v>
      </c>
      <c r="AP144" s="3">
        <v>45917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484</v>
      </c>
      <c r="BD144" s="56">
        <v>160.9661466666667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>
        <v>0</v>
      </c>
      <c r="H145" s="9">
        <v>0</v>
      </c>
      <c r="I145" s="9">
        <v>90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518</v>
      </c>
      <c r="AA145" s="8">
        <v>10198.1</v>
      </c>
      <c r="AB145" s="8">
        <v>8451</v>
      </c>
      <c r="AC145" s="8">
        <v>1747.1000000000004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485</v>
      </c>
      <c r="BD145" s="56">
        <v>0</v>
      </c>
    </row>
    <row r="146" spans="1:56" ht="27.75" customHeight="1" x14ac:dyDescent="0.45">
      <c r="A146" s="3">
        <v>45601</v>
      </c>
      <c r="B146" s="14" t="s">
        <v>193</v>
      </c>
      <c r="C146" s="9" t="s">
        <v>93</v>
      </c>
      <c r="D146" s="13" t="s">
        <v>142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3207.7128103679997</v>
      </c>
      <c r="Q146" s="10">
        <v>0</v>
      </c>
      <c r="R146" s="10">
        <v>3207.7128103679997</v>
      </c>
      <c r="S146" s="9" t="s">
        <v>299</v>
      </c>
      <c r="T146" s="12" t="s">
        <v>63</v>
      </c>
      <c r="U146" s="11">
        <v>100000</v>
      </c>
      <c r="V146" s="10">
        <v>1500</v>
      </c>
      <c r="W146" s="10">
        <v>98500</v>
      </c>
      <c r="X146" s="10">
        <v>0</v>
      </c>
      <c r="Y146" s="10">
        <v>103425</v>
      </c>
      <c r="Z146" s="9" t="s">
        <v>99</v>
      </c>
      <c r="AA146" s="8">
        <v>105955.465</v>
      </c>
      <c r="AB146" s="8">
        <v>20359</v>
      </c>
      <c r="AC146" s="8">
        <v>85596.464999999997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113</v>
      </c>
      <c r="BD146" s="56">
        <v>10965.216264845832</v>
      </c>
    </row>
    <row r="147" spans="1:56" ht="27.75" customHeight="1" x14ac:dyDescent="0.45">
      <c r="A147" s="3">
        <v>45601</v>
      </c>
      <c r="B147" s="14" t="s">
        <v>193</v>
      </c>
      <c r="C147" s="9" t="s">
        <v>93</v>
      </c>
      <c r="D147" s="13" t="s">
        <v>142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11003.203948644863</v>
      </c>
      <c r="Q147" s="10">
        <v>0</v>
      </c>
      <c r="R147" s="10">
        <v>11003.203948644863</v>
      </c>
      <c r="S147" s="9" t="s">
        <v>299</v>
      </c>
      <c r="T147" s="12" t="s">
        <v>63</v>
      </c>
      <c r="U147" s="11">
        <v>337878</v>
      </c>
      <c r="V147" s="10">
        <v>0</v>
      </c>
      <c r="W147" s="10">
        <v>337878</v>
      </c>
      <c r="X147" s="10">
        <v>0</v>
      </c>
      <c r="Y147" s="10">
        <v>354771.9</v>
      </c>
      <c r="Z147" s="9" t="s">
        <v>99</v>
      </c>
      <c r="AA147" s="8">
        <v>363451.98582000006</v>
      </c>
      <c r="AB147" s="8">
        <v>0</v>
      </c>
      <c r="AC147" s="8">
        <v>363451.98582000006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113</v>
      </c>
      <c r="BD147" s="56">
        <v>46559.511849046357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37</v>
      </c>
      <c r="G148" s="9">
        <v>0</v>
      </c>
      <c r="H148" s="9">
        <v>0</v>
      </c>
      <c r="I148" s="9">
        <v>128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99</v>
      </c>
      <c r="AA148" s="8">
        <v>469407.45082000003</v>
      </c>
      <c r="AB148" s="8">
        <v>20359</v>
      </c>
      <c r="AC148" s="8">
        <v>449048.45082000003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114</v>
      </c>
      <c r="BD148" s="56">
        <v>0</v>
      </c>
    </row>
    <row r="149" spans="1:56" ht="27.75" customHeight="1" x14ac:dyDescent="0.45">
      <c r="A149" s="3">
        <v>45894</v>
      </c>
      <c r="B149" s="14" t="s">
        <v>374</v>
      </c>
      <c r="C149" s="9" t="s">
        <v>137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123</v>
      </c>
      <c r="T149" s="12">
        <v>45920</v>
      </c>
      <c r="U149" s="11">
        <v>5000</v>
      </c>
      <c r="V149" s="10">
        <v>5000</v>
      </c>
      <c r="W149" s="10">
        <v>0</v>
      </c>
      <c r="X149" s="10">
        <v>0</v>
      </c>
      <c r="Y149" s="10">
        <v>0</v>
      </c>
      <c r="Z149" s="9" t="s">
        <v>84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77</v>
      </c>
      <c r="AI149" s="1">
        <v>1</v>
      </c>
      <c r="AJ149" s="3">
        <v>45920</v>
      </c>
      <c r="AK149" s="3">
        <v>0</v>
      </c>
      <c r="AL149" s="3">
        <v>0</v>
      </c>
      <c r="AM149" s="3">
        <v>0</v>
      </c>
      <c r="AN149" s="3">
        <v>0</v>
      </c>
      <c r="AO149" s="3">
        <v>45919</v>
      </c>
      <c r="AP149" s="3">
        <v>45915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 t="s">
        <v>132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45906</v>
      </c>
      <c r="B150" s="14" t="s">
        <v>478</v>
      </c>
      <c r="C150" s="9" t="s">
        <v>179</v>
      </c>
      <c r="D150" s="13" t="s">
        <v>479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185</v>
      </c>
      <c r="T150" s="12">
        <v>45919</v>
      </c>
      <c r="U150" s="11">
        <v>4000</v>
      </c>
      <c r="V150" s="10">
        <v>0</v>
      </c>
      <c r="W150" s="10">
        <v>4000</v>
      </c>
      <c r="X150" s="10">
        <v>4295</v>
      </c>
      <c r="Y150" s="10">
        <v>0</v>
      </c>
      <c r="Z150" s="9" t="s">
        <v>84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45906</v>
      </c>
      <c r="B151" s="14" t="s">
        <v>478</v>
      </c>
      <c r="C151" s="9" t="s">
        <v>179</v>
      </c>
      <c r="D151" s="13" t="s">
        <v>480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185</v>
      </c>
      <c r="T151" s="12">
        <v>45919</v>
      </c>
      <c r="U151" s="11">
        <v>4000</v>
      </c>
      <c r="V151" s="10">
        <v>0</v>
      </c>
      <c r="W151" s="10">
        <v>4000</v>
      </c>
      <c r="X151" s="10">
        <v>4670</v>
      </c>
      <c r="Y151" s="10">
        <v>0</v>
      </c>
      <c r="Z151" s="9" t="s">
        <v>84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45906</v>
      </c>
      <c r="B152" s="14" t="s">
        <v>520</v>
      </c>
      <c r="C152" s="9" t="s">
        <v>179</v>
      </c>
      <c r="D152" s="13" t="s">
        <v>481</v>
      </c>
      <c r="E152" s="9">
        <v>26</v>
      </c>
      <c r="F152" s="9">
        <v>41</v>
      </c>
      <c r="G152" s="9" t="s">
        <v>60</v>
      </c>
      <c r="H152" s="9">
        <v>0</v>
      </c>
      <c r="I152" s="9">
        <v>97</v>
      </c>
      <c r="J152" s="9" t="s">
        <v>57</v>
      </c>
      <c r="K152" s="9">
        <v>5</v>
      </c>
      <c r="L152" s="9" t="s">
        <v>91</v>
      </c>
      <c r="M152" s="10">
        <v>27</v>
      </c>
      <c r="N152" s="9">
        <v>43</v>
      </c>
      <c r="O152" s="9">
        <v>40</v>
      </c>
      <c r="P152" s="10">
        <v>114.57174504959998</v>
      </c>
      <c r="Q152" s="10">
        <v>0</v>
      </c>
      <c r="R152" s="10">
        <v>114.57174504959998</v>
      </c>
      <c r="S152" s="9" t="s">
        <v>185</v>
      </c>
      <c r="T152" s="12">
        <v>45919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84</v>
      </c>
      <c r="AA152" s="8">
        <v>4749.8</v>
      </c>
      <c r="AB152" s="8">
        <v>4749.8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72</v>
      </c>
      <c r="AI152" s="1">
        <v>3</v>
      </c>
      <c r="AJ152" s="3">
        <v>45919</v>
      </c>
      <c r="AK152" s="3">
        <v>0</v>
      </c>
      <c r="AL152" s="3">
        <v>45909</v>
      </c>
      <c r="AM152" s="3">
        <v>45916</v>
      </c>
      <c r="AN152" s="3">
        <v>45917</v>
      </c>
      <c r="AO152" s="3">
        <v>45917</v>
      </c>
      <c r="AP152" s="3">
        <v>45914</v>
      </c>
      <c r="AQ152" s="3">
        <v>45918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26</v>
      </c>
      <c r="F153" s="9">
        <v>43</v>
      </c>
      <c r="G153" s="9" t="s">
        <v>60</v>
      </c>
      <c r="H153" s="9">
        <v>0</v>
      </c>
      <c r="I153" s="9">
        <v>102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84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115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>
        <v>0</v>
      </c>
      <c r="I154" s="9">
        <v>116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45925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197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77</v>
      </c>
      <c r="AI154" s="1">
        <v>1</v>
      </c>
      <c r="AJ154" s="3">
        <v>45925</v>
      </c>
      <c r="AK154" s="3">
        <v>0</v>
      </c>
      <c r="AL154" s="3">
        <v>0</v>
      </c>
      <c r="AM154" s="3">
        <v>0</v>
      </c>
      <c r="AN154" s="3">
        <v>0</v>
      </c>
      <c r="AO154" s="3">
        <v>45924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102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116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197</v>
      </c>
      <c r="AA155" s="8">
        <v>12433.3</v>
      </c>
      <c r="AB155" s="8">
        <v>12433.3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198</v>
      </c>
      <c r="BD155" s="56">
        <v>0</v>
      </c>
    </row>
    <row r="156" spans="1:56" ht="27.75" customHeight="1" x14ac:dyDescent="0.45">
      <c r="A156" s="3">
        <v>45898</v>
      </c>
      <c r="B156" s="14" t="s">
        <v>414</v>
      </c>
      <c r="C156" s="9" t="s">
        <v>109</v>
      </c>
      <c r="D156" s="13" t="s">
        <v>59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45917</v>
      </c>
      <c r="U156" s="11">
        <v>15000</v>
      </c>
      <c r="V156" s="10">
        <v>6300</v>
      </c>
      <c r="W156" s="10">
        <v>8700</v>
      </c>
      <c r="X156" s="10">
        <v>0</v>
      </c>
      <c r="Y156" s="10">
        <v>0</v>
      </c>
      <c r="Z156" s="9" t="s">
        <v>88</v>
      </c>
      <c r="AA156" s="8">
        <v>10816.971</v>
      </c>
      <c r="AB156" s="8">
        <v>10816.971</v>
      </c>
      <c r="AC156" s="8">
        <v>0</v>
      </c>
      <c r="AD156" s="8">
        <v>10816.971</v>
      </c>
      <c r="AE156" s="8">
        <v>0</v>
      </c>
      <c r="AF156" s="8">
        <v>0</v>
      </c>
      <c r="AG156" s="1" t="s">
        <v>116</v>
      </c>
      <c r="AH156" s="1" t="s">
        <v>146</v>
      </c>
      <c r="AI156" s="1">
        <v>2</v>
      </c>
      <c r="AJ156" s="3">
        <v>45917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143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45">
      <c r="A157" s="3">
        <v>45911</v>
      </c>
      <c r="B157" s="14" t="s">
        <v>541</v>
      </c>
      <c r="C157" s="9" t="s">
        <v>109</v>
      </c>
      <c r="D157" s="13" t="s">
        <v>542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45929</v>
      </c>
      <c r="U157" s="11">
        <v>10000</v>
      </c>
      <c r="V157" s="10">
        <v>500</v>
      </c>
      <c r="W157" s="10">
        <v>9500</v>
      </c>
      <c r="X157" s="10">
        <v>0</v>
      </c>
      <c r="Y157" s="10">
        <v>9975</v>
      </c>
      <c r="Z157" s="9" t="s">
        <v>88</v>
      </c>
      <c r="AA157" s="8">
        <v>11811.635</v>
      </c>
      <c r="AB157" s="8">
        <v>11811.635</v>
      </c>
      <c r="AC157" s="8">
        <v>0</v>
      </c>
      <c r="AD157" s="8">
        <v>0</v>
      </c>
      <c r="AE157" s="8">
        <v>11811.635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45929</v>
      </c>
      <c r="AK157" s="3">
        <v>45925</v>
      </c>
      <c r="AL157" s="3">
        <v>45918</v>
      </c>
      <c r="AM157" s="3">
        <v>45926</v>
      </c>
      <c r="AN157" s="3">
        <v>45927</v>
      </c>
      <c r="AO157" s="3">
        <v>45928</v>
      </c>
      <c r="AP157" s="3">
        <v>45924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45">
      <c r="A158" s="3">
        <v>45901</v>
      </c>
      <c r="B158" s="14" t="s">
        <v>421</v>
      </c>
      <c r="C158" s="9" t="s">
        <v>109</v>
      </c>
      <c r="D158" s="13" t="s">
        <v>144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45930</v>
      </c>
      <c r="U158" s="11">
        <v>30000</v>
      </c>
      <c r="V158" s="10">
        <v>3600</v>
      </c>
      <c r="W158" s="10">
        <v>26400</v>
      </c>
      <c r="X158" s="10">
        <v>9475</v>
      </c>
      <c r="Y158" s="10">
        <v>21551.25</v>
      </c>
      <c r="Z158" s="9" t="s">
        <v>88</v>
      </c>
      <c r="AA158" s="8">
        <v>26795.315662500001</v>
      </c>
      <c r="AB158" s="8">
        <v>3736</v>
      </c>
      <c r="AC158" s="8">
        <v>23059.315662500001</v>
      </c>
      <c r="AD158" s="8">
        <v>0</v>
      </c>
      <c r="AE158" s="8">
        <v>26795.315662500001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45930</v>
      </c>
      <c r="AK158" s="3">
        <v>45926</v>
      </c>
      <c r="AL158" s="3">
        <v>45919</v>
      </c>
      <c r="AM158" s="3">
        <v>45927</v>
      </c>
      <c r="AN158" s="3">
        <v>45928</v>
      </c>
      <c r="AO158" s="3">
        <v>45929</v>
      </c>
      <c r="AP158" s="3">
        <v>45925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2378.1840886591672</v>
      </c>
    </row>
    <row r="159" spans="1:56" ht="27.75" customHeight="1" x14ac:dyDescent="0.45">
      <c r="A159" s="3">
        <v>45901</v>
      </c>
      <c r="B159" s="14" t="s">
        <v>422</v>
      </c>
      <c r="C159" s="9" t="s">
        <v>109</v>
      </c>
      <c r="D159" s="13" t="s">
        <v>144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45945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88</v>
      </c>
      <c r="AA159" s="8">
        <v>12433.3</v>
      </c>
      <c r="AB159" s="8">
        <v>0</v>
      </c>
      <c r="AC159" s="8">
        <v>12433.3</v>
      </c>
      <c r="AD159" s="8">
        <v>0</v>
      </c>
      <c r="AE159" s="8">
        <v>12433.3</v>
      </c>
      <c r="AF159" s="8">
        <v>0</v>
      </c>
      <c r="AG159" s="1" t="s">
        <v>116</v>
      </c>
      <c r="AH159" s="1" t="s">
        <v>75</v>
      </c>
      <c r="AI159" s="1">
        <v>4</v>
      </c>
      <c r="AJ159" s="3">
        <v>45945</v>
      </c>
      <c r="AK159" s="3">
        <v>45941</v>
      </c>
      <c r="AL159" s="3">
        <v>45934</v>
      </c>
      <c r="AM159" s="3">
        <v>45942</v>
      </c>
      <c r="AN159" s="3">
        <v>45943</v>
      </c>
      <c r="AO159" s="3">
        <v>45944</v>
      </c>
      <c r="AP159" s="3">
        <v>45940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1282.2876733333333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120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88</v>
      </c>
      <c r="AA160" s="8">
        <v>61857.2216625</v>
      </c>
      <c r="AB160" s="8">
        <v>26364.606</v>
      </c>
      <c r="AC160" s="8">
        <v>35492.6156625</v>
      </c>
      <c r="AD160" s="8">
        <v>10816.971</v>
      </c>
      <c r="AE160" s="8">
        <v>51040.250662499995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>
        <v>45909</v>
      </c>
      <c r="B161" s="14" t="s">
        <v>521</v>
      </c>
      <c r="C161" s="9" t="s">
        <v>147</v>
      </c>
      <c r="D161" s="13" t="s">
        <v>148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127</v>
      </c>
      <c r="AA161" s="8">
        <v>57350.272649999999</v>
      </c>
      <c r="AB161" s="8">
        <v>38603</v>
      </c>
      <c r="AC161" s="8">
        <v>18747.272649999999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486</v>
      </c>
      <c r="AZ161" s="2">
        <v>0</v>
      </c>
      <c r="BA161" s="2">
        <v>0</v>
      </c>
      <c r="BB161" s="2">
        <v>0</v>
      </c>
      <c r="BC161" s="1" t="s">
        <v>104</v>
      </c>
      <c r="BD161" s="56">
        <v>2106.9851428305551</v>
      </c>
    </row>
    <row r="162" spans="1:56" ht="27.75" customHeight="1" x14ac:dyDescent="0.45">
      <c r="A162" s="3" t="s">
        <v>135</v>
      </c>
      <c r="B162" s="14" t="s">
        <v>135</v>
      </c>
      <c r="C162" s="9" t="s">
        <v>109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127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146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761.48529722222236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127</v>
      </c>
      <c r="AA163" s="8">
        <v>64125.722649999996</v>
      </c>
      <c r="AB163" s="8">
        <v>38603</v>
      </c>
      <c r="AC163" s="8">
        <v>25522.72265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149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5A92-5FA8-4FC7-A662-AA0087CDD402}">
  <sheetPr>
    <tabColor rgb="FFFFFF00"/>
  </sheetPr>
  <dimension ref="A1:BD163"/>
  <sheetViews>
    <sheetView topLeftCell="A5" zoomScale="80" zoomScaleNormal="80" workbookViewId="0">
      <selection activeCell="T23" sqref="T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45913</v>
      </c>
      <c r="E3" s="79" t="s">
        <v>52</v>
      </c>
      <c r="F3" s="79"/>
      <c r="G3" s="80">
        <v>10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543</v>
      </c>
      <c r="C12" s="9" t="s">
        <v>302</v>
      </c>
      <c r="D12" s="13" t="s">
        <v>544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307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407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545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237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168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1509.1188266666668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386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115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 t="s">
        <v>135</v>
      </c>
      <c r="B25" s="14" t="s">
        <v>135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115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545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45910</v>
      </c>
      <c r="B30" s="14" t="s">
        <v>504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505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504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8080</v>
      </c>
      <c r="Y31" s="10">
        <v>2016</v>
      </c>
      <c r="Z31" s="9" t="s">
        <v>172</v>
      </c>
      <c r="AA31" s="8">
        <v>1886.9558400000001</v>
      </c>
      <c r="AB31" s="8">
        <v>1886.9558400000001</v>
      </c>
      <c r="AC31" s="8">
        <v>0</v>
      </c>
      <c r="AD31" s="8">
        <v>0</v>
      </c>
      <c r="AE31" s="8">
        <v>0</v>
      </c>
      <c r="AF31" s="8" t="s">
        <v>505</v>
      </c>
      <c r="AG31" s="1" t="s">
        <v>117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504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505</v>
      </c>
      <c r="AG32" s="1" t="s">
        <v>117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504</v>
      </c>
      <c r="C33" s="9" t="s">
        <v>73</v>
      </c>
      <c r="D33" s="13" t="s">
        <v>506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507</v>
      </c>
      <c r="AG33" s="1" t="s">
        <v>117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504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507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504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507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504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507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45910</v>
      </c>
      <c r="B37" s="14" t="s">
        <v>504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507</v>
      </c>
      <c r="AG37" s="1" t="s">
        <v>116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522</v>
      </c>
      <c r="C38" s="9" t="s">
        <v>73</v>
      </c>
      <c r="D38" s="13" t="s">
        <v>523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524</v>
      </c>
      <c r="AG38" s="1" t="s">
        <v>116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522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522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116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522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760</v>
      </c>
      <c r="AC41" s="8">
        <v>8599.9000000000015</v>
      </c>
      <c r="AD41" s="8">
        <v>0</v>
      </c>
      <c r="AE41" s="8">
        <v>0</v>
      </c>
      <c r="AF41" s="8" t="s">
        <v>525</v>
      </c>
      <c r="AG41" s="1" t="s">
        <v>116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647.78268977777793</v>
      </c>
    </row>
    <row r="42" spans="1:56" ht="27.75" customHeight="1" x14ac:dyDescent="0.45">
      <c r="A42" s="3">
        <v>45912</v>
      </c>
      <c r="B42" s="14" t="s">
        <v>522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525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522</v>
      </c>
      <c r="C43" s="9" t="s">
        <v>73</v>
      </c>
      <c r="D43" s="13" t="s">
        <v>291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525</v>
      </c>
      <c r="AG43" s="1" t="s">
        <v>116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352.51463377777782</v>
      </c>
    </row>
    <row r="44" spans="1:56" ht="27.75" customHeight="1" x14ac:dyDescent="0.45">
      <c r="A44" s="3">
        <v>45912</v>
      </c>
      <c r="B44" s="14" t="s">
        <v>546</v>
      </c>
      <c r="C44" s="9" t="s">
        <v>73</v>
      </c>
      <c r="D44" s="13" t="s">
        <v>523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547</v>
      </c>
      <c r="AG44" s="1" t="s">
        <v>61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45912</v>
      </c>
      <c r="B45" s="14" t="s">
        <v>546</v>
      </c>
      <c r="C45" s="9" t="s">
        <v>73</v>
      </c>
      <c r="D45" s="13" t="s">
        <v>464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547</v>
      </c>
      <c r="AG45" s="1" t="s">
        <v>115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45912</v>
      </c>
      <c r="B46" s="14" t="s">
        <v>546</v>
      </c>
      <c r="C46" s="9" t="s">
        <v>73</v>
      </c>
      <c r="D46" s="13" t="s">
        <v>282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547</v>
      </c>
      <c r="AG46" s="1" t="s">
        <v>115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45961</v>
      </c>
      <c r="U47" s="11">
        <v>400000</v>
      </c>
      <c r="V47" s="10">
        <v>0</v>
      </c>
      <c r="W47" s="10">
        <v>400000</v>
      </c>
      <c r="X47" s="10">
        <v>0</v>
      </c>
      <c r="Y47" s="10">
        <v>420000</v>
      </c>
      <c r="Z47" s="9" t="s">
        <v>172</v>
      </c>
      <c r="AA47" s="8">
        <v>374396.00000000006</v>
      </c>
      <c r="AB47" s="8">
        <v>0</v>
      </c>
      <c r="AC47" s="8">
        <v>374396.00000000006</v>
      </c>
      <c r="AD47" s="8">
        <v>0</v>
      </c>
      <c r="AE47" s="8">
        <v>0</v>
      </c>
      <c r="AF47" s="8">
        <v>0</v>
      </c>
      <c r="AG47" s="1" t="s">
        <v>116</v>
      </c>
      <c r="AH47" s="1" t="s">
        <v>74</v>
      </c>
      <c r="AI47" s="1">
        <v>2</v>
      </c>
      <c r="AJ47" s="3">
        <v>45961</v>
      </c>
      <c r="AK47" s="3">
        <v>0</v>
      </c>
      <c r="AL47" s="3">
        <v>45952</v>
      </c>
      <c r="AM47" s="3">
        <v>45959</v>
      </c>
      <c r="AN47" s="3">
        <v>45960</v>
      </c>
      <c r="AO47" s="3">
        <v>45960</v>
      </c>
      <c r="AP47" s="3">
        <v>45956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28201.170702222225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479241.85584000009</v>
      </c>
      <c r="AB48" s="8">
        <v>54126.405840000007</v>
      </c>
      <c r="AC48" s="8">
        <v>425115.45000000007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45905</v>
      </c>
      <c r="B49" s="14" t="s">
        <v>470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112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45905</v>
      </c>
      <c r="B50" s="14" t="s">
        <v>470</v>
      </c>
      <c r="C50" s="9" t="s">
        <v>139</v>
      </c>
      <c r="D50" s="13" t="s">
        <v>449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1174</v>
      </c>
      <c r="W50" s="10">
        <v>3866</v>
      </c>
      <c r="X50" s="10">
        <v>0</v>
      </c>
      <c r="Y50" s="10">
        <v>4059.3</v>
      </c>
      <c r="Z50" s="9" t="s">
        <v>112</v>
      </c>
      <c r="AA50" s="8">
        <v>3834.5694199999998</v>
      </c>
      <c r="AB50" s="8">
        <v>3834.5694199999998</v>
      </c>
      <c r="AC50" s="8">
        <v>0</v>
      </c>
      <c r="AD50" s="8">
        <v>0</v>
      </c>
      <c r="AE50" s="8">
        <v>3834.5694199999998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45796</v>
      </c>
      <c r="B51" s="14" t="s">
        <v>255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112</v>
      </c>
      <c r="AA52" s="8">
        <v>8833.594219999999</v>
      </c>
      <c r="AB52" s="8">
        <v>8833.594219999999</v>
      </c>
      <c r="AC52" s="8">
        <v>0</v>
      </c>
      <c r="AD52" s="8">
        <v>0</v>
      </c>
      <c r="AE52" s="8">
        <v>8833.594219999999</v>
      </c>
      <c r="AF52" s="8" t="s">
        <v>58</v>
      </c>
      <c r="AG52" s="1" t="s">
        <v>115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192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429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45920</v>
      </c>
      <c r="U53" s="11">
        <v>8000</v>
      </c>
      <c r="V53" s="10">
        <v>8000</v>
      </c>
      <c r="W53" s="10">
        <v>0</v>
      </c>
      <c r="X53" s="10">
        <v>20753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488</v>
      </c>
      <c r="AG53" s="1" t="s">
        <v>115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440</v>
      </c>
      <c r="C54" s="9" t="s">
        <v>267</v>
      </c>
      <c r="D54" s="13" t="s">
        <v>433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5000</v>
      </c>
      <c r="V54" s="10">
        <v>4876</v>
      </c>
      <c r="W54" s="10">
        <v>124</v>
      </c>
      <c r="X54" s="10">
        <v>10200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45905</v>
      </c>
      <c r="B55" s="14" t="s">
        <v>471</v>
      </c>
      <c r="C55" s="9" t="s">
        <v>139</v>
      </c>
      <c r="D55" s="13" t="s">
        <v>451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45919</v>
      </c>
      <c r="U55" s="11">
        <v>5040</v>
      </c>
      <c r="V55" s="10">
        <v>0</v>
      </c>
      <c r="W55" s="10">
        <v>5040</v>
      </c>
      <c r="X55" s="10">
        <v>6100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45919</v>
      </c>
      <c r="AK55" s="3">
        <v>45915</v>
      </c>
      <c r="AL55" s="3">
        <v>45908</v>
      </c>
      <c r="AM55" s="3">
        <v>45916</v>
      </c>
      <c r="AN55" s="3">
        <v>45917</v>
      </c>
      <c r="AO55" s="3">
        <v>45918</v>
      </c>
      <c r="AP55" s="3">
        <v>45914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45905</v>
      </c>
      <c r="B56" s="14" t="s">
        <v>471</v>
      </c>
      <c r="C56" s="9" t="s">
        <v>139</v>
      </c>
      <c r="D56" s="13" t="s">
        <v>306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45919</v>
      </c>
      <c r="U56" s="11">
        <v>10000</v>
      </c>
      <c r="V56" s="10">
        <v>10000</v>
      </c>
      <c r="W56" s="10">
        <v>0</v>
      </c>
      <c r="X56" s="10">
        <v>11200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472</v>
      </c>
      <c r="C57" s="9" t="s">
        <v>139</v>
      </c>
      <c r="D57" s="13" t="s">
        <v>251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45920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45796</v>
      </c>
      <c r="B58" s="14" t="s">
        <v>256</v>
      </c>
      <c r="C58" s="9" t="s">
        <v>139</v>
      </c>
      <c r="D58" s="13" t="s">
        <v>251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45920</v>
      </c>
      <c r="U58" s="11">
        <v>366</v>
      </c>
      <c r="V58" s="10">
        <v>0</v>
      </c>
      <c r="W58" s="10">
        <v>366</v>
      </c>
      <c r="X58" s="10">
        <v>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472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5280.6600000000008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20000</v>
      </c>
      <c r="V60" s="10">
        <v>18716</v>
      </c>
      <c r="W60" s="10">
        <v>1284</v>
      </c>
      <c r="X60" s="10">
        <v>20630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45908</v>
      </c>
      <c r="B61" s="14" t="s">
        <v>508</v>
      </c>
      <c r="C61" s="9" t="s">
        <v>259</v>
      </c>
      <c r="D61" s="13" t="s">
        <v>260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45922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80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45908</v>
      </c>
      <c r="B62" s="14" t="s">
        <v>508</v>
      </c>
      <c r="C62" s="9" t="s">
        <v>259</v>
      </c>
      <c r="D62" s="13" t="s">
        <v>358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8000</v>
      </c>
      <c r="V62" s="10">
        <v>0</v>
      </c>
      <c r="W62" s="10">
        <v>8000</v>
      </c>
      <c r="X62" s="10">
        <v>0</v>
      </c>
      <c r="Y62" s="10">
        <v>8400</v>
      </c>
      <c r="Z62" s="9" t="s">
        <v>80</v>
      </c>
      <c r="AA62" s="8">
        <v>7934.96</v>
      </c>
      <c r="AB62" s="8">
        <v>7934.96</v>
      </c>
      <c r="AC62" s="8">
        <v>0</v>
      </c>
      <c r="AD62" s="8">
        <v>0</v>
      </c>
      <c r="AE62" s="8">
        <v>7934.96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439</v>
      </c>
      <c r="C63" s="9" t="s">
        <v>267</v>
      </c>
      <c r="D63" s="13" t="s">
        <v>432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45923</v>
      </c>
      <c r="U63" s="11">
        <v>10000</v>
      </c>
      <c r="V63" s="10">
        <v>9620</v>
      </c>
      <c r="W63" s="10">
        <v>380</v>
      </c>
      <c r="X63" s="10">
        <v>10294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45923</v>
      </c>
      <c r="AK63" s="3">
        <v>45919</v>
      </c>
      <c r="AL63" s="3">
        <v>45912</v>
      </c>
      <c r="AM63" s="3">
        <v>45920</v>
      </c>
      <c r="AN63" s="3">
        <v>45921</v>
      </c>
      <c r="AO63" s="3">
        <v>45922</v>
      </c>
      <c r="AP63" s="3">
        <v>45918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45896</v>
      </c>
      <c r="B64" s="14" t="s">
        <v>396</v>
      </c>
      <c r="C64" s="9" t="s">
        <v>79</v>
      </c>
      <c r="D64" s="13" t="s">
        <v>397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45926</v>
      </c>
      <c r="U64" s="11">
        <v>8000</v>
      </c>
      <c r="V64" s="10">
        <v>8000</v>
      </c>
      <c r="W64" s="10">
        <v>0</v>
      </c>
      <c r="X64" s="10">
        <v>8100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>
        <v>45926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8447</v>
      </c>
      <c r="W66" s="10">
        <v>553</v>
      </c>
      <c r="X66" s="10">
        <v>9150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3780</v>
      </c>
      <c r="W67" s="10">
        <v>220</v>
      </c>
      <c r="X67" s="10">
        <v>4100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8500</v>
      </c>
      <c r="W68" s="10">
        <v>500</v>
      </c>
      <c r="X68" s="10">
        <v>9455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 t="s">
        <v>135</v>
      </c>
      <c r="B72" s="14" t="s">
        <v>135</v>
      </c>
      <c r="C72" s="9" t="s">
        <v>270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45960</v>
      </c>
      <c r="U72" s="11">
        <v>450000</v>
      </c>
      <c r="V72" s="10">
        <v>0</v>
      </c>
      <c r="W72" s="10">
        <v>450000</v>
      </c>
      <c r="X72" s="10">
        <v>0</v>
      </c>
      <c r="Y72" s="10">
        <v>472500</v>
      </c>
      <c r="Z72" s="9" t="s">
        <v>80</v>
      </c>
      <c r="AA72" s="8">
        <v>496633.5</v>
      </c>
      <c r="AB72" s="8">
        <v>126388</v>
      </c>
      <c r="AC72" s="8">
        <v>370245.5</v>
      </c>
      <c r="AD72" s="8">
        <v>0</v>
      </c>
      <c r="AE72" s="8">
        <v>496633.5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27974.104444444445</v>
      </c>
    </row>
    <row r="73" spans="1:56" ht="27.75" customHeight="1" x14ac:dyDescent="0.45">
      <c r="A73" s="3">
        <v>45909</v>
      </c>
      <c r="B73" s="14" t="s">
        <v>509</v>
      </c>
      <c r="C73" s="9" t="s">
        <v>79</v>
      </c>
      <c r="D73" s="13" t="s">
        <v>489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45920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45920</v>
      </c>
      <c r="AK73" s="3">
        <v>45916</v>
      </c>
      <c r="AL73" s="3">
        <v>45909</v>
      </c>
      <c r="AM73" s="3">
        <v>45917</v>
      </c>
      <c r="AN73" s="3">
        <v>45918</v>
      </c>
      <c r="AO73" s="3">
        <v>45919</v>
      </c>
      <c r="AP73" s="3">
        <v>45915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510</v>
      </c>
      <c r="C74" s="9" t="s">
        <v>79</v>
      </c>
      <c r="D74" s="13" t="s">
        <v>490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45944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45944</v>
      </c>
      <c r="AK74" s="3">
        <v>45940</v>
      </c>
      <c r="AL74" s="3">
        <v>45933</v>
      </c>
      <c r="AM74" s="3">
        <v>45941</v>
      </c>
      <c r="AN74" s="3">
        <v>45942</v>
      </c>
      <c r="AO74" s="3">
        <v>45943</v>
      </c>
      <c r="AP74" s="3">
        <v>45939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45909</v>
      </c>
      <c r="B75" s="14" t="s">
        <v>511</v>
      </c>
      <c r="C75" s="9" t="s">
        <v>79</v>
      </c>
      <c r="D75" s="13" t="s">
        <v>491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45958</v>
      </c>
      <c r="U75" s="11">
        <v>6000</v>
      </c>
      <c r="V75" s="10">
        <v>0</v>
      </c>
      <c r="W75" s="10">
        <v>6000</v>
      </c>
      <c r="X75" s="10">
        <v>0</v>
      </c>
      <c r="Y75" s="10">
        <v>6300</v>
      </c>
      <c r="Z75" s="9" t="s">
        <v>80</v>
      </c>
      <c r="AA75" s="8">
        <v>6621.78</v>
      </c>
      <c r="AB75" s="8">
        <v>6621.78</v>
      </c>
      <c r="AC75" s="8">
        <v>0</v>
      </c>
      <c r="AD75" s="8">
        <v>0</v>
      </c>
      <c r="AE75" s="8">
        <v>6621.78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45958</v>
      </c>
      <c r="AK75" s="3">
        <v>45954</v>
      </c>
      <c r="AL75" s="3">
        <v>45947</v>
      </c>
      <c r="AM75" s="3">
        <v>45955</v>
      </c>
      <c r="AN75" s="3">
        <v>45956</v>
      </c>
      <c r="AO75" s="3">
        <v>45957</v>
      </c>
      <c r="AP75" s="3">
        <v>45953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45782</v>
      </c>
      <c r="B76" s="14" t="s">
        <v>249</v>
      </c>
      <c r="C76" s="9" t="s">
        <v>79</v>
      </c>
      <c r="D76" s="13" t="s">
        <v>243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45939</v>
      </c>
      <c r="AK76" s="3">
        <v>45935</v>
      </c>
      <c r="AL76" s="3">
        <v>45928</v>
      </c>
      <c r="AM76" s="3">
        <v>45936</v>
      </c>
      <c r="AN76" s="3">
        <v>45937</v>
      </c>
      <c r="AO76" s="3">
        <v>45938</v>
      </c>
      <c r="AP76" s="3">
        <v>45934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416.92688888888887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7725.41</v>
      </c>
      <c r="AC77" s="8">
        <v>0</v>
      </c>
      <c r="AD77" s="8">
        <v>0</v>
      </c>
      <c r="AE77" s="8">
        <v>7725.41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45911</v>
      </c>
      <c r="B78" s="14" t="s">
        <v>526</v>
      </c>
      <c r="C78" s="9" t="s">
        <v>107</v>
      </c>
      <c r="D78" s="13" t="s">
        <v>527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45947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45951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6621.78</v>
      </c>
      <c r="AC79" s="8">
        <v>0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45911</v>
      </c>
      <c r="B80" s="14" t="s">
        <v>528</v>
      </c>
      <c r="C80" s="9" t="s">
        <v>107</v>
      </c>
      <c r="D80" s="13" t="s">
        <v>529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250.15613333333337</v>
      </c>
    </row>
    <row r="81" spans="1:56" ht="27.75" customHeight="1" x14ac:dyDescent="0.45">
      <c r="A81" s="3">
        <v>45911</v>
      </c>
      <c r="B81" s="14" t="s">
        <v>530</v>
      </c>
      <c r="C81" s="9" t="s">
        <v>107</v>
      </c>
      <c r="D81" s="13" t="s">
        <v>531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80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333.54151111111111</v>
      </c>
    </row>
    <row r="82" spans="1:56" ht="27.75" customHeight="1" x14ac:dyDescent="0.45">
      <c r="A82" s="3">
        <v>45909</v>
      </c>
      <c r="B82" s="14" t="s">
        <v>512</v>
      </c>
      <c r="C82" s="9" t="s">
        <v>107</v>
      </c>
      <c r="D82" s="13" t="s">
        <v>492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45909</v>
      </c>
      <c r="B83" s="14" t="s">
        <v>513</v>
      </c>
      <c r="C83" s="9" t="s">
        <v>107</v>
      </c>
      <c r="D83" s="13" t="s">
        <v>493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3478.5300000000007</v>
      </c>
      <c r="AC83" s="8">
        <v>0</v>
      </c>
      <c r="AD83" s="8">
        <v>0</v>
      </c>
      <c r="AE83" s="8">
        <v>3478.5300000000007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45892</v>
      </c>
      <c r="B84" s="14" t="s">
        <v>360</v>
      </c>
      <c r="C84" s="9" t="s">
        <v>139</v>
      </c>
      <c r="D84" s="13" t="s">
        <v>329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640</v>
      </c>
      <c r="V84" s="10">
        <v>0</v>
      </c>
      <c r="W84" s="10">
        <v>640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370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45892</v>
      </c>
      <c r="B85" s="14" t="s">
        <v>362</v>
      </c>
      <c r="C85" s="9" t="s">
        <v>139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1840</v>
      </c>
      <c r="V85" s="10">
        <v>80</v>
      </c>
      <c r="W85" s="10">
        <v>1760</v>
      </c>
      <c r="X85" s="10">
        <v>10650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45887</v>
      </c>
      <c r="B86" s="14" t="s">
        <v>345</v>
      </c>
      <c r="C86" s="9" t="s">
        <v>139</v>
      </c>
      <c r="D86" s="13" t="s">
        <v>224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104</v>
      </c>
      <c r="V86" s="10">
        <v>0</v>
      </c>
      <c r="W86" s="10">
        <v>104</v>
      </c>
      <c r="X86" s="10">
        <v>11230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45896</v>
      </c>
      <c r="B87" s="14" t="s">
        <v>395</v>
      </c>
      <c r="C87" s="9" t="s">
        <v>79</v>
      </c>
      <c r="D87" s="13" t="s">
        <v>310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5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45796</v>
      </c>
      <c r="B88" s="14" t="s">
        <v>258</v>
      </c>
      <c r="C88" s="9" t="s">
        <v>139</v>
      </c>
      <c r="D88" s="13" t="s">
        <v>145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240</v>
      </c>
      <c r="V88" s="10">
        <v>0</v>
      </c>
      <c r="W88" s="10">
        <v>240</v>
      </c>
      <c r="X88" s="10">
        <v>0</v>
      </c>
      <c r="Y88" s="10">
        <v>252</v>
      </c>
      <c r="Z88" s="9" t="s">
        <v>80</v>
      </c>
      <c r="AA88" s="8">
        <v>251.46</v>
      </c>
      <c r="AB88" s="8">
        <v>251.46</v>
      </c>
      <c r="AC88" s="8">
        <v>0</v>
      </c>
      <c r="AD88" s="8">
        <v>0</v>
      </c>
      <c r="AE88" s="8">
        <v>251.46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254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45876</v>
      </c>
      <c r="B89" s="14" t="s">
        <v>328</v>
      </c>
      <c r="C89" s="9" t="s">
        <v>107</v>
      </c>
      <c r="D89" s="13" t="s">
        <v>314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3075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45825</v>
      </c>
      <c r="B90" s="14" t="s">
        <v>269</v>
      </c>
      <c r="C90" s="9" t="s">
        <v>139</v>
      </c>
      <c r="D90" s="13" t="s">
        <v>239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894</v>
      </c>
      <c r="V90" s="10">
        <v>525</v>
      </c>
      <c r="W90" s="10">
        <v>369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134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45796</v>
      </c>
      <c r="B91" s="14" t="s">
        <v>257</v>
      </c>
      <c r="C91" s="9" t="s">
        <v>139</v>
      </c>
      <c r="D91" s="13" t="s">
        <v>253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45798</v>
      </c>
      <c r="B92" s="14" t="s">
        <v>263</v>
      </c>
      <c r="C92" s="9" t="s">
        <v>107</v>
      </c>
      <c r="D92" s="13" t="s">
        <v>261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416.92688888888887</v>
      </c>
    </row>
    <row r="93" spans="1:56" ht="27.75" customHeight="1" x14ac:dyDescent="0.45">
      <c r="A93" s="3">
        <v>45674</v>
      </c>
      <c r="B93" s="14" t="s">
        <v>226</v>
      </c>
      <c r="C93" s="9" t="s">
        <v>139</v>
      </c>
      <c r="D93" s="13" t="s">
        <v>225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235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45611</v>
      </c>
      <c r="B94" s="14" t="s">
        <v>195</v>
      </c>
      <c r="C94" s="9" t="s">
        <v>139</v>
      </c>
      <c r="D94" s="13" t="s">
        <v>194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45523</v>
      </c>
      <c r="B95" s="14" t="s">
        <v>178</v>
      </c>
      <c r="C95" s="9" t="s">
        <v>139</v>
      </c>
      <c r="D95" s="13" t="s">
        <v>176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45523</v>
      </c>
      <c r="B96" s="14" t="s">
        <v>178</v>
      </c>
      <c r="C96" s="9" t="s">
        <v>139</v>
      </c>
      <c r="D96" s="13" t="s">
        <v>177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45799</v>
      </c>
      <c r="B97" s="14" t="s">
        <v>264</v>
      </c>
      <c r="C97" s="9" t="s">
        <v>259</v>
      </c>
      <c r="D97" s="13" t="s">
        <v>260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 t="s">
        <v>132</v>
      </c>
      <c r="U97" s="11">
        <v>4000</v>
      </c>
      <c r="V97" s="10">
        <v>2840</v>
      </c>
      <c r="W97" s="10">
        <v>1160</v>
      </c>
      <c r="X97" s="10">
        <v>8450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45799</v>
      </c>
      <c r="B98" s="14" t="s">
        <v>264</v>
      </c>
      <c r="C98" s="9" t="s">
        <v>259</v>
      </c>
      <c r="D98" s="13" t="s">
        <v>358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 t="s">
        <v>132</v>
      </c>
      <c r="U98" s="11">
        <v>4000</v>
      </c>
      <c r="V98" s="10">
        <v>2654</v>
      </c>
      <c r="W98" s="10">
        <v>1346</v>
      </c>
      <c r="X98" s="10">
        <v>4000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45741</v>
      </c>
      <c r="B99" s="14" t="s">
        <v>242</v>
      </c>
      <c r="C99" s="9" t="s">
        <v>107</v>
      </c>
      <c r="D99" s="13" t="s">
        <v>241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4000</v>
      </c>
      <c r="V99" s="10">
        <v>3867</v>
      </c>
      <c r="W99" s="10">
        <v>133</v>
      </c>
      <c r="X99" s="10">
        <v>4200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244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45720</v>
      </c>
      <c r="B100" s="14" t="s">
        <v>128</v>
      </c>
      <c r="C100" s="9" t="s">
        <v>107</v>
      </c>
      <c r="D100" s="13" t="s">
        <v>209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132</v>
      </c>
      <c r="U100" s="11">
        <v>4000</v>
      </c>
      <c r="V100" s="10">
        <v>4010</v>
      </c>
      <c r="W100" s="10">
        <v>0</v>
      </c>
      <c r="X100" s="10">
        <v>4470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45720</v>
      </c>
      <c r="B101" s="14" t="s">
        <v>128</v>
      </c>
      <c r="C101" s="9" t="s">
        <v>107</v>
      </c>
      <c r="D101" s="13" t="s">
        <v>219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3000</v>
      </c>
      <c r="V101" s="10">
        <v>3065</v>
      </c>
      <c r="W101" s="10">
        <v>0</v>
      </c>
      <c r="X101" s="10">
        <v>3300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45541</v>
      </c>
      <c r="B102" s="14" t="s">
        <v>182</v>
      </c>
      <c r="C102" s="9" t="s">
        <v>107</v>
      </c>
      <c r="D102" s="13" t="s">
        <v>183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184</v>
      </c>
      <c r="AG102" s="1" t="s">
        <v>61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222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45581</v>
      </c>
      <c r="B103" s="14" t="s">
        <v>187</v>
      </c>
      <c r="C103" s="9" t="s">
        <v>107</v>
      </c>
      <c r="D103" s="13" t="s">
        <v>188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80</v>
      </c>
      <c r="AA104" s="8">
        <v>734905.8200000003</v>
      </c>
      <c r="AB104" s="8">
        <v>188708.17000000004</v>
      </c>
      <c r="AC104" s="8">
        <v>546197.65000000014</v>
      </c>
      <c r="AD104" s="8">
        <v>8507.7300000000014</v>
      </c>
      <c r="AE104" s="8">
        <v>726398.09000000032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 t="s">
        <v>135</v>
      </c>
      <c r="B105" s="14" t="s">
        <v>135</v>
      </c>
      <c r="C105" s="9" t="s">
        <v>270</v>
      </c>
      <c r="D105" s="13" t="s">
        <v>61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1600000</v>
      </c>
      <c r="V105" s="10">
        <v>0</v>
      </c>
      <c r="W105" s="10">
        <v>1600000</v>
      </c>
      <c r="X105" s="10">
        <v>0</v>
      </c>
      <c r="Y105" s="10">
        <v>1680000</v>
      </c>
      <c r="Z105" s="9" t="s">
        <v>271</v>
      </c>
      <c r="AA105" s="8">
        <v>1810512.0000000002</v>
      </c>
      <c r="AB105" s="8">
        <v>113928</v>
      </c>
      <c r="AC105" s="8">
        <v>1696584.0000000002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 t="s">
        <v>63</v>
      </c>
      <c r="AK105" s="3">
        <v>0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272</v>
      </c>
      <c r="BD105" s="56">
        <v>133653.11733333336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82</v>
      </c>
      <c r="J106" s="9" t="s">
        <v>78</v>
      </c>
      <c r="K106" s="9">
        <v>2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271</v>
      </c>
      <c r="AA106" s="8">
        <v>1810512.0000000002</v>
      </c>
      <c r="AB106" s="8">
        <v>113928</v>
      </c>
      <c r="AC106" s="8">
        <v>1696584.0000000002</v>
      </c>
      <c r="AD106" s="8">
        <v>0</v>
      </c>
      <c r="AE106" s="8">
        <v>0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273</v>
      </c>
      <c r="BD106" s="56">
        <v>0</v>
      </c>
    </row>
    <row r="107" spans="1:56" ht="27.75" customHeight="1" x14ac:dyDescent="0.45">
      <c r="A107" s="3">
        <v>45887</v>
      </c>
      <c r="B107" s="14" t="s">
        <v>348</v>
      </c>
      <c r="C107" s="9" t="s">
        <v>139</v>
      </c>
      <c r="D107" s="13" t="s">
        <v>268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45926</v>
      </c>
      <c r="U107" s="11">
        <v>1360</v>
      </c>
      <c r="V107" s="10">
        <v>0</v>
      </c>
      <c r="W107" s="10">
        <v>1360</v>
      </c>
      <c r="X107" s="10">
        <v>20056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61</v>
      </c>
      <c r="AH107" s="1" t="s">
        <v>74</v>
      </c>
      <c r="AI107" s="1">
        <v>2</v>
      </c>
      <c r="AJ107" s="3">
        <v>45926</v>
      </c>
      <c r="AK107" s="3">
        <v>0</v>
      </c>
      <c r="AL107" s="3">
        <v>45917</v>
      </c>
      <c r="AM107" s="3">
        <v>45924</v>
      </c>
      <c r="AN107" s="3">
        <v>45925</v>
      </c>
      <c r="AO107" s="3">
        <v>45925</v>
      </c>
      <c r="AP107" s="3">
        <v>45921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334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45905</v>
      </c>
      <c r="B108" s="14" t="s">
        <v>477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45918</v>
      </c>
      <c r="U108" s="11">
        <v>9840</v>
      </c>
      <c r="V108" s="10">
        <v>11040</v>
      </c>
      <c r="W108" s="10">
        <v>0</v>
      </c>
      <c r="X108" s="10">
        <v>31235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115</v>
      </c>
      <c r="AH108" s="1" t="s">
        <v>74</v>
      </c>
      <c r="AI108" s="1">
        <v>2</v>
      </c>
      <c r="AJ108" s="3">
        <v>45918</v>
      </c>
      <c r="AK108" s="3">
        <v>0</v>
      </c>
      <c r="AL108" s="3">
        <v>45909</v>
      </c>
      <c r="AM108" s="3">
        <v>45916</v>
      </c>
      <c r="AN108" s="3">
        <v>45917</v>
      </c>
      <c r="AO108" s="3">
        <v>45917</v>
      </c>
      <c r="AP108" s="3">
        <v>45913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468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45912</v>
      </c>
      <c r="B109" s="14" t="s">
        <v>548</v>
      </c>
      <c r="C109" s="9" t="s">
        <v>73</v>
      </c>
      <c r="D109" s="13" t="s">
        <v>549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78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45927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74</v>
      </c>
      <c r="AI109" s="1">
        <v>2</v>
      </c>
      <c r="AJ109" s="3">
        <v>45927</v>
      </c>
      <c r="AK109" s="3">
        <v>0</v>
      </c>
      <c r="AL109" s="3">
        <v>45918</v>
      </c>
      <c r="AM109" s="3">
        <v>45925</v>
      </c>
      <c r="AN109" s="3">
        <v>45926</v>
      </c>
      <c r="AO109" s="3">
        <v>45926</v>
      </c>
      <c r="AP109" s="3">
        <v>45922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139</v>
      </c>
      <c r="D110" s="13" t="s">
        <v>61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290000</v>
      </c>
      <c r="V110" s="10">
        <v>0</v>
      </c>
      <c r="W110" s="10">
        <v>290000</v>
      </c>
      <c r="X110" s="10">
        <v>0</v>
      </c>
      <c r="Y110" s="10">
        <v>304500</v>
      </c>
      <c r="Z110" s="9" t="s">
        <v>81</v>
      </c>
      <c r="AA110" s="8">
        <v>303847.5</v>
      </c>
      <c r="AB110" s="8">
        <v>87546</v>
      </c>
      <c r="AC110" s="8">
        <v>216301.5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 t="s">
        <v>63</v>
      </c>
      <c r="AK110" s="3">
        <v>0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16535.047999999999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37</v>
      </c>
      <c r="G111" s="9">
        <v>0</v>
      </c>
      <c r="H111" s="9">
        <v>0</v>
      </c>
      <c r="I111" s="9">
        <v>80</v>
      </c>
      <c r="J111" s="9" t="s">
        <v>57</v>
      </c>
      <c r="K111" s="9">
        <v>3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308527.45</v>
      </c>
      <c r="AB111" s="8">
        <v>92225.95</v>
      </c>
      <c r="AC111" s="8">
        <v>216301.5</v>
      </c>
      <c r="AD111" s="8">
        <v>0</v>
      </c>
      <c r="AE111" s="8">
        <v>0</v>
      </c>
      <c r="AF111" s="8" t="s">
        <v>58</v>
      </c>
      <c r="AG111" s="1" t="s">
        <v>115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45876</v>
      </c>
      <c r="B112" s="14" t="s">
        <v>336</v>
      </c>
      <c r="C112" s="9" t="s">
        <v>107</v>
      </c>
      <c r="D112" s="13" t="s">
        <v>316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0</v>
      </c>
      <c r="Q112" s="10">
        <v>0</v>
      </c>
      <c r="R112" s="10">
        <v>0</v>
      </c>
      <c r="S112" s="9" t="s">
        <v>67</v>
      </c>
      <c r="T112" s="12">
        <v>45926</v>
      </c>
      <c r="U112" s="11">
        <v>3000</v>
      </c>
      <c r="V112" s="10">
        <v>3000</v>
      </c>
      <c r="W112" s="10">
        <v>0</v>
      </c>
      <c r="X112" s="10">
        <v>3175</v>
      </c>
      <c r="Y112" s="10">
        <v>0</v>
      </c>
      <c r="Z112" s="9" t="s">
        <v>120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68</v>
      </c>
      <c r="AI112" s="1">
        <v>4</v>
      </c>
      <c r="AJ112" s="3">
        <v>45926</v>
      </c>
      <c r="AK112" s="3">
        <v>45922</v>
      </c>
      <c r="AL112" s="3">
        <v>45916</v>
      </c>
      <c r="AM112" s="3">
        <v>45923</v>
      </c>
      <c r="AN112" s="3">
        <v>45924</v>
      </c>
      <c r="AO112" s="3">
        <v>45924</v>
      </c>
      <c r="AP112" s="3">
        <v>45921</v>
      </c>
      <c r="AQ112" s="3">
        <v>45925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45909</v>
      </c>
      <c r="B113" s="14" t="s">
        <v>514</v>
      </c>
      <c r="C113" s="9" t="s">
        <v>107</v>
      </c>
      <c r="D113" s="13" t="s">
        <v>497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0</v>
      </c>
      <c r="Q113" s="10">
        <v>0</v>
      </c>
      <c r="R113" s="10">
        <v>0</v>
      </c>
      <c r="S113" s="9" t="s">
        <v>67</v>
      </c>
      <c r="T113" s="12">
        <v>45915</v>
      </c>
      <c r="U113" s="11">
        <v>3000</v>
      </c>
      <c r="V113" s="10">
        <v>3000</v>
      </c>
      <c r="W113" s="10">
        <v>0</v>
      </c>
      <c r="X113" s="10">
        <v>3100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45915</v>
      </c>
      <c r="AK113" s="3">
        <v>45911</v>
      </c>
      <c r="AL113" s="3">
        <v>45905</v>
      </c>
      <c r="AM113" s="3">
        <v>45912</v>
      </c>
      <c r="AN113" s="3">
        <v>45913</v>
      </c>
      <c r="AO113" s="3">
        <v>45913</v>
      </c>
      <c r="AP113" s="3">
        <v>45910</v>
      </c>
      <c r="AQ113" s="3">
        <v>45914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45909</v>
      </c>
      <c r="B114" s="14" t="s">
        <v>515</v>
      </c>
      <c r="C114" s="9" t="s">
        <v>495</v>
      </c>
      <c r="D114" s="13" t="s">
        <v>498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45915</v>
      </c>
      <c r="U114" s="11">
        <v>5000</v>
      </c>
      <c r="V114" s="10">
        <v>5000</v>
      </c>
      <c r="W114" s="10">
        <v>0</v>
      </c>
      <c r="X114" s="10">
        <v>5400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45915</v>
      </c>
      <c r="AK114" s="3">
        <v>45911</v>
      </c>
      <c r="AL114" s="3">
        <v>45905</v>
      </c>
      <c r="AM114" s="3">
        <v>45912</v>
      </c>
      <c r="AN114" s="3">
        <v>45913</v>
      </c>
      <c r="AO114" s="3">
        <v>45913</v>
      </c>
      <c r="AP114" s="3">
        <v>45910</v>
      </c>
      <c r="AQ114" s="3">
        <v>45914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45909</v>
      </c>
      <c r="B115" s="14" t="s">
        <v>515</v>
      </c>
      <c r="C115" s="9" t="s">
        <v>495</v>
      </c>
      <c r="D115" s="13" t="s">
        <v>499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45915</v>
      </c>
      <c r="U115" s="11">
        <v>5000</v>
      </c>
      <c r="V115" s="10">
        <v>5000</v>
      </c>
      <c r="W115" s="10">
        <v>0</v>
      </c>
      <c r="X115" s="10">
        <v>5400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45915</v>
      </c>
      <c r="AK115" s="3">
        <v>45911</v>
      </c>
      <c r="AL115" s="3">
        <v>45905</v>
      </c>
      <c r="AM115" s="3">
        <v>45912</v>
      </c>
      <c r="AN115" s="3">
        <v>45913</v>
      </c>
      <c r="AO115" s="3">
        <v>45913</v>
      </c>
      <c r="AP115" s="3">
        <v>45910</v>
      </c>
      <c r="AQ115" s="3">
        <v>45914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45909</v>
      </c>
      <c r="B116" s="14" t="s">
        <v>515</v>
      </c>
      <c r="C116" s="9" t="s">
        <v>495</v>
      </c>
      <c r="D116" s="13" t="s">
        <v>500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45909</v>
      </c>
      <c r="B117" s="14" t="s">
        <v>516</v>
      </c>
      <c r="C117" s="9" t="s">
        <v>495</v>
      </c>
      <c r="D117" s="13" t="s">
        <v>501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45909</v>
      </c>
      <c r="B118" s="14" t="s">
        <v>516</v>
      </c>
      <c r="C118" s="9" t="s">
        <v>495</v>
      </c>
      <c r="D118" s="13" t="s">
        <v>502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61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335</v>
      </c>
      <c r="C119" s="9" t="s">
        <v>107</v>
      </c>
      <c r="D119" s="13" t="s">
        <v>315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45913</v>
      </c>
      <c r="B120" s="14" t="s">
        <v>550</v>
      </c>
      <c r="C120" s="9" t="s">
        <v>111</v>
      </c>
      <c r="D120" s="13" t="s">
        <v>551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552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 t="s">
        <v>135</v>
      </c>
      <c r="B121" s="14" t="s">
        <v>135</v>
      </c>
      <c r="C121" s="9" t="s">
        <v>111</v>
      </c>
      <c r="D121" s="13" t="s">
        <v>61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120</v>
      </c>
      <c r="AA121" s="8">
        <v>107569.00000000001</v>
      </c>
      <c r="AB121" s="8">
        <v>36000</v>
      </c>
      <c r="AC121" s="8">
        <v>71569.000000000015</v>
      </c>
      <c r="AD121" s="8">
        <v>36000</v>
      </c>
      <c r="AE121" s="8">
        <v>71569.000000000015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5146.7653533333332</v>
      </c>
    </row>
    <row r="122" spans="1:56" ht="27.75" customHeight="1" x14ac:dyDescent="0.45">
      <c r="A122" s="3">
        <v>45631</v>
      </c>
      <c r="B122" s="14" t="s">
        <v>203</v>
      </c>
      <c r="C122" s="9" t="s">
        <v>109</v>
      </c>
      <c r="D122" s="13" t="s">
        <v>144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 t="s">
        <v>63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120</v>
      </c>
      <c r="AA122" s="8">
        <v>17211.04</v>
      </c>
      <c r="AB122" s="8">
        <v>17211.04</v>
      </c>
      <c r="AC122" s="8">
        <v>0</v>
      </c>
      <c r="AD122" s="8">
        <v>17211.04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218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202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9000</v>
      </c>
      <c r="V123" s="10">
        <v>0</v>
      </c>
      <c r="W123" s="10">
        <v>9000</v>
      </c>
      <c r="X123" s="10">
        <v>0</v>
      </c>
      <c r="Y123" s="10">
        <v>9450</v>
      </c>
      <c r="Z123" s="9" t="s">
        <v>120</v>
      </c>
      <c r="AA123" s="8">
        <v>9681.2100000000009</v>
      </c>
      <c r="AB123" s="8">
        <v>9681.2100000000009</v>
      </c>
      <c r="AC123" s="8">
        <v>0</v>
      </c>
      <c r="AD123" s="8">
        <v>9681.2100000000009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217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45896</v>
      </c>
      <c r="B124" s="14" t="s">
        <v>400</v>
      </c>
      <c r="C124" s="9" t="s">
        <v>107</v>
      </c>
      <c r="D124" s="13" t="s">
        <v>401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40</v>
      </c>
      <c r="O124" s="9">
        <v>40</v>
      </c>
      <c r="P124" s="10">
        <v>65.13122457599998</v>
      </c>
      <c r="Q124" s="10">
        <v>0</v>
      </c>
      <c r="R124" s="10">
        <v>65.13122457599998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3310.89</v>
      </c>
      <c r="AB124" s="8">
        <v>3310.89</v>
      </c>
      <c r="AC124" s="8">
        <v>0</v>
      </c>
      <c r="AD124" s="8">
        <v>3310.89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45896</v>
      </c>
      <c r="B125" s="14" t="s">
        <v>402</v>
      </c>
      <c r="C125" s="9" t="s">
        <v>107</v>
      </c>
      <c r="D125" s="13" t="s">
        <v>313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45896</v>
      </c>
      <c r="B126" s="14" t="s">
        <v>403</v>
      </c>
      <c r="C126" s="9" t="s">
        <v>107</v>
      </c>
      <c r="D126" s="13" t="s">
        <v>404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45876</v>
      </c>
      <c r="B127" s="14" t="s">
        <v>337</v>
      </c>
      <c r="C127" s="9" t="s">
        <v>107</v>
      </c>
      <c r="D127" s="13" t="s">
        <v>317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113.97964300799998</v>
      </c>
      <c r="Q127" s="10">
        <v>0</v>
      </c>
      <c r="R127" s="10">
        <v>113.97964300799998</v>
      </c>
      <c r="S127" s="9" t="s">
        <v>71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120</v>
      </c>
      <c r="AA127" s="8">
        <v>5797.55</v>
      </c>
      <c r="AB127" s="8">
        <v>5797.55</v>
      </c>
      <c r="AC127" s="8">
        <v>0</v>
      </c>
      <c r="AD127" s="8">
        <v>5797.55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45911</v>
      </c>
      <c r="B128" s="14" t="s">
        <v>533</v>
      </c>
      <c r="C128" s="9" t="s">
        <v>107</v>
      </c>
      <c r="D128" s="13" t="s">
        <v>534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45911</v>
      </c>
      <c r="B129" s="14" t="s">
        <v>535</v>
      </c>
      <c r="C129" s="9" t="s">
        <v>107</v>
      </c>
      <c r="D129" s="13" t="s">
        <v>536</v>
      </c>
      <c r="E129" s="9">
        <v>21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42</v>
      </c>
      <c r="O129" s="9">
        <v>40</v>
      </c>
      <c r="P129" s="10">
        <v>68.387785804799989</v>
      </c>
      <c r="Q129" s="10">
        <v>0</v>
      </c>
      <c r="R129" s="10">
        <v>68.387785804799989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3478.5300000000007</v>
      </c>
      <c r="AB129" s="8">
        <v>3478.5300000000007</v>
      </c>
      <c r="AC129" s="8">
        <v>0</v>
      </c>
      <c r="AD129" s="8">
        <v>3478.5300000000007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45911</v>
      </c>
      <c r="B130" s="14" t="s">
        <v>537</v>
      </c>
      <c r="C130" s="9" t="s">
        <v>107</v>
      </c>
      <c r="D130" s="13" t="s">
        <v>538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45911</v>
      </c>
      <c r="B131" s="14" t="s">
        <v>539</v>
      </c>
      <c r="C131" s="9" t="s">
        <v>107</v>
      </c>
      <c r="D131" s="13" t="s">
        <v>540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773.56453533333331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8310.3338999999996</v>
      </c>
      <c r="AE135" s="8">
        <v>0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238480.05390000006</v>
      </c>
      <c r="AB137" s="8">
        <v>156154.15390000003</v>
      </c>
      <c r="AC137" s="8">
        <v>82325.900000000023</v>
      </c>
      <c r="AD137" s="8">
        <v>144014.22390000001</v>
      </c>
      <c r="AE137" s="8">
        <v>94465.830000000016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28617</v>
      </c>
      <c r="AC139" s="8">
        <v>1139.1000000000022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85.14772500000015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58373.100000000006</v>
      </c>
      <c r="AC140" s="8">
        <v>1139.1000000000022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45913</v>
      </c>
      <c r="B141" s="14" t="s">
        <v>128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45919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213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115</v>
      </c>
      <c r="AH141" s="1" t="s">
        <v>146</v>
      </c>
      <c r="AI141" s="1">
        <v>4</v>
      </c>
      <c r="AJ141" s="3">
        <v>45919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45914</v>
      </c>
      <c r="AQ141" s="3">
        <v>45917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 t="s">
        <v>553</v>
      </c>
      <c r="AZ141" s="2">
        <v>0</v>
      </c>
      <c r="BA141" s="2">
        <v>0</v>
      </c>
      <c r="BB141" s="2">
        <v>0</v>
      </c>
      <c r="BC141" s="1" t="s">
        <v>105</v>
      </c>
      <c r="BD141" s="56">
        <v>1022.3013166666664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11595.1</v>
      </c>
      <c r="AB142" s="8">
        <v>0</v>
      </c>
      <c r="AC142" s="8">
        <v>11595.1</v>
      </c>
      <c r="AD142" s="8">
        <v>0</v>
      </c>
      <c r="AE142" s="8">
        <v>11595.1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45908</v>
      </c>
      <c r="B143" s="14" t="s">
        <v>517</v>
      </c>
      <c r="C143" s="9" t="s">
        <v>320</v>
      </c>
      <c r="D143" s="13" t="s">
        <v>59</v>
      </c>
      <c r="E143" s="9">
        <v>23</v>
      </c>
      <c r="F143" s="9">
        <v>35</v>
      </c>
      <c r="G143" s="9" t="s">
        <v>482</v>
      </c>
      <c r="H143" s="9">
        <v>0</v>
      </c>
      <c r="I143" s="9">
        <v>90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45922</v>
      </c>
      <c r="U143" s="11">
        <v>10000</v>
      </c>
      <c r="V143" s="10">
        <v>0</v>
      </c>
      <c r="W143" s="10">
        <v>10000</v>
      </c>
      <c r="X143" s="10">
        <v>0</v>
      </c>
      <c r="Y143" s="10">
        <v>0</v>
      </c>
      <c r="Z143" s="9" t="s">
        <v>518</v>
      </c>
      <c r="AA143" s="8">
        <v>10198.1</v>
      </c>
      <c r="AB143" s="8">
        <v>6920</v>
      </c>
      <c r="AC143" s="8">
        <v>3278.1000000000004</v>
      </c>
      <c r="AD143" s="8">
        <v>0</v>
      </c>
      <c r="AE143" s="8">
        <v>0</v>
      </c>
      <c r="AF143" s="8" t="s">
        <v>519</v>
      </c>
      <c r="AG143" s="1" t="s">
        <v>115</v>
      </c>
      <c r="AH143" s="1" t="s">
        <v>77</v>
      </c>
      <c r="AI143" s="1">
        <v>1</v>
      </c>
      <c r="AJ143" s="3">
        <v>45922</v>
      </c>
      <c r="AK143" s="3">
        <v>0</v>
      </c>
      <c r="AL143" s="3">
        <v>0</v>
      </c>
      <c r="AM143" s="3">
        <v>0</v>
      </c>
      <c r="AN143" s="3">
        <v>0</v>
      </c>
      <c r="AO143" s="3">
        <v>45921</v>
      </c>
      <c r="AP143" s="3">
        <v>45917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484</v>
      </c>
      <c r="BD143" s="56">
        <v>302.02228000000002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>
        <v>0</v>
      </c>
      <c r="H144" s="9">
        <v>0</v>
      </c>
      <c r="I144" s="9">
        <v>90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518</v>
      </c>
      <c r="AA144" s="8">
        <v>10198.1</v>
      </c>
      <c r="AB144" s="8">
        <v>6920</v>
      </c>
      <c r="AC144" s="8">
        <v>3278.1000000000004</v>
      </c>
      <c r="AD144" s="8">
        <v>0</v>
      </c>
      <c r="AE144" s="8">
        <v>0</v>
      </c>
      <c r="AF144" s="8" t="s">
        <v>58</v>
      </c>
      <c r="AG144" s="1" t="s">
        <v>115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485</v>
      </c>
      <c r="BD144" s="56">
        <v>0</v>
      </c>
    </row>
    <row r="145" spans="1:56" ht="27.75" customHeight="1" x14ac:dyDescent="0.45">
      <c r="A145" s="3">
        <v>45601</v>
      </c>
      <c r="B145" s="14" t="s">
        <v>193</v>
      </c>
      <c r="C145" s="9" t="s">
        <v>93</v>
      </c>
      <c r="D145" s="13" t="s">
        <v>142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91</v>
      </c>
      <c r="M145" s="10">
        <v>24</v>
      </c>
      <c r="N145" s="9">
        <v>40</v>
      </c>
      <c r="O145" s="9">
        <v>55</v>
      </c>
      <c r="P145" s="10">
        <v>3207.7128103679997</v>
      </c>
      <c r="Q145" s="10">
        <v>0</v>
      </c>
      <c r="R145" s="10">
        <v>3207.7128103679997</v>
      </c>
      <c r="S145" s="9" t="s">
        <v>299</v>
      </c>
      <c r="T145" s="12" t="s">
        <v>63</v>
      </c>
      <c r="U145" s="11">
        <v>100000</v>
      </c>
      <c r="V145" s="10">
        <v>1500</v>
      </c>
      <c r="W145" s="10">
        <v>98500</v>
      </c>
      <c r="X145" s="10">
        <v>0</v>
      </c>
      <c r="Y145" s="10">
        <v>103425</v>
      </c>
      <c r="Z145" s="9" t="s">
        <v>99</v>
      </c>
      <c r="AA145" s="8">
        <v>105955.465</v>
      </c>
      <c r="AB145" s="8">
        <v>20359</v>
      </c>
      <c r="AC145" s="8">
        <v>85596.464999999997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113</v>
      </c>
      <c r="BD145" s="56">
        <v>10965.216264845832</v>
      </c>
    </row>
    <row r="146" spans="1:56" ht="27.75" customHeight="1" x14ac:dyDescent="0.45">
      <c r="A146" s="3">
        <v>45601</v>
      </c>
      <c r="B146" s="14" t="s">
        <v>193</v>
      </c>
      <c r="C146" s="9" t="s">
        <v>93</v>
      </c>
      <c r="D146" s="13" t="s">
        <v>142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11003.203948644863</v>
      </c>
      <c r="Q146" s="10">
        <v>0</v>
      </c>
      <c r="R146" s="10">
        <v>11003.203948644863</v>
      </c>
      <c r="S146" s="9" t="s">
        <v>299</v>
      </c>
      <c r="T146" s="12" t="s">
        <v>63</v>
      </c>
      <c r="U146" s="11">
        <v>337878</v>
      </c>
      <c r="V146" s="10">
        <v>0</v>
      </c>
      <c r="W146" s="10">
        <v>337878</v>
      </c>
      <c r="X146" s="10">
        <v>0</v>
      </c>
      <c r="Y146" s="10">
        <v>354771.9</v>
      </c>
      <c r="Z146" s="9" t="s">
        <v>99</v>
      </c>
      <c r="AA146" s="8">
        <v>363451.98582000006</v>
      </c>
      <c r="AB146" s="8">
        <v>0</v>
      </c>
      <c r="AC146" s="8">
        <v>363451.98582000006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113</v>
      </c>
      <c r="BD146" s="56">
        <v>46559.511849046357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99</v>
      </c>
      <c r="AA147" s="8">
        <v>469407.45082000003</v>
      </c>
      <c r="AB147" s="8">
        <v>20359</v>
      </c>
      <c r="AC147" s="8">
        <v>449048.45082000003</v>
      </c>
      <c r="AD147" s="8">
        <v>0</v>
      </c>
      <c r="AE147" s="8">
        <v>0</v>
      </c>
      <c r="AF147" s="8" t="s">
        <v>58</v>
      </c>
      <c r="AG147" s="1" t="s">
        <v>115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114</v>
      </c>
      <c r="BD147" s="56">
        <v>0</v>
      </c>
    </row>
    <row r="148" spans="1:56" ht="27.75" customHeight="1" x14ac:dyDescent="0.45">
      <c r="A148" s="3">
        <v>45894</v>
      </c>
      <c r="B148" s="14" t="s">
        <v>374</v>
      </c>
      <c r="C148" s="9" t="s">
        <v>137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123</v>
      </c>
      <c r="T148" s="12">
        <v>45920</v>
      </c>
      <c r="U148" s="11">
        <v>5000</v>
      </c>
      <c r="V148" s="10">
        <v>5000</v>
      </c>
      <c r="W148" s="10">
        <v>0</v>
      </c>
      <c r="X148" s="10">
        <v>0</v>
      </c>
      <c r="Y148" s="10">
        <v>0</v>
      </c>
      <c r="Z148" s="9" t="s">
        <v>84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45920</v>
      </c>
      <c r="AK148" s="3">
        <v>0</v>
      </c>
      <c r="AL148" s="3">
        <v>0</v>
      </c>
      <c r="AM148" s="3">
        <v>0</v>
      </c>
      <c r="AN148" s="3">
        <v>0</v>
      </c>
      <c r="AO148" s="3">
        <v>45919</v>
      </c>
      <c r="AP148" s="3">
        <v>45915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132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45906</v>
      </c>
      <c r="B149" s="14" t="s">
        <v>478</v>
      </c>
      <c r="C149" s="9" t="s">
        <v>179</v>
      </c>
      <c r="D149" s="13" t="s">
        <v>479</v>
      </c>
      <c r="E149" s="9">
        <v>26</v>
      </c>
      <c r="F149" s="9">
        <v>41</v>
      </c>
      <c r="G149" s="9" t="s">
        <v>60</v>
      </c>
      <c r="H149" s="9">
        <v>0</v>
      </c>
      <c r="I149" s="9">
        <v>97</v>
      </c>
      <c r="J149" s="9" t="s">
        <v>57</v>
      </c>
      <c r="K149" s="9">
        <v>5</v>
      </c>
      <c r="L149" s="9" t="s">
        <v>91</v>
      </c>
      <c r="M149" s="10">
        <v>27</v>
      </c>
      <c r="N149" s="9">
        <v>43</v>
      </c>
      <c r="O149" s="9">
        <v>40</v>
      </c>
      <c r="P149" s="10">
        <v>114.57174504959998</v>
      </c>
      <c r="Q149" s="10">
        <v>0</v>
      </c>
      <c r="R149" s="10">
        <v>114.57174504959998</v>
      </c>
      <c r="S149" s="9" t="s">
        <v>185</v>
      </c>
      <c r="T149" s="12">
        <v>45919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84</v>
      </c>
      <c r="AA149" s="8">
        <v>4749.8</v>
      </c>
      <c r="AB149" s="8">
        <v>4749.8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72</v>
      </c>
      <c r="AI149" s="1">
        <v>3</v>
      </c>
      <c r="AJ149" s="3">
        <v>45919</v>
      </c>
      <c r="AK149" s="3">
        <v>0</v>
      </c>
      <c r="AL149" s="3">
        <v>45909</v>
      </c>
      <c r="AM149" s="3">
        <v>45916</v>
      </c>
      <c r="AN149" s="3">
        <v>45917</v>
      </c>
      <c r="AO149" s="3">
        <v>45917</v>
      </c>
      <c r="AP149" s="3">
        <v>45914</v>
      </c>
      <c r="AQ149" s="3">
        <v>45918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45906</v>
      </c>
      <c r="B150" s="14" t="s">
        <v>478</v>
      </c>
      <c r="C150" s="9" t="s">
        <v>179</v>
      </c>
      <c r="D150" s="13" t="s">
        <v>480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185</v>
      </c>
      <c r="T150" s="12">
        <v>45919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84</v>
      </c>
      <c r="AA150" s="8">
        <v>4749.8</v>
      </c>
      <c r="AB150" s="8">
        <v>4749.8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45906</v>
      </c>
      <c r="B151" s="14" t="s">
        <v>520</v>
      </c>
      <c r="C151" s="9" t="s">
        <v>179</v>
      </c>
      <c r="D151" s="13" t="s">
        <v>481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185</v>
      </c>
      <c r="T151" s="12">
        <v>45919</v>
      </c>
      <c r="U151" s="11">
        <v>4000</v>
      </c>
      <c r="V151" s="10">
        <v>0</v>
      </c>
      <c r="W151" s="10">
        <v>4000</v>
      </c>
      <c r="X151" s="10">
        <v>0</v>
      </c>
      <c r="Y151" s="10">
        <v>4200</v>
      </c>
      <c r="Z151" s="9" t="s">
        <v>84</v>
      </c>
      <c r="AA151" s="8">
        <v>4749.8</v>
      </c>
      <c r="AB151" s="8">
        <v>2570</v>
      </c>
      <c r="AC151" s="8">
        <v>2179.8000000000002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176.00673999999998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14249.400000000001</v>
      </c>
      <c r="AB152" s="8">
        <v>12069.6</v>
      </c>
      <c r="AC152" s="8">
        <v>2179.8000000000002</v>
      </c>
      <c r="AD152" s="8">
        <v>0</v>
      </c>
      <c r="AE152" s="8">
        <v>0</v>
      </c>
      <c r="AF152" s="8" t="s">
        <v>58</v>
      </c>
      <c r="AG152" s="1" t="s">
        <v>115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 t="s">
        <v>135</v>
      </c>
      <c r="B153" s="14" t="s">
        <v>135</v>
      </c>
      <c r="C153" s="9" t="s">
        <v>109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197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197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198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6300</v>
      </c>
      <c r="W155" s="10">
        <v>8700</v>
      </c>
      <c r="X155" s="10">
        <v>0</v>
      </c>
      <c r="Y155" s="10">
        <v>0</v>
      </c>
      <c r="Z155" s="9" t="s">
        <v>88</v>
      </c>
      <c r="AA155" s="8">
        <v>10816.971</v>
      </c>
      <c r="AB155" s="8">
        <v>10816.971</v>
      </c>
      <c r="AC155" s="8">
        <v>0</v>
      </c>
      <c r="AD155" s="8">
        <v>0</v>
      </c>
      <c r="AE155" s="8">
        <v>10816.971</v>
      </c>
      <c r="AF155" s="8">
        <v>0</v>
      </c>
      <c r="AG155" s="1" t="s">
        <v>116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45911</v>
      </c>
      <c r="B156" s="14" t="s">
        <v>541</v>
      </c>
      <c r="C156" s="9" t="s">
        <v>109</v>
      </c>
      <c r="D156" s="13" t="s">
        <v>542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45929</v>
      </c>
      <c r="U156" s="11">
        <v>10000</v>
      </c>
      <c r="V156" s="10">
        <v>500</v>
      </c>
      <c r="W156" s="10">
        <v>9500</v>
      </c>
      <c r="X156" s="10">
        <v>0</v>
      </c>
      <c r="Y156" s="10">
        <v>9975</v>
      </c>
      <c r="Z156" s="9" t="s">
        <v>88</v>
      </c>
      <c r="AA156" s="8">
        <v>11811.635</v>
      </c>
      <c r="AB156" s="8">
        <v>3500</v>
      </c>
      <c r="AC156" s="8">
        <v>8311.6350000000002</v>
      </c>
      <c r="AD156" s="8">
        <v>0</v>
      </c>
      <c r="AE156" s="8">
        <v>11811.635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45929</v>
      </c>
      <c r="AK156" s="3">
        <v>45925</v>
      </c>
      <c r="AL156" s="3">
        <v>45918</v>
      </c>
      <c r="AM156" s="3">
        <v>45926</v>
      </c>
      <c r="AN156" s="3">
        <v>45927</v>
      </c>
      <c r="AO156" s="3">
        <v>45928</v>
      </c>
      <c r="AP156" s="3">
        <v>45924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857.20662300000015</v>
      </c>
    </row>
    <row r="157" spans="1:56" ht="27.75" customHeight="1" x14ac:dyDescent="0.45">
      <c r="A157" s="3">
        <v>45901</v>
      </c>
      <c r="B157" s="14" t="s">
        <v>421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45930</v>
      </c>
      <c r="U157" s="11">
        <v>30000</v>
      </c>
      <c r="V157" s="10">
        <v>3600</v>
      </c>
      <c r="W157" s="10">
        <v>26400</v>
      </c>
      <c r="X157" s="10">
        <v>9475</v>
      </c>
      <c r="Y157" s="10">
        <v>21551.25</v>
      </c>
      <c r="Z157" s="9" t="s">
        <v>88</v>
      </c>
      <c r="AA157" s="8">
        <v>26795.315662500001</v>
      </c>
      <c r="AB157" s="8">
        <v>0</v>
      </c>
      <c r="AC157" s="8">
        <v>26795.315662500001</v>
      </c>
      <c r="AD157" s="8">
        <v>0</v>
      </c>
      <c r="AE157" s="8">
        <v>26795.315662500001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45930</v>
      </c>
      <c r="AK157" s="3">
        <v>45926</v>
      </c>
      <c r="AL157" s="3">
        <v>45919</v>
      </c>
      <c r="AM157" s="3">
        <v>45927</v>
      </c>
      <c r="AN157" s="3">
        <v>45928</v>
      </c>
      <c r="AO157" s="3">
        <v>45929</v>
      </c>
      <c r="AP157" s="3">
        <v>45925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2763.4902219925007</v>
      </c>
    </row>
    <row r="158" spans="1:56" ht="27.75" customHeight="1" x14ac:dyDescent="0.45">
      <c r="A158" s="3">
        <v>45901</v>
      </c>
      <c r="B158" s="14" t="s">
        <v>422</v>
      </c>
      <c r="C158" s="9" t="s">
        <v>109</v>
      </c>
      <c r="D158" s="13" t="s">
        <v>144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88</v>
      </c>
      <c r="AA158" s="8">
        <v>12433.3</v>
      </c>
      <c r="AB158" s="8">
        <v>0</v>
      </c>
      <c r="AC158" s="8">
        <v>12433.3</v>
      </c>
      <c r="AD158" s="8">
        <v>0</v>
      </c>
      <c r="AE158" s="8">
        <v>12433.3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45945</v>
      </c>
      <c r="AK158" s="3">
        <v>45941</v>
      </c>
      <c r="AL158" s="3">
        <v>45934</v>
      </c>
      <c r="AM158" s="3">
        <v>45942</v>
      </c>
      <c r="AN158" s="3">
        <v>45943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1282.2876733333333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120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88</v>
      </c>
      <c r="AA159" s="8">
        <v>61857.2216625</v>
      </c>
      <c r="AB159" s="8">
        <v>14316.971</v>
      </c>
      <c r="AC159" s="8">
        <v>47540.250662499995</v>
      </c>
      <c r="AD159" s="8">
        <v>0</v>
      </c>
      <c r="AE159" s="8">
        <v>61857.2216625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45895</v>
      </c>
      <c r="B160" s="14" t="s">
        <v>375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45916</v>
      </c>
      <c r="U160" s="11">
        <v>13000</v>
      </c>
      <c r="V160" s="10">
        <v>13000</v>
      </c>
      <c r="W160" s="10">
        <v>0</v>
      </c>
      <c r="X160" s="10">
        <v>53544</v>
      </c>
      <c r="Y160" s="10">
        <v>0</v>
      </c>
      <c r="Z160" s="9" t="s">
        <v>127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45916</v>
      </c>
      <c r="AK160" s="3">
        <v>0</v>
      </c>
      <c r="AL160" s="3">
        <v>45907</v>
      </c>
      <c r="AM160" s="3">
        <v>45914</v>
      </c>
      <c r="AN160" s="3">
        <v>45915</v>
      </c>
      <c r="AO160" s="3">
        <v>45915</v>
      </c>
      <c r="AP160" s="3">
        <v>45911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469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45909</v>
      </c>
      <c r="B161" s="14" t="s">
        <v>521</v>
      </c>
      <c r="C161" s="9" t="s">
        <v>147</v>
      </c>
      <c r="D161" s="13" t="s">
        <v>148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127</v>
      </c>
      <c r="AA161" s="8">
        <v>57350.272649999999</v>
      </c>
      <c r="AB161" s="8">
        <v>30110</v>
      </c>
      <c r="AC161" s="8">
        <v>27240.272649999999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486</v>
      </c>
      <c r="AZ161" s="2">
        <v>0</v>
      </c>
      <c r="BA161" s="2">
        <v>0</v>
      </c>
      <c r="BB161" s="2">
        <v>0</v>
      </c>
      <c r="BC161" s="1" t="s">
        <v>104</v>
      </c>
      <c r="BD161" s="56">
        <v>3061.5039761638886</v>
      </c>
    </row>
    <row r="162" spans="1:56" ht="27.75" customHeight="1" x14ac:dyDescent="0.45">
      <c r="A162" s="3" t="s">
        <v>135</v>
      </c>
      <c r="B162" s="14" t="s">
        <v>135</v>
      </c>
      <c r="C162" s="9" t="s">
        <v>109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127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146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761.48529722222236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127</v>
      </c>
      <c r="AA163" s="8">
        <v>64125.722649999996</v>
      </c>
      <c r="AB163" s="8">
        <v>30110</v>
      </c>
      <c r="AC163" s="8">
        <v>34015.722649999996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149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5DA3-DC11-484B-895D-F8A9FEEF3E11}">
  <sheetPr>
    <tabColor rgb="FFFFFF00"/>
  </sheetPr>
  <dimension ref="A1:BD158"/>
  <sheetViews>
    <sheetView topLeftCell="A5" zoomScale="80" zoomScaleNormal="80" workbookViewId="0">
      <selection activeCell="F12" sqref="F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45912</v>
      </c>
      <c r="E3" s="79" t="s">
        <v>52</v>
      </c>
      <c r="F3" s="79"/>
      <c r="G3" s="80">
        <v>10.26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0</v>
      </c>
      <c r="W6" s="10">
        <v>5000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 t="s">
        <v>135</v>
      </c>
      <c r="B8" s="14" t="s">
        <v>135</v>
      </c>
      <c r="C8" s="9" t="s">
        <v>211</v>
      </c>
      <c r="D8" s="13" t="s">
        <v>236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 t="s">
        <v>63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133</v>
      </c>
      <c r="AA8" s="8">
        <v>13201.65</v>
      </c>
      <c r="AB8" s="8">
        <v>2599</v>
      </c>
      <c r="AC8" s="8">
        <v>10602.65</v>
      </c>
      <c r="AD8" s="8">
        <v>0</v>
      </c>
      <c r="AE8" s="8">
        <v>0</v>
      </c>
      <c r="AF8" s="8">
        <v>0</v>
      </c>
      <c r="AG8" s="1" t="s">
        <v>117</v>
      </c>
      <c r="AH8" s="1" t="s">
        <v>72</v>
      </c>
      <c r="AI8" s="1">
        <v>3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729.46232000000009</v>
      </c>
    </row>
    <row r="9" spans="1:56" ht="27.75" customHeight="1" x14ac:dyDescent="0.45">
      <c r="A9" s="3">
        <v>0</v>
      </c>
      <c r="B9" s="14">
        <v>0</v>
      </c>
      <c r="C9" s="9" t="s">
        <v>201</v>
      </c>
      <c r="D9" s="13" t="s">
        <v>95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 t="s">
        <v>58</v>
      </c>
      <c r="AG9" s="1" t="s">
        <v>61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45898</v>
      </c>
      <c r="B10" s="14" t="s">
        <v>407</v>
      </c>
      <c r="C10" s="9" t="s">
        <v>136</v>
      </c>
      <c r="D10" s="13" t="s">
        <v>124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45917</v>
      </c>
      <c r="U10" s="11">
        <v>50000</v>
      </c>
      <c r="V10" s="10">
        <v>20000</v>
      </c>
      <c r="W10" s="10">
        <v>30000</v>
      </c>
      <c r="X10" s="10">
        <v>52901</v>
      </c>
      <c r="Y10" s="10">
        <v>0</v>
      </c>
      <c r="Z10" s="9" t="s">
        <v>168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116</v>
      </c>
      <c r="AH10" s="1" t="s">
        <v>74</v>
      </c>
      <c r="AI10" s="1">
        <v>2</v>
      </c>
      <c r="AJ10" s="3">
        <v>45917</v>
      </c>
      <c r="AK10" s="3">
        <v>0</v>
      </c>
      <c r="AL10" s="3">
        <v>45908</v>
      </c>
      <c r="AM10" s="3">
        <v>45915</v>
      </c>
      <c r="AN10" s="3">
        <v>45916</v>
      </c>
      <c r="AO10" s="3">
        <v>45916</v>
      </c>
      <c r="AP10" s="3">
        <v>45912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 t="s">
        <v>135</v>
      </c>
      <c r="B11" s="14" t="s">
        <v>135</v>
      </c>
      <c r="C11" s="9" t="s">
        <v>237</v>
      </c>
      <c r="D11" s="13" t="s">
        <v>61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40000</v>
      </c>
      <c r="V11" s="10">
        <v>0</v>
      </c>
      <c r="W11" s="10">
        <v>40000</v>
      </c>
      <c r="X11" s="10">
        <v>0</v>
      </c>
      <c r="Y11" s="10">
        <v>42000</v>
      </c>
      <c r="Z11" s="9" t="s">
        <v>168</v>
      </c>
      <c r="AA11" s="8">
        <v>35204.400000000001</v>
      </c>
      <c r="AB11" s="8">
        <v>14424</v>
      </c>
      <c r="AC11" s="8">
        <v>20780.400000000001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1509.1188266666668</v>
      </c>
    </row>
    <row r="12" spans="1:56" ht="27.75" customHeight="1" x14ac:dyDescent="0.45">
      <c r="A12" s="3" t="s">
        <v>135</v>
      </c>
      <c r="B12" s="14" t="s">
        <v>135</v>
      </c>
      <c r="C12" s="9" t="s">
        <v>204</v>
      </c>
      <c r="D12" s="13" t="s">
        <v>205</v>
      </c>
      <c r="E12" s="9">
        <v>19</v>
      </c>
      <c r="F12" s="9">
        <v>32</v>
      </c>
      <c r="G12" s="9" t="s">
        <v>60</v>
      </c>
      <c r="H12" s="9">
        <v>0</v>
      </c>
      <c r="I12" s="9">
        <v>64</v>
      </c>
      <c r="J12" s="9" t="s">
        <v>57</v>
      </c>
      <c r="K12" s="9">
        <v>5</v>
      </c>
      <c r="L12" s="9" t="s">
        <v>92</v>
      </c>
      <c r="M12" s="10">
        <v>20</v>
      </c>
      <c r="N12" s="9">
        <v>35</v>
      </c>
      <c r="O12" s="9">
        <v>40</v>
      </c>
      <c r="P12" s="10">
        <v>341.36903080895991</v>
      </c>
      <c r="Q12" s="10">
        <v>0</v>
      </c>
      <c r="R12" s="10">
        <v>341.36903080895991</v>
      </c>
      <c r="S12" s="9" t="s">
        <v>67</v>
      </c>
      <c r="T12" s="12">
        <v>45925</v>
      </c>
      <c r="U12" s="11">
        <v>20000</v>
      </c>
      <c r="V12" s="10">
        <v>233</v>
      </c>
      <c r="W12" s="10">
        <v>19767</v>
      </c>
      <c r="X12" s="10">
        <v>0</v>
      </c>
      <c r="Y12" s="10">
        <v>20755.350000000002</v>
      </c>
      <c r="Z12" s="9" t="s">
        <v>168</v>
      </c>
      <c r="AA12" s="8">
        <v>18501.714330000003</v>
      </c>
      <c r="AB12" s="8">
        <v>0</v>
      </c>
      <c r="AC12" s="8">
        <v>18501.714330000003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45925</v>
      </c>
      <c r="AK12" s="3">
        <v>0</v>
      </c>
      <c r="AL12" s="3">
        <v>45915</v>
      </c>
      <c r="AM12" s="3">
        <v>45922</v>
      </c>
      <c r="AN12" s="3">
        <v>45923</v>
      </c>
      <c r="AO12" s="3">
        <v>45923</v>
      </c>
      <c r="AP12" s="3">
        <v>45920</v>
      </c>
      <c r="AQ12" s="3">
        <v>45924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1343.6356095653334</v>
      </c>
    </row>
    <row r="13" spans="1:56" ht="27.75" customHeight="1" x14ac:dyDescent="0.45">
      <c r="A13" s="3" t="s">
        <v>135</v>
      </c>
      <c r="B13" s="14" t="s">
        <v>135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140000</v>
      </c>
      <c r="V13" s="10">
        <v>0</v>
      </c>
      <c r="W13" s="10">
        <v>140000</v>
      </c>
      <c r="X13" s="10">
        <v>0</v>
      </c>
      <c r="Y13" s="10">
        <v>147000</v>
      </c>
      <c r="Z13" s="9" t="s">
        <v>168</v>
      </c>
      <c r="AA13" s="8">
        <v>123215.4</v>
      </c>
      <c r="AB13" s="8">
        <v>0</v>
      </c>
      <c r="AC13" s="8">
        <v>123215.4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8948.1761600000009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168</v>
      </c>
      <c r="AA14" s="8">
        <v>176921.51433000001</v>
      </c>
      <c r="AB14" s="8">
        <v>14424</v>
      </c>
      <c r="AC14" s="8">
        <v>162497.51433000001</v>
      </c>
      <c r="AD14" s="8">
        <v>0</v>
      </c>
      <c r="AE14" s="8">
        <v>0</v>
      </c>
      <c r="AF14" s="8" t="s">
        <v>58</v>
      </c>
      <c r="AG14" s="1" t="s">
        <v>115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45905</v>
      </c>
      <c r="B15" s="14" t="s">
        <v>461</v>
      </c>
      <c r="C15" s="9" t="s">
        <v>73</v>
      </c>
      <c r="D15" s="13" t="s">
        <v>462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141</v>
      </c>
      <c r="T15" s="12">
        <v>45916</v>
      </c>
      <c r="U15" s="11">
        <v>5000</v>
      </c>
      <c r="V15" s="10">
        <v>5000</v>
      </c>
      <c r="W15" s="10">
        <v>0</v>
      </c>
      <c r="X15" s="10">
        <v>5400</v>
      </c>
      <c r="Y15" s="10">
        <v>0</v>
      </c>
      <c r="Z15" s="9" t="s">
        <v>172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463</v>
      </c>
      <c r="AG15" s="1" t="s">
        <v>115</v>
      </c>
      <c r="AH15" s="1" t="s">
        <v>74</v>
      </c>
      <c r="AI15" s="1">
        <v>2</v>
      </c>
      <c r="AJ15" s="3">
        <v>45916</v>
      </c>
      <c r="AK15" s="3">
        <v>0</v>
      </c>
      <c r="AL15" s="3">
        <v>45907</v>
      </c>
      <c r="AM15" s="3">
        <v>45914</v>
      </c>
      <c r="AN15" s="3">
        <v>45915</v>
      </c>
      <c r="AO15" s="3">
        <v>45915</v>
      </c>
      <c r="AP15" s="3">
        <v>45911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173</v>
      </c>
      <c r="BD15" s="56">
        <v>0</v>
      </c>
    </row>
    <row r="16" spans="1:56" ht="27.75" customHeight="1" x14ac:dyDescent="0.45">
      <c r="A16" s="3">
        <v>45905</v>
      </c>
      <c r="B16" s="14" t="s">
        <v>461</v>
      </c>
      <c r="C16" s="9" t="s">
        <v>73</v>
      </c>
      <c r="D16" s="13" t="s">
        <v>464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141</v>
      </c>
      <c r="T16" s="12">
        <v>45916</v>
      </c>
      <c r="U16" s="11">
        <v>5000</v>
      </c>
      <c r="V16" s="10">
        <v>4500</v>
      </c>
      <c r="W16" s="10">
        <v>500</v>
      </c>
      <c r="X16" s="10">
        <v>5400</v>
      </c>
      <c r="Y16" s="10">
        <v>0</v>
      </c>
      <c r="Z16" s="9" t="s">
        <v>172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463</v>
      </c>
      <c r="AG16" s="1" t="s">
        <v>115</v>
      </c>
      <c r="AH16" s="1" t="s">
        <v>74</v>
      </c>
      <c r="AI16" s="1">
        <v>2</v>
      </c>
      <c r="AJ16" s="3">
        <v>45916</v>
      </c>
      <c r="AK16" s="3">
        <v>0</v>
      </c>
      <c r="AL16" s="3">
        <v>45907</v>
      </c>
      <c r="AM16" s="3">
        <v>45914</v>
      </c>
      <c r="AN16" s="3">
        <v>45915</v>
      </c>
      <c r="AO16" s="3">
        <v>45915</v>
      </c>
      <c r="AP16" s="3">
        <v>45911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173</v>
      </c>
      <c r="BD16" s="56">
        <v>0</v>
      </c>
    </row>
    <row r="17" spans="1:56" ht="27.75" customHeight="1" x14ac:dyDescent="0.45">
      <c r="A17" s="3">
        <v>45905</v>
      </c>
      <c r="B17" s="14" t="s">
        <v>461</v>
      </c>
      <c r="C17" s="9" t="s">
        <v>73</v>
      </c>
      <c r="D17" s="13" t="s">
        <v>386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141</v>
      </c>
      <c r="T17" s="12">
        <v>45916</v>
      </c>
      <c r="U17" s="11">
        <v>10000</v>
      </c>
      <c r="V17" s="10">
        <v>10000</v>
      </c>
      <c r="W17" s="10">
        <v>0</v>
      </c>
      <c r="X17" s="10">
        <v>10500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463</v>
      </c>
      <c r="AG17" s="1" t="s">
        <v>115</v>
      </c>
      <c r="AH17" s="1" t="s">
        <v>74</v>
      </c>
      <c r="AI17" s="1">
        <v>2</v>
      </c>
      <c r="AJ17" s="3">
        <v>45916</v>
      </c>
      <c r="AK17" s="3">
        <v>0</v>
      </c>
      <c r="AL17" s="3">
        <v>45907</v>
      </c>
      <c r="AM17" s="3">
        <v>45914</v>
      </c>
      <c r="AN17" s="3">
        <v>45915</v>
      </c>
      <c r="AO17" s="3">
        <v>45915</v>
      </c>
      <c r="AP17" s="3">
        <v>45911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45905</v>
      </c>
      <c r="B18" s="14" t="s">
        <v>461</v>
      </c>
      <c r="C18" s="9" t="s">
        <v>73</v>
      </c>
      <c r="D18" s="13" t="s">
        <v>465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141</v>
      </c>
      <c r="T18" s="12">
        <v>45916</v>
      </c>
      <c r="U18" s="11">
        <v>5000</v>
      </c>
      <c r="V18" s="10">
        <v>4787</v>
      </c>
      <c r="W18" s="10">
        <v>213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463</v>
      </c>
      <c r="AG18" s="1" t="s">
        <v>116</v>
      </c>
      <c r="AH18" s="1" t="s">
        <v>74</v>
      </c>
      <c r="AI18" s="1">
        <v>2</v>
      </c>
      <c r="AJ18" s="3">
        <v>45916</v>
      </c>
      <c r="AK18" s="3">
        <v>0</v>
      </c>
      <c r="AL18" s="3">
        <v>45907</v>
      </c>
      <c r="AM18" s="3">
        <v>45914</v>
      </c>
      <c r="AN18" s="3">
        <v>45915</v>
      </c>
      <c r="AO18" s="3">
        <v>45915</v>
      </c>
      <c r="AP18" s="3">
        <v>45911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266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45918</v>
      </c>
      <c r="U19" s="11">
        <v>5000</v>
      </c>
      <c r="V19" s="10">
        <v>5000</v>
      </c>
      <c r="W19" s="10">
        <v>0</v>
      </c>
      <c r="X19" s="10">
        <v>5250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466</v>
      </c>
      <c r="AG19" s="1" t="s">
        <v>117</v>
      </c>
      <c r="AH19" s="1" t="s">
        <v>74</v>
      </c>
      <c r="AI19" s="1">
        <v>2</v>
      </c>
      <c r="AJ19" s="3">
        <v>45918</v>
      </c>
      <c r="AK19" s="3">
        <v>0</v>
      </c>
      <c r="AL19" s="3">
        <v>45909</v>
      </c>
      <c r="AM19" s="3">
        <v>45916</v>
      </c>
      <c r="AN19" s="3">
        <v>45917</v>
      </c>
      <c r="AO19" s="3">
        <v>45917</v>
      </c>
      <c r="AP19" s="3">
        <v>45913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45918</v>
      </c>
      <c r="U20" s="11">
        <v>5000</v>
      </c>
      <c r="V20" s="10">
        <v>4623</v>
      </c>
      <c r="W20" s="10">
        <v>377</v>
      </c>
      <c r="X20" s="10">
        <v>0</v>
      </c>
      <c r="Y20" s="10">
        <v>395.85</v>
      </c>
      <c r="Z20" s="9" t="s">
        <v>172</v>
      </c>
      <c r="AA20" s="8">
        <v>352.86822999999998</v>
      </c>
      <c r="AB20" s="8">
        <v>352.86822999999998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117</v>
      </c>
      <c r="AH20" s="1" t="s">
        <v>74</v>
      </c>
      <c r="AI20" s="1">
        <v>2</v>
      </c>
      <c r="AJ20" s="3">
        <v>45918</v>
      </c>
      <c r="AK20" s="3">
        <v>0</v>
      </c>
      <c r="AL20" s="3">
        <v>45909</v>
      </c>
      <c r="AM20" s="3">
        <v>45916</v>
      </c>
      <c r="AN20" s="3">
        <v>45917</v>
      </c>
      <c r="AO20" s="3">
        <v>45917</v>
      </c>
      <c r="AP20" s="3">
        <v>45913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118</v>
      </c>
      <c r="AH21" s="1">
        <v>0</v>
      </c>
      <c r="AI21" s="1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288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10000</v>
      </c>
      <c r="V22" s="10">
        <v>5000</v>
      </c>
      <c r="W22" s="10">
        <v>5000</v>
      </c>
      <c r="X22" s="10">
        <v>10400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118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117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45904</v>
      </c>
      <c r="B24" s="14" t="s">
        <v>446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447</v>
      </c>
      <c r="T24" s="12">
        <v>45924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172</v>
      </c>
      <c r="AA24" s="8">
        <v>18719.800000000003</v>
      </c>
      <c r="AB24" s="8">
        <v>18719.800000000003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77</v>
      </c>
      <c r="AI24" s="1">
        <v>1</v>
      </c>
      <c r="AJ24" s="3">
        <v>45924</v>
      </c>
      <c r="AK24" s="3">
        <v>0</v>
      </c>
      <c r="AL24" s="3">
        <v>0</v>
      </c>
      <c r="AM24" s="3">
        <v>0</v>
      </c>
      <c r="AN24" s="3">
        <v>0</v>
      </c>
      <c r="AO24" s="3">
        <v>45923</v>
      </c>
      <c r="AP24" s="3">
        <v>45919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45904</v>
      </c>
      <c r="B25" s="14" t="s">
        <v>448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447</v>
      </c>
      <c r="T25" s="12">
        <v>45924</v>
      </c>
      <c r="U25" s="11">
        <v>20000</v>
      </c>
      <c r="V25" s="10">
        <v>0</v>
      </c>
      <c r="W25" s="10">
        <v>20000</v>
      </c>
      <c r="X25" s="10">
        <v>0</v>
      </c>
      <c r="Y25" s="10">
        <v>0</v>
      </c>
      <c r="Z25" s="9" t="s">
        <v>172</v>
      </c>
      <c r="AA25" s="8">
        <v>18719.800000000003</v>
      </c>
      <c r="AB25" s="8">
        <v>0</v>
      </c>
      <c r="AC25" s="8">
        <v>18719.800000000003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77</v>
      </c>
      <c r="AI25" s="1">
        <v>1</v>
      </c>
      <c r="AJ25" s="3">
        <v>45924</v>
      </c>
      <c r="AK25" s="3">
        <v>0</v>
      </c>
      <c r="AL25" s="3">
        <v>0</v>
      </c>
      <c r="AM25" s="3">
        <v>0</v>
      </c>
      <c r="AN25" s="3">
        <v>0</v>
      </c>
      <c r="AO25" s="3">
        <v>45923</v>
      </c>
      <c r="AP25" s="3">
        <v>45919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1410.0585351111113</v>
      </c>
    </row>
    <row r="26" spans="1:56" ht="27.75" customHeight="1" x14ac:dyDescent="0.45">
      <c r="A26" s="3">
        <v>45910</v>
      </c>
      <c r="B26" s="14" t="s">
        <v>504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505</v>
      </c>
      <c r="AG26" s="1" t="s">
        <v>116</v>
      </c>
      <c r="AH26" s="1" t="s">
        <v>74</v>
      </c>
      <c r="AI26" s="1">
        <v>2</v>
      </c>
      <c r="AJ26" s="3">
        <v>45920</v>
      </c>
      <c r="AK26" s="3">
        <v>0</v>
      </c>
      <c r="AL26" s="3">
        <v>45911</v>
      </c>
      <c r="AM26" s="3">
        <v>45918</v>
      </c>
      <c r="AN26" s="3">
        <v>45919</v>
      </c>
      <c r="AO26" s="3">
        <v>45919</v>
      </c>
      <c r="AP26" s="3">
        <v>45915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45910</v>
      </c>
      <c r="B27" s="14" t="s">
        <v>504</v>
      </c>
      <c r="C27" s="9" t="s">
        <v>73</v>
      </c>
      <c r="D27" s="13" t="s">
        <v>189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172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505</v>
      </c>
      <c r="AG27" s="1" t="s">
        <v>116</v>
      </c>
      <c r="AH27" s="1" t="s">
        <v>74</v>
      </c>
      <c r="AI27" s="1">
        <v>2</v>
      </c>
      <c r="AJ27" s="3">
        <v>45920</v>
      </c>
      <c r="AK27" s="3">
        <v>0</v>
      </c>
      <c r="AL27" s="3">
        <v>45911</v>
      </c>
      <c r="AM27" s="3">
        <v>45918</v>
      </c>
      <c r="AN27" s="3">
        <v>45919</v>
      </c>
      <c r="AO27" s="3">
        <v>45919</v>
      </c>
      <c r="AP27" s="3">
        <v>45915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45910</v>
      </c>
      <c r="B28" s="14" t="s">
        <v>504</v>
      </c>
      <c r="C28" s="9" t="s">
        <v>73</v>
      </c>
      <c r="D28" s="13" t="s">
        <v>275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505</v>
      </c>
      <c r="AG28" s="1" t="s">
        <v>117</v>
      </c>
      <c r="AH28" s="1" t="s">
        <v>74</v>
      </c>
      <c r="AI28" s="1">
        <v>2</v>
      </c>
      <c r="AJ28" s="3">
        <v>45920</v>
      </c>
      <c r="AK28" s="3">
        <v>0</v>
      </c>
      <c r="AL28" s="3">
        <v>45911</v>
      </c>
      <c r="AM28" s="3">
        <v>45918</v>
      </c>
      <c r="AN28" s="3">
        <v>45919</v>
      </c>
      <c r="AO28" s="3">
        <v>45919</v>
      </c>
      <c r="AP28" s="3">
        <v>45915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504</v>
      </c>
      <c r="C29" s="9" t="s">
        <v>73</v>
      </c>
      <c r="D29" s="13" t="s">
        <v>506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507</v>
      </c>
      <c r="AG29" s="1" t="s">
        <v>119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504</v>
      </c>
      <c r="C30" s="9" t="s">
        <v>73</v>
      </c>
      <c r="D30" s="13" t="s">
        <v>266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507</v>
      </c>
      <c r="AG30" s="1" t="s">
        <v>117</v>
      </c>
      <c r="AH30" s="1" t="s">
        <v>74</v>
      </c>
      <c r="AI30" s="1">
        <v>2</v>
      </c>
      <c r="AJ30" s="3">
        <v>45925</v>
      </c>
      <c r="AK30" s="3">
        <v>0</v>
      </c>
      <c r="AL30" s="3">
        <v>45916</v>
      </c>
      <c r="AM30" s="3">
        <v>45923</v>
      </c>
      <c r="AN30" s="3">
        <v>45924</v>
      </c>
      <c r="AO30" s="3">
        <v>45924</v>
      </c>
      <c r="AP30" s="3">
        <v>45920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504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507</v>
      </c>
      <c r="AG31" s="1" t="s">
        <v>116</v>
      </c>
      <c r="AH31" s="1" t="s">
        <v>74</v>
      </c>
      <c r="AI31" s="1">
        <v>2</v>
      </c>
      <c r="AJ31" s="3">
        <v>45925</v>
      </c>
      <c r="AK31" s="3">
        <v>0</v>
      </c>
      <c r="AL31" s="3">
        <v>45916</v>
      </c>
      <c r="AM31" s="3">
        <v>45923</v>
      </c>
      <c r="AN31" s="3">
        <v>45924</v>
      </c>
      <c r="AO31" s="3">
        <v>45924</v>
      </c>
      <c r="AP31" s="3">
        <v>45920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504</v>
      </c>
      <c r="C32" s="9" t="s">
        <v>73</v>
      </c>
      <c r="D32" s="13" t="s">
        <v>290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0</v>
      </c>
      <c r="W32" s="10">
        <v>5000</v>
      </c>
      <c r="X32" s="10">
        <v>4390</v>
      </c>
      <c r="Y32" s="10">
        <v>640.5</v>
      </c>
      <c r="Z32" s="9" t="s">
        <v>172</v>
      </c>
      <c r="AA32" s="8">
        <v>599.50159500000007</v>
      </c>
      <c r="AB32" s="8">
        <v>599.50159500000007</v>
      </c>
      <c r="AC32" s="8">
        <v>0</v>
      </c>
      <c r="AD32" s="8">
        <v>0</v>
      </c>
      <c r="AE32" s="8">
        <v>0</v>
      </c>
      <c r="AF32" s="8" t="s">
        <v>507</v>
      </c>
      <c r="AG32" s="1" t="s">
        <v>116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504</v>
      </c>
      <c r="C33" s="9" t="s">
        <v>73</v>
      </c>
      <c r="D33" s="13">
        <v>997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507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45912</v>
      </c>
      <c r="B34" s="14" t="s">
        <v>522</v>
      </c>
      <c r="C34" s="9" t="s">
        <v>73</v>
      </c>
      <c r="D34" s="13" t="s">
        <v>523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524</v>
      </c>
      <c r="AG34" s="1" t="s">
        <v>116</v>
      </c>
      <c r="AH34" s="1" t="s">
        <v>74</v>
      </c>
      <c r="AI34" s="1">
        <v>2</v>
      </c>
      <c r="AJ34" s="3">
        <v>45920</v>
      </c>
      <c r="AK34" s="3">
        <v>0</v>
      </c>
      <c r="AL34" s="3">
        <v>45911</v>
      </c>
      <c r="AM34" s="3">
        <v>45918</v>
      </c>
      <c r="AN34" s="3">
        <v>45919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45912</v>
      </c>
      <c r="B35" s="14" t="s">
        <v>522</v>
      </c>
      <c r="C35" s="9" t="s">
        <v>73</v>
      </c>
      <c r="D35" s="13" t="s">
        <v>386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45920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172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524</v>
      </c>
      <c r="AG35" s="1" t="s">
        <v>116</v>
      </c>
      <c r="AH35" s="1" t="s">
        <v>74</v>
      </c>
      <c r="AI35" s="1">
        <v>2</v>
      </c>
      <c r="AJ35" s="3">
        <v>45920</v>
      </c>
      <c r="AK35" s="3">
        <v>0</v>
      </c>
      <c r="AL35" s="3">
        <v>45911</v>
      </c>
      <c r="AM35" s="3">
        <v>45918</v>
      </c>
      <c r="AN35" s="3">
        <v>45919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705.02926755555563</v>
      </c>
    </row>
    <row r="36" spans="1:56" ht="27.75" customHeight="1" x14ac:dyDescent="0.45">
      <c r="A36" s="3">
        <v>45912</v>
      </c>
      <c r="B36" s="14" t="s">
        <v>522</v>
      </c>
      <c r="C36" s="9" t="s">
        <v>73</v>
      </c>
      <c r="D36" s="13" t="s">
        <v>282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172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524</v>
      </c>
      <c r="AG36" s="1" t="s">
        <v>116</v>
      </c>
      <c r="AH36" s="1" t="s">
        <v>74</v>
      </c>
      <c r="AI36" s="1">
        <v>2</v>
      </c>
      <c r="AJ36" s="3">
        <v>45920</v>
      </c>
      <c r="AK36" s="3">
        <v>0</v>
      </c>
      <c r="AL36" s="3">
        <v>45911</v>
      </c>
      <c r="AM36" s="3">
        <v>45918</v>
      </c>
      <c r="AN36" s="3">
        <v>45919</v>
      </c>
      <c r="AO36" s="3">
        <v>45919</v>
      </c>
      <c r="AP36" s="3">
        <v>45915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705.02926755555563</v>
      </c>
    </row>
    <row r="37" spans="1:56" ht="27.75" customHeight="1" x14ac:dyDescent="0.45">
      <c r="A37" s="3">
        <v>45912</v>
      </c>
      <c r="B37" s="14" t="s">
        <v>522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525</v>
      </c>
      <c r="AG37" s="1" t="s">
        <v>61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45912</v>
      </c>
      <c r="B38" s="14" t="s">
        <v>522</v>
      </c>
      <c r="C38" s="9" t="s">
        <v>73</v>
      </c>
      <c r="D38" s="13" t="s">
        <v>464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525</v>
      </c>
      <c r="AG38" s="1" t="s">
        <v>61</v>
      </c>
      <c r="AH38" s="1" t="s">
        <v>74</v>
      </c>
      <c r="AI38" s="1">
        <v>2</v>
      </c>
      <c r="AJ38" s="3">
        <v>45925</v>
      </c>
      <c r="AK38" s="3">
        <v>0</v>
      </c>
      <c r="AL38" s="3">
        <v>45916</v>
      </c>
      <c r="AM38" s="3">
        <v>45923</v>
      </c>
      <c r="AN38" s="3">
        <v>45924</v>
      </c>
      <c r="AO38" s="3">
        <v>45924</v>
      </c>
      <c r="AP38" s="3">
        <v>45920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45912</v>
      </c>
      <c r="B39" s="14" t="s">
        <v>522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525</v>
      </c>
      <c r="AG39" s="1" t="s">
        <v>115</v>
      </c>
      <c r="AH39" s="1" t="s">
        <v>74</v>
      </c>
      <c r="AI39" s="1">
        <v>2</v>
      </c>
      <c r="AJ39" s="3">
        <v>45925</v>
      </c>
      <c r="AK39" s="3">
        <v>0</v>
      </c>
      <c r="AL39" s="3">
        <v>45916</v>
      </c>
      <c r="AM39" s="3">
        <v>45923</v>
      </c>
      <c r="AN39" s="3">
        <v>45924</v>
      </c>
      <c r="AO39" s="3">
        <v>45924</v>
      </c>
      <c r="AP39" s="3">
        <v>45920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 t="s">
        <v>135</v>
      </c>
      <c r="B40" s="14" t="s">
        <v>135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45927</v>
      </c>
      <c r="U40" s="11">
        <v>25000</v>
      </c>
      <c r="V40" s="10">
        <v>0</v>
      </c>
      <c r="W40" s="10">
        <v>25000</v>
      </c>
      <c r="X40" s="10">
        <v>0</v>
      </c>
      <c r="Y40" s="10">
        <v>26250</v>
      </c>
      <c r="Z40" s="9" t="s">
        <v>172</v>
      </c>
      <c r="AA40" s="8">
        <v>23399.750000000004</v>
      </c>
      <c r="AB40" s="8">
        <v>0</v>
      </c>
      <c r="AC40" s="8">
        <v>23399.750000000004</v>
      </c>
      <c r="AD40" s="8">
        <v>0</v>
      </c>
      <c r="AE40" s="8">
        <v>0</v>
      </c>
      <c r="AF40" s="8">
        <v>0</v>
      </c>
      <c r="AG40" s="1" t="s">
        <v>115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1762.5731688888891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45961</v>
      </c>
      <c r="U41" s="11">
        <v>400000</v>
      </c>
      <c r="V41" s="10">
        <v>0</v>
      </c>
      <c r="W41" s="10">
        <v>400000</v>
      </c>
      <c r="X41" s="10">
        <v>0</v>
      </c>
      <c r="Y41" s="10">
        <v>420000</v>
      </c>
      <c r="Z41" s="9" t="s">
        <v>172</v>
      </c>
      <c r="AA41" s="8">
        <v>374396.00000000006</v>
      </c>
      <c r="AB41" s="8">
        <v>0</v>
      </c>
      <c r="AC41" s="8">
        <v>374396.00000000006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45961</v>
      </c>
      <c r="AK41" s="3">
        <v>0</v>
      </c>
      <c r="AL41" s="3">
        <v>45952</v>
      </c>
      <c r="AM41" s="3">
        <v>45959</v>
      </c>
      <c r="AN41" s="3">
        <v>45960</v>
      </c>
      <c r="AO41" s="3">
        <v>45960</v>
      </c>
      <c r="AP41" s="3">
        <v>45956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28201.170702222225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506386.96982500004</v>
      </c>
      <c r="AB42" s="8">
        <v>47751.869824999994</v>
      </c>
      <c r="AC42" s="8">
        <v>458635.10000000009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4999.0247999999992</v>
      </c>
      <c r="AC43" s="8">
        <v>0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0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3834.5694199999998</v>
      </c>
      <c r="AC44" s="8">
        <v>0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0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8833.594219999999</v>
      </c>
      <c r="AC46" s="8">
        <v>0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45902</v>
      </c>
      <c r="B47" s="14" t="s">
        <v>439</v>
      </c>
      <c r="C47" s="9" t="s">
        <v>267</v>
      </c>
      <c r="D47" s="13" t="s">
        <v>429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45920</v>
      </c>
      <c r="U47" s="11">
        <v>8000</v>
      </c>
      <c r="V47" s="10">
        <v>8000</v>
      </c>
      <c r="W47" s="10">
        <v>0</v>
      </c>
      <c r="X47" s="10">
        <v>20753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488</v>
      </c>
      <c r="AG47" s="1" t="s">
        <v>117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433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45920</v>
      </c>
      <c r="U48" s="11">
        <v>5000</v>
      </c>
      <c r="V48" s="10">
        <v>4876</v>
      </c>
      <c r="W48" s="10">
        <v>124</v>
      </c>
      <c r="X48" s="10">
        <v>10200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6100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11200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5280.6600000000008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383.47650000000004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5280.6600000000008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508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508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8100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5000</v>
      </c>
      <c r="W60" s="10">
        <v>4000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45960</v>
      </c>
      <c r="U66" s="11">
        <v>450000</v>
      </c>
      <c r="V66" s="10">
        <v>0</v>
      </c>
      <c r="W66" s="10">
        <v>450000</v>
      </c>
      <c r="X66" s="10">
        <v>0</v>
      </c>
      <c r="Y66" s="10">
        <v>472500</v>
      </c>
      <c r="Z66" s="9" t="s">
        <v>80</v>
      </c>
      <c r="AA66" s="8">
        <v>496633.5</v>
      </c>
      <c r="AB66" s="8">
        <v>81119</v>
      </c>
      <c r="AC66" s="8">
        <v>415514.5</v>
      </c>
      <c r="AD66" s="8">
        <v>0</v>
      </c>
      <c r="AE66" s="8">
        <v>496633.5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31394.428888888888</v>
      </c>
    </row>
    <row r="67" spans="1:56" ht="27.75" customHeight="1" x14ac:dyDescent="0.45">
      <c r="A67" s="3">
        <v>45909</v>
      </c>
      <c r="B67" s="14" t="s">
        <v>509</v>
      </c>
      <c r="C67" s="9" t="s">
        <v>79</v>
      </c>
      <c r="D67" s="13" t="s">
        <v>489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45920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45920</v>
      </c>
      <c r="AK67" s="3">
        <v>45916</v>
      </c>
      <c r="AL67" s="3">
        <v>45909</v>
      </c>
      <c r="AM67" s="3">
        <v>45917</v>
      </c>
      <c r="AN67" s="3">
        <v>45918</v>
      </c>
      <c r="AO67" s="3">
        <v>45919</v>
      </c>
      <c r="AP67" s="3">
        <v>45915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510</v>
      </c>
      <c r="C68" s="9" t="s">
        <v>79</v>
      </c>
      <c r="D68" s="13" t="s">
        <v>490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511</v>
      </c>
      <c r="C69" s="9" t="s">
        <v>79</v>
      </c>
      <c r="D69" s="13" t="s">
        <v>491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45958</v>
      </c>
      <c r="AK69" s="3">
        <v>45954</v>
      </c>
      <c r="AL69" s="3">
        <v>45947</v>
      </c>
      <c r="AM69" s="3">
        <v>45955</v>
      </c>
      <c r="AN69" s="3">
        <v>45956</v>
      </c>
      <c r="AO69" s="3">
        <v>45957</v>
      </c>
      <c r="AP69" s="3">
        <v>45953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45782</v>
      </c>
      <c r="B70" s="14" t="s">
        <v>249</v>
      </c>
      <c r="C70" s="9" t="s">
        <v>79</v>
      </c>
      <c r="D70" s="13" t="s">
        <v>243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45939</v>
      </c>
      <c r="AK70" s="3">
        <v>45935</v>
      </c>
      <c r="AL70" s="3">
        <v>45928</v>
      </c>
      <c r="AM70" s="3">
        <v>45936</v>
      </c>
      <c r="AN70" s="3">
        <v>45937</v>
      </c>
      <c r="AO70" s="3">
        <v>45938</v>
      </c>
      <c r="AP70" s="3">
        <v>45934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416.92688888888887</v>
      </c>
    </row>
    <row r="71" spans="1:56" ht="27.75" customHeight="1" x14ac:dyDescent="0.45">
      <c r="A71" s="3">
        <v>45877</v>
      </c>
      <c r="B71" s="14" t="s">
        <v>318</v>
      </c>
      <c r="C71" s="9" t="s">
        <v>79</v>
      </c>
      <c r="D71" s="13" t="s">
        <v>319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45944</v>
      </c>
      <c r="U71" s="11">
        <v>7000</v>
      </c>
      <c r="V71" s="10">
        <v>0</v>
      </c>
      <c r="W71" s="10">
        <v>7000</v>
      </c>
      <c r="X71" s="10">
        <v>0</v>
      </c>
      <c r="Y71" s="10">
        <v>7350</v>
      </c>
      <c r="Z71" s="9" t="s">
        <v>80</v>
      </c>
      <c r="AA71" s="8">
        <v>7725.41</v>
      </c>
      <c r="AB71" s="8">
        <v>7725.41</v>
      </c>
      <c r="AC71" s="8">
        <v>0</v>
      </c>
      <c r="AD71" s="8">
        <v>0</v>
      </c>
      <c r="AE71" s="8">
        <v>7725.41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45944</v>
      </c>
      <c r="AK71" s="3">
        <v>45940</v>
      </c>
      <c r="AL71" s="3">
        <v>45933</v>
      </c>
      <c r="AM71" s="3">
        <v>45941</v>
      </c>
      <c r="AN71" s="3">
        <v>45942</v>
      </c>
      <c r="AO71" s="3">
        <v>45943</v>
      </c>
      <c r="AP71" s="3">
        <v>45939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45911</v>
      </c>
      <c r="B72" s="14" t="s">
        <v>526</v>
      </c>
      <c r="C72" s="9" t="s">
        <v>107</v>
      </c>
      <c r="D72" s="13" t="s">
        <v>527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80</v>
      </c>
      <c r="AA72" s="8">
        <v>8829.0399999999991</v>
      </c>
      <c r="AB72" s="8">
        <v>0</v>
      </c>
      <c r="AC72" s="8">
        <v>8829.0399999999991</v>
      </c>
      <c r="AD72" s="8">
        <v>0</v>
      </c>
      <c r="AE72" s="8">
        <v>8829.0399999999991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667.08302222222221</v>
      </c>
    </row>
    <row r="73" spans="1:56" ht="27.75" customHeight="1" x14ac:dyDescent="0.45">
      <c r="A73" s="3">
        <v>45892</v>
      </c>
      <c r="B73" s="14" t="s">
        <v>365</v>
      </c>
      <c r="C73" s="9" t="s">
        <v>79</v>
      </c>
      <c r="D73" s="13" t="s">
        <v>220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45951</v>
      </c>
      <c r="U73" s="11">
        <v>6000</v>
      </c>
      <c r="V73" s="10">
        <v>0</v>
      </c>
      <c r="W73" s="10">
        <v>6000</v>
      </c>
      <c r="X73" s="10">
        <v>0</v>
      </c>
      <c r="Y73" s="10">
        <v>6300</v>
      </c>
      <c r="Z73" s="9" t="s">
        <v>80</v>
      </c>
      <c r="AA73" s="8">
        <v>6621.78</v>
      </c>
      <c r="AB73" s="8">
        <v>6621.78</v>
      </c>
      <c r="AC73" s="8">
        <v>0</v>
      </c>
      <c r="AD73" s="8">
        <v>0</v>
      </c>
      <c r="AE73" s="8">
        <v>6621.78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45951</v>
      </c>
      <c r="AK73" s="3">
        <v>45947</v>
      </c>
      <c r="AL73" s="3">
        <v>45940</v>
      </c>
      <c r="AM73" s="3">
        <v>45948</v>
      </c>
      <c r="AN73" s="3">
        <v>45949</v>
      </c>
      <c r="AO73" s="3">
        <v>45950</v>
      </c>
      <c r="AP73" s="3">
        <v>45946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45911</v>
      </c>
      <c r="B74" s="14" t="s">
        <v>528</v>
      </c>
      <c r="C74" s="9" t="s">
        <v>107</v>
      </c>
      <c r="D74" s="13" t="s">
        <v>529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45911</v>
      </c>
      <c r="B75" s="14" t="s">
        <v>530</v>
      </c>
      <c r="C75" s="9" t="s">
        <v>107</v>
      </c>
      <c r="D75" s="13" t="s">
        <v>531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80</v>
      </c>
      <c r="AA75" s="8">
        <v>4414.5199999999995</v>
      </c>
      <c r="AB75" s="8">
        <v>0</v>
      </c>
      <c r="AC75" s="8">
        <v>4414.5199999999995</v>
      </c>
      <c r="AD75" s="8">
        <v>0</v>
      </c>
      <c r="AE75" s="8">
        <v>4414.5199999999995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333.54151111111111</v>
      </c>
    </row>
    <row r="76" spans="1:56" ht="27.75" customHeight="1" x14ac:dyDescent="0.45">
      <c r="A76" s="3">
        <v>45909</v>
      </c>
      <c r="B76" s="14" t="s">
        <v>512</v>
      </c>
      <c r="C76" s="9" t="s">
        <v>107</v>
      </c>
      <c r="D76" s="13" t="s">
        <v>492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45961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0</v>
      </c>
      <c r="AE76" s="8">
        <v>3310.89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45909</v>
      </c>
      <c r="B77" s="14" t="s">
        <v>513</v>
      </c>
      <c r="C77" s="9" t="s">
        <v>107</v>
      </c>
      <c r="D77" s="13" t="s">
        <v>493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45892</v>
      </c>
      <c r="B78" s="14" t="s">
        <v>360</v>
      </c>
      <c r="C78" s="9" t="s">
        <v>139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640</v>
      </c>
      <c r="V78" s="10">
        <v>0</v>
      </c>
      <c r="W78" s="10">
        <v>640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370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45892</v>
      </c>
      <c r="B79" s="14" t="s">
        <v>362</v>
      </c>
      <c r="C79" s="9" t="s">
        <v>139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1840</v>
      </c>
      <c r="V79" s="10">
        <v>80</v>
      </c>
      <c r="W79" s="10">
        <v>1760</v>
      </c>
      <c r="X79" s="10">
        <v>10650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45887</v>
      </c>
      <c r="B80" s="14" t="s">
        <v>345</v>
      </c>
      <c r="C80" s="9" t="s">
        <v>139</v>
      </c>
      <c r="D80" s="13" t="s">
        <v>224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104</v>
      </c>
      <c r="V80" s="10">
        <v>0</v>
      </c>
      <c r="W80" s="10">
        <v>104</v>
      </c>
      <c r="X80" s="10">
        <v>11230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45896</v>
      </c>
      <c r="B81" s="14" t="s">
        <v>395</v>
      </c>
      <c r="C81" s="9" t="s">
        <v>79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115</v>
      </c>
      <c r="AH81" s="1" t="s">
        <v>75</v>
      </c>
      <c r="AI81" s="1">
        <v>5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45796</v>
      </c>
      <c r="B82" s="14" t="s">
        <v>258</v>
      </c>
      <c r="C82" s="9" t="s">
        <v>139</v>
      </c>
      <c r="D82" s="13" t="s">
        <v>145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240</v>
      </c>
      <c r="V82" s="10">
        <v>0</v>
      </c>
      <c r="W82" s="10">
        <v>240</v>
      </c>
      <c r="X82" s="10">
        <v>0</v>
      </c>
      <c r="Y82" s="10">
        <v>252</v>
      </c>
      <c r="Z82" s="9" t="s">
        <v>80</v>
      </c>
      <c r="AA82" s="8">
        <v>251.46</v>
      </c>
      <c r="AB82" s="8">
        <v>251.46</v>
      </c>
      <c r="AC82" s="8">
        <v>0</v>
      </c>
      <c r="AD82" s="8">
        <v>0</v>
      </c>
      <c r="AE82" s="8">
        <v>251.46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254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45876</v>
      </c>
      <c r="B83" s="14" t="s">
        <v>328</v>
      </c>
      <c r="C83" s="9" t="s">
        <v>107</v>
      </c>
      <c r="D83" s="13" t="s">
        <v>314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3000</v>
      </c>
      <c r="V83" s="10">
        <v>3075</v>
      </c>
      <c r="W83" s="10">
        <v>0</v>
      </c>
      <c r="X83" s="10">
        <v>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45798</v>
      </c>
      <c r="B86" s="14" t="s">
        <v>263</v>
      </c>
      <c r="C86" s="9" t="s">
        <v>107</v>
      </c>
      <c r="D86" s="13" t="s">
        <v>261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45674</v>
      </c>
      <c r="B87" s="14" t="s">
        <v>226</v>
      </c>
      <c r="C87" s="9" t="s">
        <v>139</v>
      </c>
      <c r="D87" s="13" t="s">
        <v>225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196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235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45611</v>
      </c>
      <c r="B88" s="14" t="s">
        <v>195</v>
      </c>
      <c r="C88" s="9" t="s">
        <v>139</v>
      </c>
      <c r="D88" s="13" t="s">
        <v>194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45523</v>
      </c>
      <c r="B89" s="14" t="s">
        <v>178</v>
      </c>
      <c r="C89" s="9" t="s">
        <v>139</v>
      </c>
      <c r="D89" s="13" t="s">
        <v>176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177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45799</v>
      </c>
      <c r="B91" s="14" t="s">
        <v>264</v>
      </c>
      <c r="C91" s="9" t="s">
        <v>259</v>
      </c>
      <c r="D91" s="13" t="s">
        <v>260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132</v>
      </c>
      <c r="U91" s="11">
        <v>4000</v>
      </c>
      <c r="V91" s="10">
        <v>2840</v>
      </c>
      <c r="W91" s="10">
        <v>1160</v>
      </c>
      <c r="X91" s="10">
        <v>8450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358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2654</v>
      </c>
      <c r="W92" s="10">
        <v>1346</v>
      </c>
      <c r="X92" s="10">
        <v>4000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45741</v>
      </c>
      <c r="B93" s="14" t="s">
        <v>242</v>
      </c>
      <c r="C93" s="9" t="s">
        <v>107</v>
      </c>
      <c r="D93" s="13" t="s">
        <v>241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4000</v>
      </c>
      <c r="V93" s="10">
        <v>3867</v>
      </c>
      <c r="W93" s="10">
        <v>133</v>
      </c>
      <c r="X93" s="10">
        <v>4200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45720</v>
      </c>
      <c r="B94" s="14" t="s">
        <v>128</v>
      </c>
      <c r="C94" s="9" t="s">
        <v>107</v>
      </c>
      <c r="D94" s="13" t="s">
        <v>209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219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45541</v>
      </c>
      <c r="B96" s="14" t="s">
        <v>182</v>
      </c>
      <c r="C96" s="9" t="s">
        <v>107</v>
      </c>
      <c r="D96" s="13" t="s">
        <v>183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184</v>
      </c>
      <c r="AG96" s="1" t="s">
        <v>61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222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45581</v>
      </c>
      <c r="B97" s="14" t="s">
        <v>187</v>
      </c>
      <c r="C97" s="9" t="s">
        <v>107</v>
      </c>
      <c r="D97" s="13" t="s">
        <v>188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3194</v>
      </c>
      <c r="W97" s="10">
        <v>0</v>
      </c>
      <c r="X97" s="10">
        <v>5632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38</v>
      </c>
      <c r="G98" s="9">
        <v>0</v>
      </c>
      <c r="H98" s="9">
        <v>0</v>
      </c>
      <c r="I98" s="9">
        <v>84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80</v>
      </c>
      <c r="AA98" s="8">
        <v>740569.95650000032</v>
      </c>
      <c r="AB98" s="8">
        <v>149103.30650000001</v>
      </c>
      <c r="AC98" s="8">
        <v>591466.65000000014</v>
      </c>
      <c r="AD98" s="8">
        <v>14171.8665</v>
      </c>
      <c r="AE98" s="8">
        <v>726398.09000000032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 t="s">
        <v>135</v>
      </c>
      <c r="B99" s="14" t="s">
        <v>135</v>
      </c>
      <c r="C99" s="9" t="s">
        <v>270</v>
      </c>
      <c r="D99" s="13" t="s">
        <v>61</v>
      </c>
      <c r="E99" s="9">
        <v>20</v>
      </c>
      <c r="F99" s="9">
        <v>39</v>
      </c>
      <c r="G99" s="9" t="s">
        <v>60</v>
      </c>
      <c r="H99" s="9">
        <v>0</v>
      </c>
      <c r="I99" s="9">
        <v>84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1600000</v>
      </c>
      <c r="V99" s="10">
        <v>0</v>
      </c>
      <c r="W99" s="10">
        <v>1600000</v>
      </c>
      <c r="X99" s="10">
        <v>0</v>
      </c>
      <c r="Y99" s="10">
        <v>1680000</v>
      </c>
      <c r="Z99" s="9" t="s">
        <v>271</v>
      </c>
      <c r="AA99" s="8">
        <v>1810512.0000000002</v>
      </c>
      <c r="AB99" s="8">
        <v>111448</v>
      </c>
      <c r="AC99" s="8">
        <v>1699064.0000000002</v>
      </c>
      <c r="AD99" s="8">
        <v>0</v>
      </c>
      <c r="AE99" s="8">
        <v>0</v>
      </c>
      <c r="AF99" s="8">
        <v>0</v>
      </c>
      <c r="AG99" s="1" t="s">
        <v>117</v>
      </c>
      <c r="AH99" s="1" t="s">
        <v>74</v>
      </c>
      <c r="AI99" s="1">
        <v>2</v>
      </c>
      <c r="AJ99" s="3" t="s">
        <v>63</v>
      </c>
      <c r="AK99" s="3">
        <v>0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272</v>
      </c>
      <c r="BD99" s="56">
        <v>133848.48622222224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82</v>
      </c>
      <c r="J100" s="9" t="s">
        <v>78</v>
      </c>
      <c r="K100" s="9">
        <v>2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271</v>
      </c>
      <c r="AA100" s="8">
        <v>1810512.0000000002</v>
      </c>
      <c r="AB100" s="8">
        <v>111448</v>
      </c>
      <c r="AC100" s="8">
        <v>1699064.0000000002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273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1360</v>
      </c>
      <c r="V101" s="10">
        <v>0</v>
      </c>
      <c r="W101" s="10">
        <v>1360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0</v>
      </c>
      <c r="Q102" s="10">
        <v>0</v>
      </c>
      <c r="R102" s="10">
        <v>0</v>
      </c>
      <c r="S102" s="9" t="s">
        <v>67</v>
      </c>
      <c r="T102" s="12">
        <v>45912</v>
      </c>
      <c r="U102" s="11">
        <v>5000</v>
      </c>
      <c r="V102" s="10">
        <v>5275</v>
      </c>
      <c r="W102" s="10">
        <v>0</v>
      </c>
      <c r="X102" s="10">
        <v>5390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532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9840</v>
      </c>
      <c r="V103" s="10">
        <v>11040</v>
      </c>
      <c r="W103" s="10">
        <v>0</v>
      </c>
      <c r="X103" s="10">
        <v>31235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87761</v>
      </c>
      <c r="AC104" s="8">
        <v>216086.5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16518.612444444443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303847.5</v>
      </c>
      <c r="AB105" s="8">
        <v>87761</v>
      </c>
      <c r="AC105" s="8">
        <v>216086.5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3175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514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515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45915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45915</v>
      </c>
      <c r="AK108" s="3">
        <v>45911</v>
      </c>
      <c r="AL108" s="3">
        <v>45905</v>
      </c>
      <c r="AM108" s="3">
        <v>45912</v>
      </c>
      <c r="AN108" s="3">
        <v>45913</v>
      </c>
      <c r="AO108" s="3">
        <v>45913</v>
      </c>
      <c r="AP108" s="3">
        <v>45910</v>
      </c>
      <c r="AQ108" s="3">
        <v>45914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515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45915</v>
      </c>
      <c r="U109" s="11">
        <v>5000</v>
      </c>
      <c r="V109" s="10">
        <v>5000</v>
      </c>
      <c r="W109" s="10">
        <v>0</v>
      </c>
      <c r="X109" s="10">
        <v>5400</v>
      </c>
      <c r="Y109" s="10">
        <v>0</v>
      </c>
      <c r="Z109" s="9" t="s">
        <v>120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45915</v>
      </c>
      <c r="AK109" s="3">
        <v>45911</v>
      </c>
      <c r="AL109" s="3">
        <v>45905</v>
      </c>
      <c r="AM109" s="3">
        <v>45912</v>
      </c>
      <c r="AN109" s="3">
        <v>45913</v>
      </c>
      <c r="AO109" s="3">
        <v>45913</v>
      </c>
      <c r="AP109" s="3">
        <v>45910</v>
      </c>
      <c r="AQ109" s="3">
        <v>45914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515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516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516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 t="s">
        <v>135</v>
      </c>
      <c r="B113" s="14" t="s">
        <v>135</v>
      </c>
      <c r="C113" s="9" t="s">
        <v>111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120</v>
      </c>
      <c r="AA113" s="8">
        <v>107569.00000000001</v>
      </c>
      <c r="AB113" s="8">
        <v>36000</v>
      </c>
      <c r="AC113" s="8">
        <v>71569.000000000015</v>
      </c>
      <c r="AD113" s="8">
        <v>36000</v>
      </c>
      <c r="AE113" s="8">
        <v>71569.000000000015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5146.7653533333332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3478.5300000000007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45961</v>
      </c>
      <c r="AK114" s="3">
        <v>45957</v>
      </c>
      <c r="AL114" s="3">
        <v>45951</v>
      </c>
      <c r="AM114" s="3">
        <v>45958</v>
      </c>
      <c r="AN114" s="3">
        <v>45959</v>
      </c>
      <c r="AO114" s="3">
        <v>45959</v>
      </c>
      <c r="AP114" s="3">
        <v>45956</v>
      </c>
      <c r="AQ114" s="3">
        <v>45960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45631</v>
      </c>
      <c r="B115" s="14" t="s">
        <v>203</v>
      </c>
      <c r="C115" s="9" t="s">
        <v>109</v>
      </c>
      <c r="D115" s="13" t="s">
        <v>144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120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218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45631</v>
      </c>
      <c r="B116" s="14" t="s">
        <v>202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9000</v>
      </c>
      <c r="V116" s="10">
        <v>0</v>
      </c>
      <c r="W116" s="10">
        <v>9000</v>
      </c>
      <c r="X116" s="10">
        <v>0</v>
      </c>
      <c r="Y116" s="10">
        <v>9450</v>
      </c>
      <c r="Z116" s="9" t="s">
        <v>120</v>
      </c>
      <c r="AA116" s="8">
        <v>9681.2100000000009</v>
      </c>
      <c r="AB116" s="8">
        <v>9681.2100000000009</v>
      </c>
      <c r="AC116" s="8">
        <v>0</v>
      </c>
      <c r="AD116" s="8">
        <v>9681.2100000000009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217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400</v>
      </c>
      <c r="C117" s="9" t="s">
        <v>107</v>
      </c>
      <c r="D117" s="13" t="s">
        <v>401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45896</v>
      </c>
      <c r="B118" s="14" t="s">
        <v>402</v>
      </c>
      <c r="C118" s="9" t="s">
        <v>107</v>
      </c>
      <c r="D118" s="13" t="s">
        <v>313</v>
      </c>
      <c r="E118" s="9">
        <v>21</v>
      </c>
      <c r="F118" s="9">
        <v>38</v>
      </c>
      <c r="G118" s="9" t="s">
        <v>60</v>
      </c>
      <c r="H118" s="9" t="s">
        <v>66</v>
      </c>
      <c r="I118" s="9">
        <v>102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120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45896</v>
      </c>
      <c r="B119" s="14" t="s">
        <v>403</v>
      </c>
      <c r="C119" s="9" t="s">
        <v>107</v>
      </c>
      <c r="D119" s="13" t="s">
        <v>404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45876</v>
      </c>
      <c r="B120" s="14" t="s">
        <v>337</v>
      </c>
      <c r="C120" s="9" t="s">
        <v>107</v>
      </c>
      <c r="D120" s="13" t="s">
        <v>317</v>
      </c>
      <c r="E120" s="9">
        <v>21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45911</v>
      </c>
      <c r="B121" s="14" t="s">
        <v>533</v>
      </c>
      <c r="C121" s="9" t="s">
        <v>107</v>
      </c>
      <c r="D121" s="13" t="s">
        <v>534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45911</v>
      </c>
      <c r="B122" s="14" t="s">
        <v>535</v>
      </c>
      <c r="C122" s="9" t="s">
        <v>107</v>
      </c>
      <c r="D122" s="13" t="s">
        <v>536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45911</v>
      </c>
      <c r="B123" s="14" t="s">
        <v>537</v>
      </c>
      <c r="C123" s="9" t="s">
        <v>107</v>
      </c>
      <c r="D123" s="13" t="s">
        <v>538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3478.5300000000007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45911</v>
      </c>
      <c r="B124" s="14" t="s">
        <v>539</v>
      </c>
      <c r="C124" s="9" t="s">
        <v>107</v>
      </c>
      <c r="D124" s="13" t="s">
        <v>540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3478.5300000000007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10756.900000000001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8310.3338999999996</v>
      </c>
      <c r="AE128" s="8">
        <v>0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236580.13390000004</v>
      </c>
      <c r="AB130" s="8">
        <v>165011.13390000004</v>
      </c>
      <c r="AC130" s="8">
        <v>71569.000000000015</v>
      </c>
      <c r="AD130" s="8">
        <v>152871.20390000002</v>
      </c>
      <c r="AE130" s="8">
        <v>83708.930000000008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29756.100000000002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26017</v>
      </c>
      <c r="AC132" s="8">
        <v>3739.1000000000022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279.49772500000012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55773.100000000006</v>
      </c>
      <c r="AC133" s="8">
        <v>3739.1000000000022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45909</v>
      </c>
      <c r="B134" s="14" t="s">
        <v>128</v>
      </c>
      <c r="C134" s="9" t="s">
        <v>111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>
        <v>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45920</v>
      </c>
      <c r="U134" s="11">
        <v>10000</v>
      </c>
      <c r="V134" s="10">
        <v>0</v>
      </c>
      <c r="W134" s="10">
        <v>10000</v>
      </c>
      <c r="X134" s="10">
        <v>0</v>
      </c>
      <c r="Y134" s="10">
        <v>0</v>
      </c>
      <c r="Z134" s="9" t="s">
        <v>213</v>
      </c>
      <c r="AA134" s="8">
        <v>11595.1</v>
      </c>
      <c r="AB134" s="8">
        <v>0</v>
      </c>
      <c r="AC134" s="8">
        <v>11595.1</v>
      </c>
      <c r="AD134" s="8">
        <v>0</v>
      </c>
      <c r="AE134" s="8">
        <v>11595.1</v>
      </c>
      <c r="AF134" s="8">
        <v>0</v>
      </c>
      <c r="AG134" s="1" t="s">
        <v>115</v>
      </c>
      <c r="AH134" s="1" t="s">
        <v>146</v>
      </c>
      <c r="AI134" s="1">
        <v>4</v>
      </c>
      <c r="AJ134" s="3">
        <v>45920</v>
      </c>
      <c r="AK134" s="3">
        <v>45916</v>
      </c>
      <c r="AL134" s="3">
        <v>0</v>
      </c>
      <c r="AM134" s="3">
        <v>0</v>
      </c>
      <c r="AN134" s="3">
        <v>0</v>
      </c>
      <c r="AO134" s="3">
        <v>45917</v>
      </c>
      <c r="AP134" s="3">
        <v>45915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143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1022.3013166666664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213</v>
      </c>
      <c r="AA135" s="8">
        <v>11595.1</v>
      </c>
      <c r="AB135" s="8">
        <v>0</v>
      </c>
      <c r="AC135" s="8">
        <v>11595.1</v>
      </c>
      <c r="AD135" s="8">
        <v>0</v>
      </c>
      <c r="AE135" s="8">
        <v>11595.1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214</v>
      </c>
      <c r="BD135" s="56">
        <v>0</v>
      </c>
    </row>
    <row r="136" spans="1:56" ht="27.75" customHeight="1" x14ac:dyDescent="0.45">
      <c r="A136" s="3">
        <v>45908</v>
      </c>
      <c r="B136" s="14" t="s">
        <v>517</v>
      </c>
      <c r="C136" s="9" t="s">
        <v>320</v>
      </c>
      <c r="D136" s="13" t="s">
        <v>59</v>
      </c>
      <c r="E136" s="9">
        <v>23</v>
      </c>
      <c r="F136" s="9">
        <v>35</v>
      </c>
      <c r="G136" s="9" t="s">
        <v>482</v>
      </c>
      <c r="H136" s="9">
        <v>0</v>
      </c>
      <c r="I136" s="9">
        <v>90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45922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518</v>
      </c>
      <c r="AA136" s="8">
        <v>10198.1</v>
      </c>
      <c r="AB136" s="8">
        <v>3220</v>
      </c>
      <c r="AC136" s="8">
        <v>6978.1</v>
      </c>
      <c r="AD136" s="8">
        <v>0</v>
      </c>
      <c r="AE136" s="8">
        <v>0</v>
      </c>
      <c r="AF136" s="8" t="s">
        <v>519</v>
      </c>
      <c r="AG136" s="1" t="s">
        <v>115</v>
      </c>
      <c r="AH136" s="1" t="s">
        <v>77</v>
      </c>
      <c r="AI136" s="1">
        <v>1</v>
      </c>
      <c r="AJ136" s="3">
        <v>45922</v>
      </c>
      <c r="AK136" s="3">
        <v>0</v>
      </c>
      <c r="AL136" s="3">
        <v>0</v>
      </c>
      <c r="AM136" s="3">
        <v>0</v>
      </c>
      <c r="AN136" s="3">
        <v>0</v>
      </c>
      <c r="AO136" s="3">
        <v>45921</v>
      </c>
      <c r="AP136" s="3">
        <v>45917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484</v>
      </c>
      <c r="BD136" s="56">
        <v>642.91561333333345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>
        <v>0</v>
      </c>
      <c r="H137" s="9">
        <v>0</v>
      </c>
      <c r="I137" s="9">
        <v>90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518</v>
      </c>
      <c r="AA137" s="8">
        <v>10198.1</v>
      </c>
      <c r="AB137" s="8">
        <v>3220</v>
      </c>
      <c r="AC137" s="8">
        <v>6978.1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485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20359</v>
      </c>
      <c r="AC138" s="8">
        <v>85596.464999999997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10965.216264845832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20359</v>
      </c>
      <c r="AC140" s="8">
        <v>449048.45082000003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45920</v>
      </c>
      <c r="U141" s="11">
        <v>5000</v>
      </c>
      <c r="V141" s="10">
        <v>5000</v>
      </c>
      <c r="W141" s="10">
        <v>0</v>
      </c>
      <c r="X141" s="10">
        <v>0</v>
      </c>
      <c r="Y141" s="10">
        <v>0</v>
      </c>
      <c r="Z141" s="9" t="s">
        <v>84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77</v>
      </c>
      <c r="AI141" s="1">
        <v>1</v>
      </c>
      <c r="AJ141" s="3">
        <v>45920</v>
      </c>
      <c r="AK141" s="3">
        <v>0</v>
      </c>
      <c r="AL141" s="3">
        <v>0</v>
      </c>
      <c r="AM141" s="3">
        <v>0</v>
      </c>
      <c r="AN141" s="3">
        <v>0</v>
      </c>
      <c r="AO141" s="3">
        <v>45919</v>
      </c>
      <c r="AP141" s="3">
        <v>45915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 t="s">
        <v>132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45906</v>
      </c>
      <c r="B142" s="14" t="s">
        <v>478</v>
      </c>
      <c r="C142" s="9" t="s">
        <v>179</v>
      </c>
      <c r="D142" s="13" t="s">
        <v>479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114.57174504959998</v>
      </c>
      <c r="Q142" s="10">
        <v>0</v>
      </c>
      <c r="R142" s="10">
        <v>114.57174504959998</v>
      </c>
      <c r="S142" s="9" t="s">
        <v>185</v>
      </c>
      <c r="T142" s="12">
        <v>45919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84</v>
      </c>
      <c r="AA142" s="8">
        <v>4749.8</v>
      </c>
      <c r="AB142" s="8">
        <v>4749.8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45919</v>
      </c>
      <c r="AK142" s="3">
        <v>0</v>
      </c>
      <c r="AL142" s="3">
        <v>45909</v>
      </c>
      <c r="AM142" s="3">
        <v>45916</v>
      </c>
      <c r="AN142" s="3">
        <v>45917</v>
      </c>
      <c r="AO142" s="3">
        <v>45917</v>
      </c>
      <c r="AP142" s="3">
        <v>45914</v>
      </c>
      <c r="AQ142" s="3">
        <v>45918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45906</v>
      </c>
      <c r="B143" s="14" t="s">
        <v>478</v>
      </c>
      <c r="C143" s="9" t="s">
        <v>179</v>
      </c>
      <c r="D143" s="13" t="s">
        <v>480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114.57174504959998</v>
      </c>
      <c r="Q143" s="10">
        <v>0</v>
      </c>
      <c r="R143" s="10">
        <v>114.57174504959998</v>
      </c>
      <c r="S143" s="9" t="s">
        <v>185</v>
      </c>
      <c r="T143" s="12">
        <v>45919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84</v>
      </c>
      <c r="AA143" s="8">
        <v>4749.8</v>
      </c>
      <c r="AB143" s="8">
        <v>1250</v>
      </c>
      <c r="AC143" s="8">
        <v>3499.8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>
        <v>45919</v>
      </c>
      <c r="AK143" s="3">
        <v>0</v>
      </c>
      <c r="AL143" s="3">
        <v>45909</v>
      </c>
      <c r="AM143" s="3">
        <v>45916</v>
      </c>
      <c r="AN143" s="3">
        <v>45917</v>
      </c>
      <c r="AO143" s="3">
        <v>45917</v>
      </c>
      <c r="AP143" s="3">
        <v>45914</v>
      </c>
      <c r="AQ143" s="3">
        <v>45918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282.58940666666666</v>
      </c>
    </row>
    <row r="144" spans="1:56" ht="27.75" customHeight="1" x14ac:dyDescent="0.45">
      <c r="A144" s="3">
        <v>45906</v>
      </c>
      <c r="B144" s="14" t="s">
        <v>520</v>
      </c>
      <c r="C144" s="9" t="s">
        <v>179</v>
      </c>
      <c r="D144" s="13" t="s">
        <v>481</v>
      </c>
      <c r="E144" s="9">
        <v>26</v>
      </c>
      <c r="F144" s="9">
        <v>41</v>
      </c>
      <c r="G144" s="9" t="s">
        <v>60</v>
      </c>
      <c r="H144" s="9">
        <v>0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27</v>
      </c>
      <c r="N144" s="9">
        <v>43</v>
      </c>
      <c r="O144" s="9">
        <v>40</v>
      </c>
      <c r="P144" s="10">
        <v>114.57174504959998</v>
      </c>
      <c r="Q144" s="10">
        <v>0</v>
      </c>
      <c r="R144" s="10">
        <v>114.57174504959998</v>
      </c>
      <c r="S144" s="9" t="s">
        <v>185</v>
      </c>
      <c r="T144" s="12">
        <v>45919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84</v>
      </c>
      <c r="AA144" s="8">
        <v>4749.8</v>
      </c>
      <c r="AB144" s="8">
        <v>0</v>
      </c>
      <c r="AC144" s="8">
        <v>4749.8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>
        <v>45919</v>
      </c>
      <c r="AK144" s="3">
        <v>0</v>
      </c>
      <c r="AL144" s="3">
        <v>45909</v>
      </c>
      <c r="AM144" s="3">
        <v>45916</v>
      </c>
      <c r="AN144" s="3">
        <v>45917</v>
      </c>
      <c r="AO144" s="3">
        <v>45917</v>
      </c>
      <c r="AP144" s="3">
        <v>45914</v>
      </c>
      <c r="AQ144" s="3">
        <v>45918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383.51996222222226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 t="s">
        <v>60</v>
      </c>
      <c r="H145" s="9">
        <v>0</v>
      </c>
      <c r="I145" s="9">
        <v>102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84</v>
      </c>
      <c r="AA145" s="8">
        <v>14249.400000000001</v>
      </c>
      <c r="AB145" s="8">
        <v>5999.8</v>
      </c>
      <c r="AC145" s="8">
        <v>8249.6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45904</v>
      </c>
      <c r="B146" s="14" t="s">
        <v>455</v>
      </c>
      <c r="C146" s="9" t="s">
        <v>456</v>
      </c>
      <c r="D146" s="13" t="s">
        <v>457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140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458</v>
      </c>
      <c r="T146" s="12">
        <v>45912</v>
      </c>
      <c r="U146" s="11">
        <v>10000</v>
      </c>
      <c r="V146" s="10">
        <v>10000</v>
      </c>
      <c r="W146" s="10">
        <v>0</v>
      </c>
      <c r="X146" s="10">
        <v>11097</v>
      </c>
      <c r="Y146" s="10">
        <v>0</v>
      </c>
      <c r="Z146" s="9" t="s">
        <v>459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460</v>
      </c>
      <c r="AG146" s="1" t="s">
        <v>115</v>
      </c>
      <c r="AH146" s="1" t="s">
        <v>75</v>
      </c>
      <c r="AI146" s="1">
        <v>4</v>
      </c>
      <c r="AJ146" s="3">
        <v>45912</v>
      </c>
      <c r="AK146" s="3">
        <v>45908</v>
      </c>
      <c r="AL146" s="3">
        <v>45901</v>
      </c>
      <c r="AM146" s="3">
        <v>45909</v>
      </c>
      <c r="AN146" s="3">
        <v>45910</v>
      </c>
      <c r="AO146" s="3">
        <v>45911</v>
      </c>
      <c r="AP146" s="3">
        <v>45907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532</v>
      </c>
      <c r="AZ146" s="2">
        <v>0</v>
      </c>
      <c r="BA146" s="2">
        <v>0</v>
      </c>
      <c r="BB146" s="2">
        <v>0</v>
      </c>
      <c r="BC146" s="1" t="s">
        <v>450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100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459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450</v>
      </c>
      <c r="BD147" s="56">
        <v>0</v>
      </c>
    </row>
    <row r="148" spans="1:56" ht="27.75" customHeight="1" x14ac:dyDescent="0.45">
      <c r="A148" s="3" t="s">
        <v>135</v>
      </c>
      <c r="B148" s="14" t="s">
        <v>135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>
        <v>0</v>
      </c>
      <c r="I148" s="9">
        <v>116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45925</v>
      </c>
      <c r="U148" s="11">
        <v>10000</v>
      </c>
      <c r="V148" s="10">
        <v>0</v>
      </c>
      <c r="W148" s="10">
        <v>10000</v>
      </c>
      <c r="X148" s="10">
        <v>0</v>
      </c>
      <c r="Y148" s="10">
        <v>0</v>
      </c>
      <c r="Z148" s="9" t="s">
        <v>197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45925</v>
      </c>
      <c r="AK148" s="3">
        <v>0</v>
      </c>
      <c r="AL148" s="3">
        <v>0</v>
      </c>
      <c r="AM148" s="3">
        <v>0</v>
      </c>
      <c r="AN148" s="3">
        <v>0</v>
      </c>
      <c r="AO148" s="3">
        <v>45924</v>
      </c>
      <c r="AP148" s="3">
        <v>45920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116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197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198</v>
      </c>
      <c r="BD149" s="56">
        <v>0</v>
      </c>
    </row>
    <row r="150" spans="1:56" ht="27.75" customHeight="1" x14ac:dyDescent="0.45">
      <c r="A150" s="3">
        <v>45898</v>
      </c>
      <c r="B150" s="14" t="s">
        <v>414</v>
      </c>
      <c r="C150" s="9" t="s">
        <v>109</v>
      </c>
      <c r="D150" s="13" t="s">
        <v>59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45917</v>
      </c>
      <c r="U150" s="11">
        <v>15000</v>
      </c>
      <c r="V150" s="10">
        <v>6300</v>
      </c>
      <c r="W150" s="10">
        <v>8700</v>
      </c>
      <c r="X150" s="10">
        <v>0</v>
      </c>
      <c r="Y150" s="10">
        <v>0</v>
      </c>
      <c r="Z150" s="9" t="s">
        <v>88</v>
      </c>
      <c r="AA150" s="8">
        <v>10816.971</v>
      </c>
      <c r="AB150" s="8">
        <v>10816.971</v>
      </c>
      <c r="AC150" s="8">
        <v>0</v>
      </c>
      <c r="AD150" s="8">
        <v>0</v>
      </c>
      <c r="AE150" s="8">
        <v>10816.971</v>
      </c>
      <c r="AF150" s="8">
        <v>0</v>
      </c>
      <c r="AG150" s="1" t="s">
        <v>116</v>
      </c>
      <c r="AH150" s="1" t="s">
        <v>146</v>
      </c>
      <c r="AI150" s="1">
        <v>2</v>
      </c>
      <c r="AJ150" s="3">
        <v>45917</v>
      </c>
      <c r="AK150" s="3">
        <v>45915</v>
      </c>
      <c r="AL150" s="3">
        <v>0</v>
      </c>
      <c r="AM150" s="3">
        <v>0</v>
      </c>
      <c r="AN150" s="3">
        <v>0</v>
      </c>
      <c r="AO150" s="3">
        <v>45916</v>
      </c>
      <c r="AP150" s="3">
        <v>45912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143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45911</v>
      </c>
      <c r="B151" s="14" t="s">
        <v>541</v>
      </c>
      <c r="C151" s="9" t="s">
        <v>109</v>
      </c>
      <c r="D151" s="13" t="s">
        <v>542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45929</v>
      </c>
      <c r="U151" s="11">
        <v>10000</v>
      </c>
      <c r="V151" s="10">
        <v>500</v>
      </c>
      <c r="W151" s="10">
        <v>9500</v>
      </c>
      <c r="X151" s="10">
        <v>0</v>
      </c>
      <c r="Y151" s="10">
        <v>9975</v>
      </c>
      <c r="Z151" s="9" t="s">
        <v>88</v>
      </c>
      <c r="AA151" s="8">
        <v>11811.635</v>
      </c>
      <c r="AB151" s="8">
        <v>0</v>
      </c>
      <c r="AC151" s="8">
        <v>11811.635</v>
      </c>
      <c r="AD151" s="8">
        <v>0</v>
      </c>
      <c r="AE151" s="8">
        <v>11811.635</v>
      </c>
      <c r="AF151" s="8">
        <v>0</v>
      </c>
      <c r="AG151" s="1" t="s">
        <v>115</v>
      </c>
      <c r="AH151" s="1" t="s">
        <v>75</v>
      </c>
      <c r="AI151" s="1">
        <v>4</v>
      </c>
      <c r="AJ151" s="3">
        <v>45929</v>
      </c>
      <c r="AK151" s="3">
        <v>45925</v>
      </c>
      <c r="AL151" s="3">
        <v>45918</v>
      </c>
      <c r="AM151" s="3">
        <v>45926</v>
      </c>
      <c r="AN151" s="3">
        <v>45927</v>
      </c>
      <c r="AO151" s="3">
        <v>45928</v>
      </c>
      <c r="AP151" s="3">
        <v>45924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1218.173289666667</v>
      </c>
    </row>
    <row r="152" spans="1:56" ht="27.75" customHeight="1" x14ac:dyDescent="0.45">
      <c r="A152" s="3">
        <v>45901</v>
      </c>
      <c r="B152" s="14" t="s">
        <v>421</v>
      </c>
      <c r="C152" s="9" t="s">
        <v>109</v>
      </c>
      <c r="D152" s="13" t="s">
        <v>144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45930</v>
      </c>
      <c r="U152" s="11">
        <v>30000</v>
      </c>
      <c r="V152" s="10">
        <v>3600</v>
      </c>
      <c r="W152" s="10">
        <v>26400</v>
      </c>
      <c r="X152" s="10">
        <v>9475</v>
      </c>
      <c r="Y152" s="10">
        <v>21551.25</v>
      </c>
      <c r="Z152" s="9" t="s">
        <v>88</v>
      </c>
      <c r="AA152" s="8">
        <v>26795.315662500001</v>
      </c>
      <c r="AB152" s="8">
        <v>0</v>
      </c>
      <c r="AC152" s="8">
        <v>26795.315662500001</v>
      </c>
      <c r="AD152" s="8">
        <v>0</v>
      </c>
      <c r="AE152" s="8">
        <v>26795.315662500001</v>
      </c>
      <c r="AF152" s="8">
        <v>0</v>
      </c>
      <c r="AG152" s="1" t="s">
        <v>115</v>
      </c>
      <c r="AH152" s="1" t="s">
        <v>75</v>
      </c>
      <c r="AI152" s="1">
        <v>4</v>
      </c>
      <c r="AJ152" s="3">
        <v>45930</v>
      </c>
      <c r="AK152" s="3">
        <v>45926</v>
      </c>
      <c r="AL152" s="3">
        <v>45919</v>
      </c>
      <c r="AM152" s="3">
        <v>45927</v>
      </c>
      <c r="AN152" s="3">
        <v>45928</v>
      </c>
      <c r="AO152" s="3">
        <v>45929</v>
      </c>
      <c r="AP152" s="3">
        <v>45925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2763.4902219925007</v>
      </c>
    </row>
    <row r="153" spans="1:56" ht="27.75" customHeight="1" x14ac:dyDescent="0.45">
      <c r="A153" s="3">
        <v>45901</v>
      </c>
      <c r="B153" s="14" t="s">
        <v>422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88</v>
      </c>
      <c r="AA153" s="8">
        <v>12433.3</v>
      </c>
      <c r="AB153" s="8">
        <v>0</v>
      </c>
      <c r="AC153" s="8">
        <v>12433.3</v>
      </c>
      <c r="AD153" s="8">
        <v>0</v>
      </c>
      <c r="AE153" s="8">
        <v>12433.3</v>
      </c>
      <c r="AF153" s="8">
        <v>0</v>
      </c>
      <c r="AG153" s="1" t="s">
        <v>115</v>
      </c>
      <c r="AH153" s="1" t="s">
        <v>75</v>
      </c>
      <c r="AI153" s="1">
        <v>4</v>
      </c>
      <c r="AJ153" s="3">
        <v>45945</v>
      </c>
      <c r="AK153" s="3">
        <v>45941</v>
      </c>
      <c r="AL153" s="3">
        <v>45934</v>
      </c>
      <c r="AM153" s="3">
        <v>45942</v>
      </c>
      <c r="AN153" s="3">
        <v>45943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1282.2876733333333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120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88</v>
      </c>
      <c r="AA154" s="8">
        <v>61857.2216625</v>
      </c>
      <c r="AB154" s="8">
        <v>10816.971</v>
      </c>
      <c r="AC154" s="8">
        <v>51040.250662499995</v>
      </c>
      <c r="AD154" s="8">
        <v>0</v>
      </c>
      <c r="AE154" s="8">
        <v>61857.2216625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45895</v>
      </c>
      <c r="B155" s="14" t="s">
        <v>375</v>
      </c>
      <c r="C155" s="9" t="s">
        <v>147</v>
      </c>
      <c r="D155" s="13" t="s">
        <v>148</v>
      </c>
      <c r="E155" s="9">
        <v>28</v>
      </c>
      <c r="F155" s="9">
        <v>41</v>
      </c>
      <c r="G155" s="9" t="s">
        <v>60</v>
      </c>
      <c r="H155" s="9">
        <v>0</v>
      </c>
      <c r="I155" s="9">
        <v>120</v>
      </c>
      <c r="J155" s="9" t="s">
        <v>78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45916</v>
      </c>
      <c r="U155" s="11">
        <v>13000</v>
      </c>
      <c r="V155" s="10">
        <v>13000</v>
      </c>
      <c r="W155" s="10">
        <v>0</v>
      </c>
      <c r="X155" s="10">
        <v>53544</v>
      </c>
      <c r="Y155" s="10">
        <v>0</v>
      </c>
      <c r="Z155" s="9" t="s">
        <v>127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115</v>
      </c>
      <c r="AH155" s="1" t="s">
        <v>74</v>
      </c>
      <c r="AI155" s="1">
        <v>2</v>
      </c>
      <c r="AJ155" s="3">
        <v>45916</v>
      </c>
      <c r="AK155" s="3">
        <v>0</v>
      </c>
      <c r="AL155" s="3">
        <v>45907</v>
      </c>
      <c r="AM155" s="3">
        <v>45914</v>
      </c>
      <c r="AN155" s="3">
        <v>45915</v>
      </c>
      <c r="AO155" s="3">
        <v>45915</v>
      </c>
      <c r="AP155" s="3">
        <v>45911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469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45909</v>
      </c>
      <c r="B156" s="14" t="s">
        <v>521</v>
      </c>
      <c r="C156" s="9" t="s">
        <v>147</v>
      </c>
      <c r="D156" s="13" t="s">
        <v>148</v>
      </c>
      <c r="E156" s="9">
        <v>28</v>
      </c>
      <c r="F156" s="9">
        <v>41</v>
      </c>
      <c r="G156" s="9" t="s">
        <v>60</v>
      </c>
      <c r="H156" s="9">
        <v>0</v>
      </c>
      <c r="I156" s="9">
        <v>120</v>
      </c>
      <c r="J156" s="9" t="s">
        <v>78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45922</v>
      </c>
      <c r="U156" s="11">
        <v>50000</v>
      </c>
      <c r="V156" s="10">
        <v>1703</v>
      </c>
      <c r="W156" s="10">
        <v>48297</v>
      </c>
      <c r="X156" s="10">
        <v>0</v>
      </c>
      <c r="Y156" s="10">
        <v>50711.85</v>
      </c>
      <c r="Z156" s="9" t="s">
        <v>127</v>
      </c>
      <c r="AA156" s="8">
        <v>57350.272649999999</v>
      </c>
      <c r="AB156" s="8">
        <v>25570</v>
      </c>
      <c r="AC156" s="8">
        <v>31780.272649999999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45922</v>
      </c>
      <c r="AK156" s="3">
        <v>0</v>
      </c>
      <c r="AL156" s="3">
        <v>45913</v>
      </c>
      <c r="AM156" s="3">
        <v>45920</v>
      </c>
      <c r="AN156" s="3">
        <v>45921</v>
      </c>
      <c r="AO156" s="3">
        <v>45921</v>
      </c>
      <c r="AP156" s="3">
        <v>45917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486</v>
      </c>
      <c r="AZ156" s="2">
        <v>0</v>
      </c>
      <c r="BA156" s="2">
        <v>0</v>
      </c>
      <c r="BB156" s="2">
        <v>0</v>
      </c>
      <c r="BC156" s="1" t="s">
        <v>104</v>
      </c>
      <c r="BD156" s="56">
        <v>3571.7495317194443</v>
      </c>
    </row>
    <row r="157" spans="1:56" ht="27.75" customHeight="1" x14ac:dyDescent="0.45">
      <c r="A157" s="3" t="s">
        <v>135</v>
      </c>
      <c r="B157" s="14" t="s">
        <v>135</v>
      </c>
      <c r="C157" s="9" t="s">
        <v>109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45925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127</v>
      </c>
      <c r="AA157" s="8">
        <v>6775.4500000000007</v>
      </c>
      <c r="AB157" s="8">
        <v>0</v>
      </c>
      <c r="AC157" s="8">
        <v>6775.4500000000007</v>
      </c>
      <c r="AD157" s="8">
        <v>0</v>
      </c>
      <c r="AE157" s="8">
        <v>6775.4500000000007</v>
      </c>
      <c r="AF157" s="8">
        <v>0</v>
      </c>
      <c r="AG157" s="1">
        <v>0</v>
      </c>
      <c r="AH157" s="1" t="s">
        <v>146</v>
      </c>
      <c r="AI157" s="1">
        <v>2</v>
      </c>
      <c r="AJ157" s="3">
        <v>45925</v>
      </c>
      <c r="AK157" s="3">
        <v>45923</v>
      </c>
      <c r="AL157" s="3">
        <v>0</v>
      </c>
      <c r="AM157" s="3">
        <v>0</v>
      </c>
      <c r="AN157" s="3">
        <v>0</v>
      </c>
      <c r="AO157" s="3">
        <v>45924</v>
      </c>
      <c r="AP157" s="3">
        <v>45920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143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761.48529722222236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127</v>
      </c>
      <c r="AA158" s="8">
        <v>64125.722649999996</v>
      </c>
      <c r="AB158" s="8">
        <v>25570</v>
      </c>
      <c r="AC158" s="8">
        <v>38555.722649999996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149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06AB-5499-46D8-BE72-5DB35C62C4F5}">
  <sheetPr>
    <tabColor rgb="FFFFFF00"/>
  </sheetPr>
  <dimension ref="A1:BD153"/>
  <sheetViews>
    <sheetView zoomScale="80" zoomScaleNormal="80" workbookViewId="0">
      <selection activeCell="F9" sqref="F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45911</v>
      </c>
      <c r="E3" s="79" t="s">
        <v>52</v>
      </c>
      <c r="F3" s="79"/>
      <c r="G3" s="80">
        <v>11.23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117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45898</v>
      </c>
      <c r="B12" s="14" t="s">
        <v>407</v>
      </c>
      <c r="C12" s="9" t="s">
        <v>136</v>
      </c>
      <c r="D12" s="13" t="s">
        <v>124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45917</v>
      </c>
      <c r="U12" s="11">
        <v>50000</v>
      </c>
      <c r="V12" s="10">
        <v>2344</v>
      </c>
      <c r="W12" s="10">
        <v>47656</v>
      </c>
      <c r="X12" s="10">
        <v>52901</v>
      </c>
      <c r="Y12" s="10">
        <v>0</v>
      </c>
      <c r="Z12" s="9" t="s">
        <v>168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45917</v>
      </c>
      <c r="AK12" s="3">
        <v>0</v>
      </c>
      <c r="AL12" s="3">
        <v>45908</v>
      </c>
      <c r="AM12" s="3">
        <v>45915</v>
      </c>
      <c r="AN12" s="3">
        <v>45916</v>
      </c>
      <c r="AO12" s="3">
        <v>45916</v>
      </c>
      <c r="AP12" s="3">
        <v>45912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135</v>
      </c>
      <c r="B13" s="14" t="s">
        <v>135</v>
      </c>
      <c r="C13" s="9" t="s">
        <v>237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40000</v>
      </c>
      <c r="V13" s="10">
        <v>0</v>
      </c>
      <c r="W13" s="10">
        <v>40000</v>
      </c>
      <c r="X13" s="10">
        <v>0</v>
      </c>
      <c r="Y13" s="10">
        <v>42000</v>
      </c>
      <c r="Z13" s="9" t="s">
        <v>168</v>
      </c>
      <c r="AA13" s="8">
        <v>35204.400000000001</v>
      </c>
      <c r="AB13" s="8">
        <v>14424</v>
      </c>
      <c r="AC13" s="8">
        <v>20780.400000000001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1509.1188266666668</v>
      </c>
    </row>
    <row r="14" spans="1:56" ht="27.75" customHeight="1" x14ac:dyDescent="0.45">
      <c r="A14" s="3" t="s">
        <v>135</v>
      </c>
      <c r="B14" s="14" t="s">
        <v>135</v>
      </c>
      <c r="C14" s="9" t="s">
        <v>204</v>
      </c>
      <c r="D14" s="13" t="s">
        <v>205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341.36903080895991</v>
      </c>
      <c r="Q14" s="10">
        <v>0</v>
      </c>
      <c r="R14" s="10">
        <v>341.36903080895991</v>
      </c>
      <c r="S14" s="9" t="s">
        <v>67</v>
      </c>
      <c r="T14" s="12">
        <v>45925</v>
      </c>
      <c r="U14" s="11">
        <v>20000</v>
      </c>
      <c r="V14" s="10">
        <v>233</v>
      </c>
      <c r="W14" s="10">
        <v>19767</v>
      </c>
      <c r="X14" s="10">
        <v>0</v>
      </c>
      <c r="Y14" s="10">
        <v>20755.350000000002</v>
      </c>
      <c r="Z14" s="9" t="s">
        <v>168</v>
      </c>
      <c r="AA14" s="8">
        <v>18501.714330000003</v>
      </c>
      <c r="AB14" s="8">
        <v>0</v>
      </c>
      <c r="AC14" s="8">
        <v>18501.714330000003</v>
      </c>
      <c r="AD14" s="8">
        <v>0</v>
      </c>
      <c r="AE14" s="8">
        <v>0</v>
      </c>
      <c r="AF14" s="8">
        <v>0</v>
      </c>
      <c r="AG14" s="1" t="s">
        <v>118</v>
      </c>
      <c r="AH14" s="1" t="s">
        <v>72</v>
      </c>
      <c r="AI14" s="1">
        <v>3</v>
      </c>
      <c r="AJ14" s="3">
        <v>45925</v>
      </c>
      <c r="AK14" s="3">
        <v>0</v>
      </c>
      <c r="AL14" s="3">
        <v>45915</v>
      </c>
      <c r="AM14" s="3">
        <v>45922</v>
      </c>
      <c r="AN14" s="3">
        <v>45923</v>
      </c>
      <c r="AO14" s="3">
        <v>45923</v>
      </c>
      <c r="AP14" s="3">
        <v>45920</v>
      </c>
      <c r="AQ14" s="3">
        <v>45924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1343.6356095653334</v>
      </c>
    </row>
    <row r="15" spans="1:56" ht="27.75" customHeight="1" x14ac:dyDescent="0.45">
      <c r="A15" s="3" t="s">
        <v>135</v>
      </c>
      <c r="B15" s="14" t="s">
        <v>135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 t="s">
        <v>63</v>
      </c>
      <c r="U15" s="11">
        <v>140000</v>
      </c>
      <c r="V15" s="10">
        <v>0</v>
      </c>
      <c r="W15" s="10">
        <v>140000</v>
      </c>
      <c r="X15" s="10">
        <v>0</v>
      </c>
      <c r="Y15" s="10">
        <v>147000</v>
      </c>
      <c r="Z15" s="9" t="s">
        <v>168</v>
      </c>
      <c r="AA15" s="8">
        <v>123215.4</v>
      </c>
      <c r="AB15" s="8">
        <v>0</v>
      </c>
      <c r="AC15" s="8">
        <v>123215.4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 t="s">
        <v>63</v>
      </c>
      <c r="AK15" s="3">
        <v>0</v>
      </c>
      <c r="AL15" s="3" t="e">
        <v>#VALUE!</v>
      </c>
      <c r="AM15" s="3" t="e">
        <v>#VALUE!</v>
      </c>
      <c r="AN15" s="3" t="e">
        <v>#VALUE!</v>
      </c>
      <c r="AO15" s="3" t="e">
        <v>#VALUE!</v>
      </c>
      <c r="AP15" s="3" t="e">
        <v>#VALUE!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8948.1761600000009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168</v>
      </c>
      <c r="AA16" s="8">
        <v>176921.51433000001</v>
      </c>
      <c r="AB16" s="8">
        <v>14424</v>
      </c>
      <c r="AC16" s="8">
        <v>162497.51433000001</v>
      </c>
      <c r="AD16" s="8">
        <v>0</v>
      </c>
      <c r="AE16" s="8">
        <v>0</v>
      </c>
      <c r="AF16" s="8" t="s">
        <v>58</v>
      </c>
      <c r="AG16" s="1" t="s">
        <v>115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45904</v>
      </c>
      <c r="B17" s="14" t="s">
        <v>446</v>
      </c>
      <c r="C17" s="9" t="s">
        <v>73</v>
      </c>
      <c r="D17" s="13" t="s">
        <v>59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447</v>
      </c>
      <c r="T17" s="12">
        <v>45915</v>
      </c>
      <c r="U17" s="11">
        <v>20000</v>
      </c>
      <c r="V17" s="10">
        <v>20000</v>
      </c>
      <c r="W17" s="10">
        <v>0</v>
      </c>
      <c r="X17" s="10">
        <v>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115</v>
      </c>
      <c r="AH17" s="1" t="s">
        <v>77</v>
      </c>
      <c r="AI17" s="1">
        <v>1</v>
      </c>
      <c r="AJ17" s="3">
        <v>45915</v>
      </c>
      <c r="AK17" s="3">
        <v>0</v>
      </c>
      <c r="AL17" s="3">
        <v>0</v>
      </c>
      <c r="AM17" s="3">
        <v>0</v>
      </c>
      <c r="AN17" s="3">
        <v>0</v>
      </c>
      <c r="AO17" s="3">
        <v>45914</v>
      </c>
      <c r="AP17" s="3">
        <v>45910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45904</v>
      </c>
      <c r="B18" s="14" t="s">
        <v>448</v>
      </c>
      <c r="C18" s="9" t="s">
        <v>73</v>
      </c>
      <c r="D18" s="13" t="s">
        <v>59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447</v>
      </c>
      <c r="T18" s="12">
        <v>45915</v>
      </c>
      <c r="U18" s="11">
        <v>20000</v>
      </c>
      <c r="V18" s="10">
        <v>15000</v>
      </c>
      <c r="W18" s="10">
        <v>5000</v>
      </c>
      <c r="X18" s="10">
        <v>0</v>
      </c>
      <c r="Y18" s="10">
        <v>0</v>
      </c>
      <c r="Z18" s="9" t="s">
        <v>172</v>
      </c>
      <c r="AA18" s="8">
        <v>4679.9500000000007</v>
      </c>
      <c r="AB18" s="8">
        <v>4679.9500000000007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77</v>
      </c>
      <c r="AI18" s="1">
        <v>1</v>
      </c>
      <c r="AJ18" s="3">
        <v>45915</v>
      </c>
      <c r="AK18" s="3">
        <v>0</v>
      </c>
      <c r="AL18" s="3">
        <v>0</v>
      </c>
      <c r="AM18" s="3">
        <v>0</v>
      </c>
      <c r="AN18" s="3">
        <v>0</v>
      </c>
      <c r="AO18" s="3">
        <v>45914</v>
      </c>
      <c r="AP18" s="3">
        <v>45910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117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386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10000</v>
      </c>
      <c r="V22" s="10">
        <v>5000</v>
      </c>
      <c r="W22" s="10">
        <v>5000</v>
      </c>
      <c r="X22" s="10">
        <v>10500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5000</v>
      </c>
      <c r="V23" s="10">
        <v>4787</v>
      </c>
      <c r="W23" s="10">
        <v>213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266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466</v>
      </c>
      <c r="AG24" s="1" t="s">
        <v>119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463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0</v>
      </c>
      <c r="W27" s="10">
        <v>5000</v>
      </c>
      <c r="X27" s="10">
        <v>2820</v>
      </c>
      <c r="Y27" s="10">
        <v>2289</v>
      </c>
      <c r="Z27" s="9" t="s">
        <v>172</v>
      </c>
      <c r="AA27" s="8">
        <v>2142.4811100000002</v>
      </c>
      <c r="AB27" s="8">
        <v>2142.4811100000002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116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504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172</v>
      </c>
      <c r="AA30" s="8">
        <v>9359.9000000000015</v>
      </c>
      <c r="AB30" s="8">
        <v>2885</v>
      </c>
      <c r="AC30" s="8">
        <v>6474.9000000000015</v>
      </c>
      <c r="AD30" s="8">
        <v>0</v>
      </c>
      <c r="AE30" s="8">
        <v>0</v>
      </c>
      <c r="AF30" s="8" t="s">
        <v>505</v>
      </c>
      <c r="AG30" s="1" t="s">
        <v>116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487.71824533333336</v>
      </c>
    </row>
    <row r="31" spans="1:56" ht="27.75" customHeight="1" x14ac:dyDescent="0.45">
      <c r="A31" s="3">
        <v>45910</v>
      </c>
      <c r="B31" s="14" t="s">
        <v>504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172</v>
      </c>
      <c r="AA31" s="8">
        <v>9359.9000000000015</v>
      </c>
      <c r="AB31" s="8">
        <v>0</v>
      </c>
      <c r="AC31" s="8">
        <v>9359.9000000000015</v>
      </c>
      <c r="AD31" s="8">
        <v>0</v>
      </c>
      <c r="AE31" s="8">
        <v>0</v>
      </c>
      <c r="AF31" s="8" t="s">
        <v>505</v>
      </c>
      <c r="AG31" s="1" t="s">
        <v>116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705.02926755555563</v>
      </c>
    </row>
    <row r="32" spans="1:56" ht="27.75" customHeight="1" x14ac:dyDescent="0.45">
      <c r="A32" s="3">
        <v>45910</v>
      </c>
      <c r="B32" s="14" t="s">
        <v>504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505</v>
      </c>
      <c r="AG32" s="1" t="s">
        <v>116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45910</v>
      </c>
      <c r="B33" s="14" t="s">
        <v>504</v>
      </c>
      <c r="C33" s="9" t="s">
        <v>73</v>
      </c>
      <c r="D33" s="13" t="s">
        <v>506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507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352.51463377777782</v>
      </c>
    </row>
    <row r="34" spans="1:56" ht="27.75" customHeight="1" x14ac:dyDescent="0.45">
      <c r="A34" s="3">
        <v>45910</v>
      </c>
      <c r="B34" s="14" t="s">
        <v>504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507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45910</v>
      </c>
      <c r="B35" s="14" t="s">
        <v>504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507</v>
      </c>
      <c r="AG35" s="1" t="s">
        <v>61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352.51463377777782</v>
      </c>
    </row>
    <row r="36" spans="1:56" ht="27.75" customHeight="1" x14ac:dyDescent="0.45">
      <c r="A36" s="3">
        <v>45910</v>
      </c>
      <c r="B36" s="14" t="s">
        <v>504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507</v>
      </c>
      <c r="AG36" s="1" t="s">
        <v>115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45910</v>
      </c>
      <c r="B37" s="14" t="s">
        <v>504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507</v>
      </c>
      <c r="AG37" s="1" t="s">
        <v>115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352.51463377777782</v>
      </c>
    </row>
    <row r="38" spans="1:56" ht="27.75" customHeight="1" x14ac:dyDescent="0.45">
      <c r="A38" s="3" t="s">
        <v>135</v>
      </c>
      <c r="B38" s="14" t="s">
        <v>135</v>
      </c>
      <c r="C38" s="9" t="s">
        <v>73</v>
      </c>
      <c r="D38" s="13" t="s">
        <v>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45930</v>
      </c>
      <c r="U38" s="11">
        <v>100000</v>
      </c>
      <c r="V38" s="10">
        <v>0</v>
      </c>
      <c r="W38" s="10">
        <v>100000</v>
      </c>
      <c r="X38" s="10">
        <v>0</v>
      </c>
      <c r="Y38" s="10">
        <v>105000</v>
      </c>
      <c r="Z38" s="9" t="s">
        <v>172</v>
      </c>
      <c r="AA38" s="8">
        <v>93599.000000000015</v>
      </c>
      <c r="AB38" s="8">
        <v>0</v>
      </c>
      <c r="AC38" s="8">
        <v>93599.000000000015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7050.2926755555563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172</v>
      </c>
      <c r="AA39" s="8">
        <v>189340.48110999999</v>
      </c>
      <c r="AB39" s="8">
        <v>51826.981110000008</v>
      </c>
      <c r="AC39" s="8">
        <v>137513.5</v>
      </c>
      <c r="AD39" s="8">
        <v>0</v>
      </c>
      <c r="AE39" s="8">
        <v>0</v>
      </c>
      <c r="AF39" s="8" t="s">
        <v>58</v>
      </c>
      <c r="AG39" s="1" t="s">
        <v>116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0</v>
      </c>
    </row>
    <row r="40" spans="1:56" ht="27.75" customHeight="1" x14ac:dyDescent="0.45">
      <c r="A40" s="3">
        <v>45905</v>
      </c>
      <c r="B40" s="14" t="s">
        <v>470</v>
      </c>
      <c r="C40" s="9" t="s">
        <v>139</v>
      </c>
      <c r="D40" s="13" t="s">
        <v>250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196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108</v>
      </c>
      <c r="T40" s="12">
        <v>45920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112</v>
      </c>
      <c r="AA40" s="8">
        <v>4999.0247999999992</v>
      </c>
      <c r="AB40" s="8">
        <v>4999.0247999999992</v>
      </c>
      <c r="AC40" s="8">
        <v>0</v>
      </c>
      <c r="AD40" s="8">
        <v>0</v>
      </c>
      <c r="AE40" s="8">
        <v>4999.0247999999992</v>
      </c>
      <c r="AF40" s="8">
        <v>0</v>
      </c>
      <c r="AG40" s="1" t="s">
        <v>115</v>
      </c>
      <c r="AH40" s="1" t="s">
        <v>75</v>
      </c>
      <c r="AI40" s="1">
        <v>4</v>
      </c>
      <c r="AJ40" s="3">
        <v>45920</v>
      </c>
      <c r="AK40" s="3">
        <v>45916</v>
      </c>
      <c r="AL40" s="3">
        <v>45909</v>
      </c>
      <c r="AM40" s="3">
        <v>45917</v>
      </c>
      <c r="AN40" s="3">
        <v>45918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191</v>
      </c>
      <c r="BD40" s="56">
        <v>0</v>
      </c>
    </row>
    <row r="41" spans="1:56" ht="27.75" customHeight="1" x14ac:dyDescent="0.45">
      <c r="A41" s="3">
        <v>45905</v>
      </c>
      <c r="B41" s="14" t="s">
        <v>470</v>
      </c>
      <c r="C41" s="9" t="s">
        <v>139</v>
      </c>
      <c r="D41" s="13" t="s">
        <v>449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196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45920</v>
      </c>
      <c r="U41" s="11">
        <v>5040</v>
      </c>
      <c r="V41" s="10">
        <v>1174</v>
      </c>
      <c r="W41" s="10">
        <v>3866</v>
      </c>
      <c r="X41" s="10">
        <v>0</v>
      </c>
      <c r="Y41" s="10">
        <v>4059.3</v>
      </c>
      <c r="Z41" s="9" t="s">
        <v>112</v>
      </c>
      <c r="AA41" s="8">
        <v>3834.5694199999998</v>
      </c>
      <c r="AB41" s="8">
        <v>3834.5694199999998</v>
      </c>
      <c r="AC41" s="8">
        <v>0</v>
      </c>
      <c r="AD41" s="8">
        <v>0</v>
      </c>
      <c r="AE41" s="8">
        <v>3834.5694199999998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45920</v>
      </c>
      <c r="AK41" s="3">
        <v>45916</v>
      </c>
      <c r="AL41" s="3">
        <v>45909</v>
      </c>
      <c r="AM41" s="3">
        <v>45917</v>
      </c>
      <c r="AN41" s="3">
        <v>45918</v>
      </c>
      <c r="AO41" s="3">
        <v>45919</v>
      </c>
      <c r="AP41" s="3">
        <v>45915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191</v>
      </c>
      <c r="BD41" s="56">
        <v>0</v>
      </c>
    </row>
    <row r="42" spans="1:56" ht="27.75" customHeight="1" x14ac:dyDescent="0.45">
      <c r="A42" s="3">
        <v>45796</v>
      </c>
      <c r="B42" s="14" t="s">
        <v>255</v>
      </c>
      <c r="C42" s="9" t="s">
        <v>139</v>
      </c>
      <c r="D42" s="13" t="s">
        <v>250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196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191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112</v>
      </c>
      <c r="AA43" s="8">
        <v>8833.594219999999</v>
      </c>
      <c r="AB43" s="8">
        <v>8833.594219999999</v>
      </c>
      <c r="AC43" s="8">
        <v>0</v>
      </c>
      <c r="AD43" s="8">
        <v>0</v>
      </c>
      <c r="AE43" s="8">
        <v>8833.594219999999</v>
      </c>
      <c r="AF43" s="8" t="s">
        <v>58</v>
      </c>
      <c r="AG43" s="1" t="s">
        <v>115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192</v>
      </c>
      <c r="BD43" s="56">
        <v>0</v>
      </c>
    </row>
    <row r="44" spans="1:56" ht="27.75" customHeight="1" x14ac:dyDescent="0.45">
      <c r="A44" s="3">
        <v>45902</v>
      </c>
      <c r="B44" s="14" t="s">
        <v>439</v>
      </c>
      <c r="C44" s="9" t="s">
        <v>267</v>
      </c>
      <c r="D44" s="13" t="s">
        <v>429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45920</v>
      </c>
      <c r="U44" s="11">
        <v>8000</v>
      </c>
      <c r="V44" s="10">
        <v>8000</v>
      </c>
      <c r="W44" s="10">
        <v>0</v>
      </c>
      <c r="X44" s="10">
        <v>20753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488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45902</v>
      </c>
      <c r="B45" s="14" t="s">
        <v>440</v>
      </c>
      <c r="C45" s="9" t="s">
        <v>267</v>
      </c>
      <c r="D45" s="13" t="s">
        <v>433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45912</v>
      </c>
      <c r="U45" s="11">
        <v>5000</v>
      </c>
      <c r="V45" s="10">
        <v>4876</v>
      </c>
      <c r="W45" s="10">
        <v>124</v>
      </c>
      <c r="X45" s="10">
        <v>10200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45912</v>
      </c>
      <c r="AK45" s="3">
        <v>45908</v>
      </c>
      <c r="AL45" s="3">
        <v>45901</v>
      </c>
      <c r="AM45" s="3">
        <v>45909</v>
      </c>
      <c r="AN45" s="3">
        <v>45910</v>
      </c>
      <c r="AO45" s="3">
        <v>45911</v>
      </c>
      <c r="AP45" s="3">
        <v>45907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45902</v>
      </c>
      <c r="B46" s="14" t="s">
        <v>438</v>
      </c>
      <c r="C46" s="9" t="s">
        <v>267</v>
      </c>
      <c r="D46" s="13" t="s">
        <v>428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45912</v>
      </c>
      <c r="U46" s="11">
        <v>20500</v>
      </c>
      <c r="V46" s="10">
        <v>473</v>
      </c>
      <c r="W46" s="10">
        <v>20027</v>
      </c>
      <c r="X46" s="10">
        <v>12655</v>
      </c>
      <c r="Y46" s="10">
        <v>8237.25</v>
      </c>
      <c r="Z46" s="9" t="s">
        <v>80</v>
      </c>
      <c r="AA46" s="8">
        <v>8860.7274525000012</v>
      </c>
      <c r="AB46" s="8">
        <v>8860.7274525000012</v>
      </c>
      <c r="AC46" s="8">
        <v>0</v>
      </c>
      <c r="AD46" s="8">
        <v>8860.7274525000012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45912</v>
      </c>
      <c r="AK46" s="3">
        <v>45908</v>
      </c>
      <c r="AL46" s="3">
        <v>45901</v>
      </c>
      <c r="AM46" s="3">
        <v>45909</v>
      </c>
      <c r="AN46" s="3">
        <v>45910</v>
      </c>
      <c r="AO46" s="3">
        <v>45911</v>
      </c>
      <c r="AP46" s="3">
        <v>45907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45902</v>
      </c>
      <c r="B47" s="14" t="s">
        <v>440</v>
      </c>
      <c r="C47" s="9" t="s">
        <v>267</v>
      </c>
      <c r="D47" s="13" t="s">
        <v>434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45912</v>
      </c>
      <c r="U47" s="11">
        <v>5000</v>
      </c>
      <c r="V47" s="10">
        <v>4874</v>
      </c>
      <c r="W47" s="10">
        <v>126</v>
      </c>
      <c r="X47" s="10">
        <v>5050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45912</v>
      </c>
      <c r="AK47" s="3">
        <v>45908</v>
      </c>
      <c r="AL47" s="3">
        <v>45901</v>
      </c>
      <c r="AM47" s="3">
        <v>45909</v>
      </c>
      <c r="AN47" s="3">
        <v>45910</v>
      </c>
      <c r="AO47" s="3">
        <v>45911</v>
      </c>
      <c r="AP47" s="3">
        <v>45907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435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45912</v>
      </c>
      <c r="U48" s="11">
        <v>5000</v>
      </c>
      <c r="V48" s="10">
        <v>4875</v>
      </c>
      <c r="W48" s="10">
        <v>125</v>
      </c>
      <c r="X48" s="10">
        <v>5053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45912</v>
      </c>
      <c r="AK48" s="3">
        <v>45908</v>
      </c>
      <c r="AL48" s="3">
        <v>45901</v>
      </c>
      <c r="AM48" s="3">
        <v>45909</v>
      </c>
      <c r="AN48" s="3">
        <v>45910</v>
      </c>
      <c r="AO48" s="3">
        <v>45911</v>
      </c>
      <c r="AP48" s="3">
        <v>45907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80</v>
      </c>
      <c r="AA50" s="8">
        <v>10477.5</v>
      </c>
      <c r="AB50" s="8">
        <v>10477.5</v>
      </c>
      <c r="AC50" s="8">
        <v>0</v>
      </c>
      <c r="AD50" s="8">
        <v>10477.5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0</v>
      </c>
      <c r="AE52" s="8">
        <v>383.47650000000004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0</v>
      </c>
      <c r="AE53" s="8">
        <v>5280.6600000000008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508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508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0</v>
      </c>
      <c r="Y58" s="10">
        <v>8400</v>
      </c>
      <c r="Z58" s="9" t="s">
        <v>80</v>
      </c>
      <c r="AA58" s="8">
        <v>8829.0399999999991</v>
      </c>
      <c r="AB58" s="8">
        <v>8829.0399999999991</v>
      </c>
      <c r="AC58" s="8">
        <v>0</v>
      </c>
      <c r="AD58" s="8">
        <v>0</v>
      </c>
      <c r="AE58" s="8">
        <v>8829.0399999999991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45930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80</v>
      </c>
      <c r="AA66" s="8">
        <v>110363</v>
      </c>
      <c r="AB66" s="8">
        <v>60055</v>
      </c>
      <c r="AC66" s="8">
        <v>50308</v>
      </c>
      <c r="AD66" s="8">
        <v>0</v>
      </c>
      <c r="AE66" s="8">
        <v>110363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3801.048888888889</v>
      </c>
    </row>
    <row r="67" spans="1:56" ht="27.75" customHeight="1" x14ac:dyDescent="0.45">
      <c r="A67" s="3">
        <v>45892</v>
      </c>
      <c r="B67" s="14" t="s">
        <v>360</v>
      </c>
      <c r="C67" s="9" t="s">
        <v>139</v>
      </c>
      <c r="D67" s="13" t="s">
        <v>329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640</v>
      </c>
      <c r="V67" s="10">
        <v>0</v>
      </c>
      <c r="W67" s="10">
        <v>640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370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 t="s">
        <v>63</v>
      </c>
      <c r="U68" s="11">
        <v>1840</v>
      </c>
      <c r="V68" s="10">
        <v>80</v>
      </c>
      <c r="W68" s="10">
        <v>1760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45909</v>
      </c>
      <c r="B70" s="14" t="s">
        <v>509</v>
      </c>
      <c r="C70" s="9" t="s">
        <v>79</v>
      </c>
      <c r="D70" s="13" t="s">
        <v>489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45909</v>
      </c>
      <c r="B71" s="14" t="s">
        <v>510</v>
      </c>
      <c r="C71" s="9" t="s">
        <v>79</v>
      </c>
      <c r="D71" s="13" t="s">
        <v>490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45909</v>
      </c>
      <c r="B72" s="14" t="s">
        <v>511</v>
      </c>
      <c r="C72" s="9" t="s">
        <v>79</v>
      </c>
      <c r="D72" s="13" t="s">
        <v>491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6621.78</v>
      </c>
      <c r="AC72" s="8">
        <v>0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45909</v>
      </c>
      <c r="B73" s="14" t="s">
        <v>512</v>
      </c>
      <c r="C73" s="9" t="s">
        <v>107</v>
      </c>
      <c r="D73" s="13" t="s">
        <v>492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513</v>
      </c>
      <c r="C74" s="9" t="s">
        <v>107</v>
      </c>
      <c r="D74" s="13" t="s">
        <v>493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3478.5300000000007</v>
      </c>
      <c r="AB74" s="8">
        <v>3478.5300000000007</v>
      </c>
      <c r="AC74" s="8">
        <v>0</v>
      </c>
      <c r="AD74" s="8">
        <v>0</v>
      </c>
      <c r="AE74" s="8">
        <v>3478.5300000000007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45896</v>
      </c>
      <c r="B75" s="14" t="s">
        <v>395</v>
      </c>
      <c r="C75" s="9" t="s">
        <v>79</v>
      </c>
      <c r="D75" s="13" t="s">
        <v>310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115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365</v>
      </c>
      <c r="C76" s="9" t="s">
        <v>79</v>
      </c>
      <c r="D76" s="13" t="s">
        <v>220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258</v>
      </c>
      <c r="C77" s="9" t="s">
        <v>139</v>
      </c>
      <c r="D77" s="13" t="s">
        <v>145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240</v>
      </c>
      <c r="V77" s="10">
        <v>0</v>
      </c>
      <c r="W77" s="10">
        <v>240</v>
      </c>
      <c r="X77" s="10">
        <v>0</v>
      </c>
      <c r="Y77" s="10">
        <v>252</v>
      </c>
      <c r="Z77" s="9" t="s">
        <v>80</v>
      </c>
      <c r="AA77" s="8">
        <v>251.46</v>
      </c>
      <c r="AB77" s="8">
        <v>251.46</v>
      </c>
      <c r="AC77" s="8">
        <v>0</v>
      </c>
      <c r="AD77" s="8">
        <v>0</v>
      </c>
      <c r="AE77" s="8">
        <v>251.46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254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45876</v>
      </c>
      <c r="B78" s="14" t="s">
        <v>328</v>
      </c>
      <c r="C78" s="9" t="s">
        <v>107</v>
      </c>
      <c r="D78" s="13" t="s">
        <v>314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3075</v>
      </c>
      <c r="W78" s="10">
        <v>0</v>
      </c>
      <c r="X78" s="10">
        <v>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45877</v>
      </c>
      <c r="B79" s="14" t="s">
        <v>318</v>
      </c>
      <c r="C79" s="9" t="s">
        <v>79</v>
      </c>
      <c r="D79" s="13" t="s">
        <v>319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7000</v>
      </c>
      <c r="V79" s="10">
        <v>0</v>
      </c>
      <c r="W79" s="10">
        <v>7000</v>
      </c>
      <c r="X79" s="10">
        <v>0</v>
      </c>
      <c r="Y79" s="10">
        <v>7350</v>
      </c>
      <c r="Z79" s="9" t="s">
        <v>80</v>
      </c>
      <c r="AA79" s="8">
        <v>7725.41</v>
      </c>
      <c r="AB79" s="8">
        <v>7725.41</v>
      </c>
      <c r="AC79" s="8">
        <v>0</v>
      </c>
      <c r="AD79" s="8">
        <v>0</v>
      </c>
      <c r="AE79" s="8">
        <v>7725.41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45825</v>
      </c>
      <c r="B80" s="14" t="s">
        <v>269</v>
      </c>
      <c r="C80" s="9" t="s">
        <v>139</v>
      </c>
      <c r="D80" s="13" t="s">
        <v>239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894</v>
      </c>
      <c r="V80" s="10">
        <v>525</v>
      </c>
      <c r="W80" s="10">
        <v>369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45796</v>
      </c>
      <c r="B81" s="14" t="s">
        <v>257</v>
      </c>
      <c r="C81" s="9" t="s">
        <v>139</v>
      </c>
      <c r="D81" s="13" t="s">
        <v>253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45782</v>
      </c>
      <c r="B82" s="14" t="s">
        <v>249</v>
      </c>
      <c r="C82" s="9" t="s">
        <v>79</v>
      </c>
      <c r="D82" s="13" t="s">
        <v>243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45798</v>
      </c>
      <c r="B83" s="14" t="s">
        <v>263</v>
      </c>
      <c r="C83" s="9" t="s">
        <v>107</v>
      </c>
      <c r="D83" s="13" t="s">
        <v>261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416.92688888888887</v>
      </c>
    </row>
    <row r="84" spans="1:56" ht="27.75" customHeight="1" x14ac:dyDescent="0.45">
      <c r="A84" s="3">
        <v>45674</v>
      </c>
      <c r="B84" s="14" t="s">
        <v>226</v>
      </c>
      <c r="C84" s="9" t="s">
        <v>139</v>
      </c>
      <c r="D84" s="13" t="s">
        <v>225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196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235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45611</v>
      </c>
      <c r="B85" s="14" t="s">
        <v>195</v>
      </c>
      <c r="C85" s="9" t="s">
        <v>139</v>
      </c>
      <c r="D85" s="13" t="s">
        <v>194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45523</v>
      </c>
      <c r="B87" s="14" t="s">
        <v>178</v>
      </c>
      <c r="C87" s="9" t="s">
        <v>139</v>
      </c>
      <c r="D87" s="13" t="s">
        <v>177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260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2840</v>
      </c>
      <c r="W88" s="10">
        <v>1160</v>
      </c>
      <c r="X88" s="10">
        <v>8450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45799</v>
      </c>
      <c r="B89" s="14" t="s">
        <v>264</v>
      </c>
      <c r="C89" s="9" t="s">
        <v>259</v>
      </c>
      <c r="D89" s="13" t="s">
        <v>358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132</v>
      </c>
      <c r="U89" s="11">
        <v>4000</v>
      </c>
      <c r="V89" s="10">
        <v>2654</v>
      </c>
      <c r="W89" s="10">
        <v>1346</v>
      </c>
      <c r="X89" s="10">
        <v>4000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45741</v>
      </c>
      <c r="B90" s="14" t="s">
        <v>242</v>
      </c>
      <c r="C90" s="9" t="s">
        <v>107</v>
      </c>
      <c r="D90" s="13" t="s">
        <v>241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3867</v>
      </c>
      <c r="W90" s="10">
        <v>133</v>
      </c>
      <c r="X90" s="10">
        <v>4200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244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4000</v>
      </c>
      <c r="V91" s="10">
        <v>4010</v>
      </c>
      <c r="W91" s="10">
        <v>0</v>
      </c>
      <c r="X91" s="10">
        <v>4470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45720</v>
      </c>
      <c r="B92" s="14" t="s">
        <v>128</v>
      </c>
      <c r="C92" s="9" t="s">
        <v>107</v>
      </c>
      <c r="D92" s="13" t="s">
        <v>219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3065</v>
      </c>
      <c r="W92" s="10">
        <v>0</v>
      </c>
      <c r="X92" s="10">
        <v>3300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45541</v>
      </c>
      <c r="B93" s="14" t="s">
        <v>182</v>
      </c>
      <c r="C93" s="9" t="s">
        <v>107</v>
      </c>
      <c r="D93" s="13" t="s">
        <v>183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3318</v>
      </c>
      <c r="W93" s="10">
        <v>0</v>
      </c>
      <c r="X93" s="10">
        <v>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184</v>
      </c>
      <c r="AG93" s="1" t="s">
        <v>61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>
        <v>0</v>
      </c>
      <c r="AY93" s="2" t="s">
        <v>222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45581</v>
      </c>
      <c r="B94" s="14" t="s">
        <v>187</v>
      </c>
      <c r="C94" s="9" t="s">
        <v>107</v>
      </c>
      <c r="D94" s="13" t="s">
        <v>188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84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80</v>
      </c>
      <c r="AA95" s="8">
        <v>371192.93395250023</v>
      </c>
      <c r="AB95" s="8">
        <v>161487.23395250001</v>
      </c>
      <c r="AC95" s="8">
        <v>209705.7</v>
      </c>
      <c r="AD95" s="8">
        <v>22565.297452500003</v>
      </c>
      <c r="AE95" s="8">
        <v>348627.6365000002</v>
      </c>
      <c r="AF95" s="8" t="s">
        <v>58</v>
      </c>
      <c r="AG95" s="1" t="s">
        <v>115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270</v>
      </c>
      <c r="D96" s="13" t="s">
        <v>61</v>
      </c>
      <c r="E96" s="9">
        <v>20</v>
      </c>
      <c r="F96" s="9">
        <v>39</v>
      </c>
      <c r="G96" s="9" t="s">
        <v>60</v>
      </c>
      <c r="H96" s="9">
        <v>0</v>
      </c>
      <c r="I96" s="9">
        <v>84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271</v>
      </c>
      <c r="AA96" s="8">
        <v>113157.00000000001</v>
      </c>
      <c r="AB96" s="8">
        <v>111448</v>
      </c>
      <c r="AC96" s="8">
        <v>1709.0000000000146</v>
      </c>
      <c r="AD96" s="8">
        <v>0</v>
      </c>
      <c r="AE96" s="8">
        <v>0</v>
      </c>
      <c r="AF96" s="8">
        <v>0</v>
      </c>
      <c r="AG96" s="1" t="s">
        <v>117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272</v>
      </c>
      <c r="BD96" s="56">
        <v>134.63122222222339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38</v>
      </c>
      <c r="G97" s="9">
        <v>0</v>
      </c>
      <c r="H97" s="9">
        <v>0</v>
      </c>
      <c r="I97" s="9">
        <v>82</v>
      </c>
      <c r="J97" s="9" t="s">
        <v>78</v>
      </c>
      <c r="K97" s="9">
        <v>2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271</v>
      </c>
      <c r="AA97" s="8">
        <v>113157.00000000001</v>
      </c>
      <c r="AB97" s="8">
        <v>111448</v>
      </c>
      <c r="AC97" s="8">
        <v>1709.0000000000146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273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45926</v>
      </c>
      <c r="U98" s="11">
        <v>14400</v>
      </c>
      <c r="V98" s="10">
        <v>13040</v>
      </c>
      <c r="W98" s="10">
        <v>1360</v>
      </c>
      <c r="X98" s="10">
        <v>20056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45926</v>
      </c>
      <c r="AK98" s="3">
        <v>0</v>
      </c>
      <c r="AL98" s="3">
        <v>45917</v>
      </c>
      <c r="AM98" s="3">
        <v>45924</v>
      </c>
      <c r="AN98" s="3">
        <v>45925</v>
      </c>
      <c r="AO98" s="3">
        <v>45925</v>
      </c>
      <c r="AP98" s="3">
        <v>45921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45905</v>
      </c>
      <c r="B99" s="14" t="s">
        <v>473</v>
      </c>
      <c r="C99" s="9" t="s">
        <v>474</v>
      </c>
      <c r="D99" s="13" t="s">
        <v>475</v>
      </c>
      <c r="E99" s="9">
        <v>20</v>
      </c>
      <c r="F99" s="9">
        <v>34</v>
      </c>
      <c r="G99" s="9" t="s">
        <v>60</v>
      </c>
      <c r="H99" s="9">
        <v>0</v>
      </c>
      <c r="I99" s="9">
        <v>70</v>
      </c>
      <c r="J99" s="9" t="s">
        <v>57</v>
      </c>
      <c r="K99" s="9">
        <v>5</v>
      </c>
      <c r="L99" s="9" t="s">
        <v>92</v>
      </c>
      <c r="M99" s="10">
        <v>21</v>
      </c>
      <c r="N99" s="9">
        <v>37</v>
      </c>
      <c r="O99" s="9">
        <v>40</v>
      </c>
      <c r="P99" s="10">
        <v>0</v>
      </c>
      <c r="Q99" s="10">
        <v>0</v>
      </c>
      <c r="R99" s="10">
        <v>0</v>
      </c>
      <c r="S99" s="9" t="s">
        <v>67</v>
      </c>
      <c r="T99" s="12">
        <v>45912</v>
      </c>
      <c r="U99" s="11">
        <v>5000</v>
      </c>
      <c r="V99" s="10">
        <v>5275</v>
      </c>
      <c r="W99" s="10">
        <v>0</v>
      </c>
      <c r="X99" s="10">
        <v>5390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476</v>
      </c>
      <c r="AG99" s="1" t="s">
        <v>115</v>
      </c>
      <c r="AH99" s="1" t="s">
        <v>72</v>
      </c>
      <c r="AI99" s="1">
        <v>3</v>
      </c>
      <c r="AJ99" s="3">
        <v>45912</v>
      </c>
      <c r="AK99" s="3">
        <v>0</v>
      </c>
      <c r="AL99" s="3">
        <v>45902</v>
      </c>
      <c r="AM99" s="3">
        <v>45909</v>
      </c>
      <c r="AN99" s="3">
        <v>45910</v>
      </c>
      <c r="AO99" s="3">
        <v>45910</v>
      </c>
      <c r="AP99" s="3">
        <v>45907</v>
      </c>
      <c r="AQ99" s="3">
        <v>45911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45905</v>
      </c>
      <c r="B100" s="14" t="s">
        <v>477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45918</v>
      </c>
      <c r="U100" s="11">
        <v>30000</v>
      </c>
      <c r="V100" s="10">
        <v>26160</v>
      </c>
      <c r="W100" s="10">
        <v>3840</v>
      </c>
      <c r="X100" s="10">
        <v>31235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45918</v>
      </c>
      <c r="AK100" s="3">
        <v>0</v>
      </c>
      <c r="AL100" s="3">
        <v>45909</v>
      </c>
      <c r="AM100" s="3">
        <v>45916</v>
      </c>
      <c r="AN100" s="3">
        <v>45917</v>
      </c>
      <c r="AO100" s="3">
        <v>45917</v>
      </c>
      <c r="AP100" s="3">
        <v>45913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468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79836</v>
      </c>
      <c r="AC101" s="8">
        <v>224011.5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17124.434666666668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303847.5</v>
      </c>
      <c r="AB102" s="8">
        <v>79836</v>
      </c>
      <c r="AC102" s="8">
        <v>224011.5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45908</v>
      </c>
      <c r="B103" s="14" t="s">
        <v>494</v>
      </c>
      <c r="C103" s="9" t="s">
        <v>495</v>
      </c>
      <c r="D103" s="13" t="s">
        <v>59</v>
      </c>
      <c r="E103" s="9">
        <v>21</v>
      </c>
      <c r="F103" s="9">
        <v>38</v>
      </c>
      <c r="G103" s="9" t="s">
        <v>60</v>
      </c>
      <c r="H103" s="9">
        <v>0</v>
      </c>
      <c r="I103" s="9">
        <v>69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45912</v>
      </c>
      <c r="U103" s="11">
        <v>5000</v>
      </c>
      <c r="V103" s="10">
        <v>5000</v>
      </c>
      <c r="W103" s="10">
        <v>0</v>
      </c>
      <c r="X103" s="10">
        <v>0</v>
      </c>
      <c r="Y103" s="10">
        <v>0</v>
      </c>
      <c r="Z103" s="9" t="s">
        <v>130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77</v>
      </c>
      <c r="AI103" s="1">
        <v>1</v>
      </c>
      <c r="AJ103" s="3">
        <v>45912</v>
      </c>
      <c r="AK103" s="3">
        <v>0</v>
      </c>
      <c r="AL103" s="3">
        <v>0</v>
      </c>
      <c r="AM103" s="3">
        <v>0</v>
      </c>
      <c r="AN103" s="3">
        <v>0</v>
      </c>
      <c r="AO103" s="3">
        <v>45911</v>
      </c>
      <c r="AP103" s="3">
        <v>45907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119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336</v>
      </c>
      <c r="C105" s="9" t="s">
        <v>107</v>
      </c>
      <c r="D105" s="13" t="s">
        <v>316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45926</v>
      </c>
      <c r="U105" s="11">
        <v>3000</v>
      </c>
      <c r="V105" s="10">
        <v>0</v>
      </c>
      <c r="W105" s="10">
        <v>3000</v>
      </c>
      <c r="X105" s="10">
        <v>1080</v>
      </c>
      <c r="Y105" s="10">
        <v>2016</v>
      </c>
      <c r="Z105" s="9" t="s">
        <v>120</v>
      </c>
      <c r="AA105" s="8">
        <v>2224.9180799999999</v>
      </c>
      <c r="AB105" s="8">
        <v>2224.9180799999999</v>
      </c>
      <c r="AC105" s="8">
        <v>0</v>
      </c>
      <c r="AD105" s="8">
        <v>2224.9180799999999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45926</v>
      </c>
      <c r="AK105" s="3">
        <v>45922</v>
      </c>
      <c r="AL105" s="3">
        <v>45916</v>
      </c>
      <c r="AM105" s="3">
        <v>45923</v>
      </c>
      <c r="AN105" s="3">
        <v>45924</v>
      </c>
      <c r="AO105" s="3">
        <v>45924</v>
      </c>
      <c r="AP105" s="3">
        <v>45921</v>
      </c>
      <c r="AQ105" s="3">
        <v>45925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 t="s">
        <v>135</v>
      </c>
      <c r="B106" s="14" t="s">
        <v>135</v>
      </c>
      <c r="C106" s="9" t="s">
        <v>111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45930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120</v>
      </c>
      <c r="AA106" s="8">
        <v>107569.00000000001</v>
      </c>
      <c r="AB106" s="8">
        <v>107569.00000000001</v>
      </c>
      <c r="AC106" s="8">
        <v>0</v>
      </c>
      <c r="AD106" s="8">
        <v>107569.00000000001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45930</v>
      </c>
      <c r="AK106" s="3">
        <v>45926</v>
      </c>
      <c r="AL106" s="3">
        <v>45920</v>
      </c>
      <c r="AM106" s="3">
        <v>45927</v>
      </c>
      <c r="AN106" s="3">
        <v>45928</v>
      </c>
      <c r="AO106" s="3">
        <v>45928</v>
      </c>
      <c r="AP106" s="3">
        <v>45925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514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0</v>
      </c>
      <c r="AE107" s="8">
        <v>3478.5300000000007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515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45922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515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45922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120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515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516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516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45631</v>
      </c>
      <c r="B113" s="14" t="s">
        <v>203</v>
      </c>
      <c r="C113" s="9" t="s">
        <v>109</v>
      </c>
      <c r="D113" s="13" t="s">
        <v>144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120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218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45631</v>
      </c>
      <c r="B114" s="14" t="s">
        <v>202</v>
      </c>
      <c r="C114" s="9" t="s">
        <v>109</v>
      </c>
      <c r="D114" s="13" t="s">
        <v>144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 t="s">
        <v>63</v>
      </c>
      <c r="U114" s="11">
        <v>9000</v>
      </c>
      <c r="V114" s="10">
        <v>0</v>
      </c>
      <c r="W114" s="10">
        <v>9000</v>
      </c>
      <c r="X114" s="10">
        <v>0</v>
      </c>
      <c r="Y114" s="10">
        <v>9450</v>
      </c>
      <c r="Z114" s="9" t="s">
        <v>120</v>
      </c>
      <c r="AA114" s="8">
        <v>9681.2100000000009</v>
      </c>
      <c r="AB114" s="8">
        <v>9681.2100000000009</v>
      </c>
      <c r="AC114" s="8">
        <v>0</v>
      </c>
      <c r="AD114" s="8">
        <v>0</v>
      </c>
      <c r="AE114" s="8">
        <v>9681.2100000000009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217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400</v>
      </c>
      <c r="C115" s="9" t="s">
        <v>107</v>
      </c>
      <c r="D115" s="13" t="s">
        <v>401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45896</v>
      </c>
      <c r="B116" s="14" t="s">
        <v>402</v>
      </c>
      <c r="C116" s="9" t="s">
        <v>107</v>
      </c>
      <c r="D116" s="13" t="s">
        <v>313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403</v>
      </c>
      <c r="C117" s="9" t="s">
        <v>107</v>
      </c>
      <c r="D117" s="13" t="s">
        <v>404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45876</v>
      </c>
      <c r="B118" s="14" t="s">
        <v>335</v>
      </c>
      <c r="C118" s="9" t="s">
        <v>107</v>
      </c>
      <c r="D118" s="13" t="s">
        <v>315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42</v>
      </c>
      <c r="O118" s="9">
        <v>40</v>
      </c>
      <c r="P118" s="10">
        <v>68.387785804799989</v>
      </c>
      <c r="Q118" s="10">
        <v>0</v>
      </c>
      <c r="R118" s="10">
        <v>68.387785804799989</v>
      </c>
      <c r="S118" s="9" t="s">
        <v>71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3478.5300000000007</v>
      </c>
      <c r="AB118" s="8">
        <v>3478.5300000000007</v>
      </c>
      <c r="AC118" s="8">
        <v>0</v>
      </c>
      <c r="AD118" s="8">
        <v>0</v>
      </c>
      <c r="AE118" s="8">
        <v>3478.5300000000007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337</v>
      </c>
      <c r="C119" s="9" t="s">
        <v>107</v>
      </c>
      <c r="D119" s="13" t="s">
        <v>317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120</v>
      </c>
      <c r="AA119" s="8">
        <v>5797.55</v>
      </c>
      <c r="AB119" s="8">
        <v>5797.55</v>
      </c>
      <c r="AC119" s="8">
        <v>0</v>
      </c>
      <c r="AD119" s="8">
        <v>0</v>
      </c>
      <c r="AE119" s="8">
        <v>5797.55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109</v>
      </c>
      <c r="D120" s="13" t="s">
        <v>144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10756.900000000001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45854</v>
      </c>
      <c r="B121" s="14" t="s">
        <v>295</v>
      </c>
      <c r="C121" s="9" t="s">
        <v>79</v>
      </c>
      <c r="D121" s="13" t="s">
        <v>296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45854</v>
      </c>
      <c r="B122" s="14" t="s">
        <v>297</v>
      </c>
      <c r="C122" s="9" t="s">
        <v>79</v>
      </c>
      <c r="D122" s="13" t="s">
        <v>298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115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45826</v>
      </c>
      <c r="B123" s="14" t="s">
        <v>274</v>
      </c>
      <c r="C123" s="9" t="s">
        <v>107</v>
      </c>
      <c r="D123" s="13" t="s">
        <v>262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163.47937368575995</v>
      </c>
      <c r="Q123" s="10">
        <v>0</v>
      </c>
      <c r="R123" s="10">
        <v>163.47937368575995</v>
      </c>
      <c r="S123" s="9" t="s">
        <v>67</v>
      </c>
      <c r="T123" s="12" t="s">
        <v>63</v>
      </c>
      <c r="U123" s="11">
        <v>8000</v>
      </c>
      <c r="V123" s="10">
        <v>470</v>
      </c>
      <c r="W123" s="10">
        <v>7530</v>
      </c>
      <c r="X123" s="10">
        <v>0</v>
      </c>
      <c r="Y123" s="10">
        <v>7906.5</v>
      </c>
      <c r="Z123" s="9" t="s">
        <v>120</v>
      </c>
      <c r="AA123" s="8">
        <v>8310.3338999999996</v>
      </c>
      <c r="AB123" s="8">
        <v>8310.3338999999996</v>
      </c>
      <c r="AC123" s="8">
        <v>0</v>
      </c>
      <c r="AD123" s="8">
        <v>0</v>
      </c>
      <c r="AE123" s="8">
        <v>8310.3338999999996</v>
      </c>
      <c r="AF123" s="8">
        <v>0</v>
      </c>
      <c r="AG123" s="1" t="s">
        <v>115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45066</v>
      </c>
      <c r="B124" s="14" t="s">
        <v>126</v>
      </c>
      <c r="C124" s="9" t="s">
        <v>79</v>
      </c>
      <c r="D124" s="13" t="s">
        <v>125</v>
      </c>
      <c r="E124" s="9">
        <v>21</v>
      </c>
      <c r="F124" s="9">
        <v>38</v>
      </c>
      <c r="G124" s="9" t="s">
        <v>60</v>
      </c>
      <c r="H124" s="9" t="s">
        <v>76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>
        <v>0</v>
      </c>
      <c r="H125" s="9">
        <v>0</v>
      </c>
      <c r="I125" s="9">
        <v>74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 t="s">
        <v>82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120</v>
      </c>
      <c r="AA125" s="8">
        <v>230437.02198000002</v>
      </c>
      <c r="AB125" s="8">
        <v>230437.02198000002</v>
      </c>
      <c r="AC125" s="8">
        <v>0</v>
      </c>
      <c r="AD125" s="8">
        <v>147443.06808</v>
      </c>
      <c r="AE125" s="8">
        <v>82993.953899999993</v>
      </c>
      <c r="AF125" s="8" t="s">
        <v>58</v>
      </c>
      <c r="AG125" s="1" t="s">
        <v>61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216</v>
      </c>
      <c r="D126" s="13" t="s">
        <v>216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45930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83</v>
      </c>
      <c r="AA126" s="8">
        <v>29756.100000000002</v>
      </c>
      <c r="AB126" s="8">
        <v>29756.100000000002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45930</v>
      </c>
      <c r="AK126" s="3">
        <v>0</v>
      </c>
      <c r="AL126" s="3">
        <v>45921</v>
      </c>
      <c r="AM126" s="3">
        <v>45928</v>
      </c>
      <c r="AN126" s="3">
        <v>45929</v>
      </c>
      <c r="AO126" s="3">
        <v>45929</v>
      </c>
      <c r="AP126" s="3">
        <v>45925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 t="s">
        <v>135</v>
      </c>
      <c r="B127" s="14" t="s">
        <v>135</v>
      </c>
      <c r="C127" s="9" t="s">
        <v>221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821.54158271999995</v>
      </c>
      <c r="Q127" s="10">
        <v>0</v>
      </c>
      <c r="R127" s="10">
        <v>821.54158271999995</v>
      </c>
      <c r="S127" s="9" t="s">
        <v>123</v>
      </c>
      <c r="T127" s="12">
        <v>45930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83</v>
      </c>
      <c r="AA127" s="8">
        <v>29756.100000000002</v>
      </c>
      <c r="AB127" s="8">
        <v>23517</v>
      </c>
      <c r="AC127" s="8">
        <v>6239.1000000000022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45930</v>
      </c>
      <c r="AK127" s="3">
        <v>0</v>
      </c>
      <c r="AL127" s="3">
        <v>45920</v>
      </c>
      <c r="AM127" s="3">
        <v>45927</v>
      </c>
      <c r="AN127" s="3">
        <v>45928</v>
      </c>
      <c r="AO127" s="3">
        <v>45928</v>
      </c>
      <c r="AP127" s="3">
        <v>45925</v>
      </c>
      <c r="AQ127" s="3">
        <v>45929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466.37272500000012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83</v>
      </c>
      <c r="AA128" s="8">
        <v>59512.200000000004</v>
      </c>
      <c r="AB128" s="8">
        <v>53273.100000000006</v>
      </c>
      <c r="AC128" s="8">
        <v>6239.1000000000022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45909</v>
      </c>
      <c r="B129" s="14" t="s">
        <v>128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>
        <v>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45920</v>
      </c>
      <c r="U129" s="11">
        <v>10000</v>
      </c>
      <c r="V129" s="10">
        <v>0</v>
      </c>
      <c r="W129" s="10">
        <v>10000</v>
      </c>
      <c r="X129" s="10">
        <v>0</v>
      </c>
      <c r="Y129" s="10">
        <v>0</v>
      </c>
      <c r="Z129" s="9" t="s">
        <v>213</v>
      </c>
      <c r="AA129" s="8">
        <v>11595.1</v>
      </c>
      <c r="AB129" s="8">
        <v>0</v>
      </c>
      <c r="AC129" s="8">
        <v>11595.1</v>
      </c>
      <c r="AD129" s="8">
        <v>0</v>
      </c>
      <c r="AE129" s="8">
        <v>11595.1</v>
      </c>
      <c r="AF129" s="8">
        <v>0</v>
      </c>
      <c r="AG129" s="1" t="s">
        <v>115</v>
      </c>
      <c r="AH129" s="1" t="s">
        <v>146</v>
      </c>
      <c r="AI129" s="1">
        <v>4</v>
      </c>
      <c r="AJ129" s="3">
        <v>45920</v>
      </c>
      <c r="AK129" s="3">
        <v>45916</v>
      </c>
      <c r="AL129" s="3">
        <v>0</v>
      </c>
      <c r="AM129" s="3">
        <v>0</v>
      </c>
      <c r="AN129" s="3">
        <v>0</v>
      </c>
      <c r="AO129" s="3">
        <v>45917</v>
      </c>
      <c r="AP129" s="3">
        <v>45915</v>
      </c>
      <c r="AQ129" s="3">
        <v>45918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1022.3013166666664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45908</v>
      </c>
      <c r="B131" s="14" t="s">
        <v>517</v>
      </c>
      <c r="C131" s="9" t="s">
        <v>320</v>
      </c>
      <c r="D131" s="13" t="s">
        <v>59</v>
      </c>
      <c r="E131" s="9">
        <v>23</v>
      </c>
      <c r="F131" s="9">
        <v>35</v>
      </c>
      <c r="G131" s="9" t="s">
        <v>482</v>
      </c>
      <c r="H131" s="9">
        <v>0</v>
      </c>
      <c r="I131" s="9">
        <v>90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518</v>
      </c>
      <c r="AA131" s="8">
        <v>10198.1</v>
      </c>
      <c r="AB131" s="8">
        <v>3220</v>
      </c>
      <c r="AC131" s="8">
        <v>6978.1</v>
      </c>
      <c r="AD131" s="8">
        <v>0</v>
      </c>
      <c r="AE131" s="8">
        <v>0</v>
      </c>
      <c r="AF131" s="8" t="s">
        <v>519</v>
      </c>
      <c r="AG131" s="1" t="s">
        <v>115</v>
      </c>
      <c r="AH131" s="1" t="s">
        <v>77</v>
      </c>
      <c r="AI131" s="1">
        <v>1</v>
      </c>
      <c r="AJ131" s="3">
        <v>45922</v>
      </c>
      <c r="AK131" s="3">
        <v>0</v>
      </c>
      <c r="AL131" s="3">
        <v>0</v>
      </c>
      <c r="AM131" s="3">
        <v>0</v>
      </c>
      <c r="AN131" s="3">
        <v>0</v>
      </c>
      <c r="AO131" s="3">
        <v>45921</v>
      </c>
      <c r="AP131" s="3">
        <v>45917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484</v>
      </c>
      <c r="BD131" s="56">
        <v>642.91561333333345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34</v>
      </c>
      <c r="G132" s="9">
        <v>0</v>
      </c>
      <c r="H132" s="9">
        <v>0</v>
      </c>
      <c r="I132" s="9">
        <v>90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518</v>
      </c>
      <c r="AA132" s="8">
        <v>10198.1</v>
      </c>
      <c r="AB132" s="8">
        <v>3220</v>
      </c>
      <c r="AC132" s="8">
        <v>6978.1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485</v>
      </c>
      <c r="BD132" s="56">
        <v>0</v>
      </c>
    </row>
    <row r="133" spans="1:56" ht="27.75" customHeight="1" x14ac:dyDescent="0.45">
      <c r="A133" s="3">
        <v>45601</v>
      </c>
      <c r="B133" s="14" t="s">
        <v>193</v>
      </c>
      <c r="C133" s="9" t="s">
        <v>93</v>
      </c>
      <c r="D133" s="13" t="s">
        <v>142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3207.7128103679997</v>
      </c>
      <c r="Q133" s="10">
        <v>0</v>
      </c>
      <c r="R133" s="10">
        <v>3207.7128103679997</v>
      </c>
      <c r="S133" s="9" t="s">
        <v>299</v>
      </c>
      <c r="T133" s="12" t="s">
        <v>63</v>
      </c>
      <c r="U133" s="11">
        <v>100000</v>
      </c>
      <c r="V133" s="10">
        <v>1500</v>
      </c>
      <c r="W133" s="10">
        <v>98500</v>
      </c>
      <c r="X133" s="10">
        <v>0</v>
      </c>
      <c r="Y133" s="10">
        <v>103425</v>
      </c>
      <c r="Z133" s="9" t="s">
        <v>99</v>
      </c>
      <c r="AA133" s="8">
        <v>105955.465</v>
      </c>
      <c r="AB133" s="8">
        <v>20359</v>
      </c>
      <c r="AC133" s="8">
        <v>85596.464999999997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113</v>
      </c>
      <c r="BD133" s="56">
        <v>10965.216264845832</v>
      </c>
    </row>
    <row r="134" spans="1:56" ht="27.75" customHeight="1" x14ac:dyDescent="0.45">
      <c r="A134" s="3">
        <v>45601</v>
      </c>
      <c r="B134" s="14" t="s">
        <v>193</v>
      </c>
      <c r="C134" s="9" t="s">
        <v>93</v>
      </c>
      <c r="D134" s="13" t="s">
        <v>142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11003.203948644863</v>
      </c>
      <c r="Q134" s="10">
        <v>0</v>
      </c>
      <c r="R134" s="10">
        <v>11003.203948644863</v>
      </c>
      <c r="S134" s="9" t="s">
        <v>299</v>
      </c>
      <c r="T134" s="12" t="s">
        <v>63</v>
      </c>
      <c r="U134" s="11">
        <v>337878</v>
      </c>
      <c r="V134" s="10">
        <v>0</v>
      </c>
      <c r="W134" s="10">
        <v>337878</v>
      </c>
      <c r="X134" s="10">
        <v>0</v>
      </c>
      <c r="Y134" s="10">
        <v>354771.9</v>
      </c>
      <c r="Z134" s="9" t="s">
        <v>99</v>
      </c>
      <c r="AA134" s="8">
        <v>363451.98582000006</v>
      </c>
      <c r="AB134" s="8">
        <v>0</v>
      </c>
      <c r="AC134" s="8">
        <v>363451.98582000006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113</v>
      </c>
      <c r="BD134" s="56">
        <v>46559.511849046357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128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99</v>
      </c>
      <c r="AA135" s="8">
        <v>469407.45082000003</v>
      </c>
      <c r="AB135" s="8">
        <v>20359</v>
      </c>
      <c r="AC135" s="8">
        <v>449048.45082000003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114</v>
      </c>
      <c r="BD135" s="56">
        <v>0</v>
      </c>
    </row>
    <row r="136" spans="1:56" ht="27.75" customHeight="1" x14ac:dyDescent="0.45">
      <c r="A136" s="3">
        <v>45894</v>
      </c>
      <c r="B136" s="14" t="s">
        <v>374</v>
      </c>
      <c r="C136" s="9" t="s">
        <v>137</v>
      </c>
      <c r="D136" s="13" t="s">
        <v>59</v>
      </c>
      <c r="E136" s="9">
        <v>26</v>
      </c>
      <c r="F136" s="9">
        <v>39</v>
      </c>
      <c r="G136" s="9" t="s">
        <v>60</v>
      </c>
      <c r="H136" s="9">
        <v>0</v>
      </c>
      <c r="I136" s="9">
        <v>93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123</v>
      </c>
      <c r="T136" s="12">
        <v>45920</v>
      </c>
      <c r="U136" s="11">
        <v>5000</v>
      </c>
      <c r="V136" s="10">
        <v>5000</v>
      </c>
      <c r="W136" s="10">
        <v>0</v>
      </c>
      <c r="X136" s="10">
        <v>0</v>
      </c>
      <c r="Y136" s="10">
        <v>0</v>
      </c>
      <c r="Z136" s="9" t="s">
        <v>84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77</v>
      </c>
      <c r="AI136" s="1">
        <v>1</v>
      </c>
      <c r="AJ136" s="3">
        <v>45920</v>
      </c>
      <c r="AK136" s="3">
        <v>0</v>
      </c>
      <c r="AL136" s="3">
        <v>0</v>
      </c>
      <c r="AM136" s="3">
        <v>0</v>
      </c>
      <c r="AN136" s="3">
        <v>0</v>
      </c>
      <c r="AO136" s="3">
        <v>45919</v>
      </c>
      <c r="AP136" s="3">
        <v>45915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 t="s">
        <v>132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45906</v>
      </c>
      <c r="B137" s="14" t="s">
        <v>478</v>
      </c>
      <c r="C137" s="9" t="s">
        <v>179</v>
      </c>
      <c r="D137" s="13" t="s">
        <v>479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114.57174504959998</v>
      </c>
      <c r="Q137" s="10">
        <v>0</v>
      </c>
      <c r="R137" s="10">
        <v>114.57174504959998</v>
      </c>
      <c r="S137" s="9" t="s">
        <v>185</v>
      </c>
      <c r="T137" s="12">
        <v>45919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84</v>
      </c>
      <c r="AA137" s="8">
        <v>4749.8</v>
      </c>
      <c r="AB137" s="8">
        <v>4749.8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72</v>
      </c>
      <c r="AI137" s="1">
        <v>3</v>
      </c>
      <c r="AJ137" s="3">
        <v>45919</v>
      </c>
      <c r="AK137" s="3">
        <v>0</v>
      </c>
      <c r="AL137" s="3">
        <v>45909</v>
      </c>
      <c r="AM137" s="3">
        <v>45916</v>
      </c>
      <c r="AN137" s="3">
        <v>45917</v>
      </c>
      <c r="AO137" s="3">
        <v>45917</v>
      </c>
      <c r="AP137" s="3">
        <v>45914</v>
      </c>
      <c r="AQ137" s="3">
        <v>45918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45906</v>
      </c>
      <c r="B138" s="14" t="s">
        <v>478</v>
      </c>
      <c r="C138" s="9" t="s">
        <v>179</v>
      </c>
      <c r="D138" s="13" t="s">
        <v>480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114.57174504959998</v>
      </c>
      <c r="Q138" s="10">
        <v>0</v>
      </c>
      <c r="R138" s="10">
        <v>114.57174504959998</v>
      </c>
      <c r="S138" s="9" t="s">
        <v>185</v>
      </c>
      <c r="T138" s="12">
        <v>45919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84</v>
      </c>
      <c r="AA138" s="8">
        <v>4749.8</v>
      </c>
      <c r="AB138" s="8">
        <v>1250</v>
      </c>
      <c r="AC138" s="8">
        <v>3499.8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72</v>
      </c>
      <c r="AI138" s="1">
        <v>3</v>
      </c>
      <c r="AJ138" s="3">
        <v>45919</v>
      </c>
      <c r="AK138" s="3">
        <v>0</v>
      </c>
      <c r="AL138" s="3">
        <v>45909</v>
      </c>
      <c r="AM138" s="3">
        <v>45916</v>
      </c>
      <c r="AN138" s="3">
        <v>45917</v>
      </c>
      <c r="AO138" s="3">
        <v>45917</v>
      </c>
      <c r="AP138" s="3">
        <v>45914</v>
      </c>
      <c r="AQ138" s="3">
        <v>45918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282.58940666666666</v>
      </c>
    </row>
    <row r="139" spans="1:56" ht="27.75" customHeight="1" x14ac:dyDescent="0.45">
      <c r="A139" s="3">
        <v>45906</v>
      </c>
      <c r="B139" s="14" t="s">
        <v>520</v>
      </c>
      <c r="C139" s="9" t="s">
        <v>179</v>
      </c>
      <c r="D139" s="13" t="s">
        <v>481</v>
      </c>
      <c r="E139" s="9">
        <v>26</v>
      </c>
      <c r="F139" s="9">
        <v>41</v>
      </c>
      <c r="G139" s="9" t="s">
        <v>60</v>
      </c>
      <c r="H139" s="9">
        <v>0</v>
      </c>
      <c r="I139" s="9">
        <v>97</v>
      </c>
      <c r="J139" s="9" t="s">
        <v>57</v>
      </c>
      <c r="K139" s="9">
        <v>5</v>
      </c>
      <c r="L139" s="9" t="s">
        <v>91</v>
      </c>
      <c r="M139" s="10">
        <v>27</v>
      </c>
      <c r="N139" s="9">
        <v>43</v>
      </c>
      <c r="O139" s="9">
        <v>40</v>
      </c>
      <c r="P139" s="10">
        <v>114.57174504959998</v>
      </c>
      <c r="Q139" s="10">
        <v>0</v>
      </c>
      <c r="R139" s="10">
        <v>114.57174504959998</v>
      </c>
      <c r="S139" s="9" t="s">
        <v>185</v>
      </c>
      <c r="T139" s="12">
        <v>45919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84</v>
      </c>
      <c r="AA139" s="8">
        <v>4749.8</v>
      </c>
      <c r="AB139" s="8">
        <v>0</v>
      </c>
      <c r="AC139" s="8">
        <v>4749.8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45919</v>
      </c>
      <c r="AK139" s="3">
        <v>0</v>
      </c>
      <c r="AL139" s="3">
        <v>45909</v>
      </c>
      <c r="AM139" s="3">
        <v>45916</v>
      </c>
      <c r="AN139" s="3">
        <v>45917</v>
      </c>
      <c r="AO139" s="3">
        <v>45917</v>
      </c>
      <c r="AP139" s="3">
        <v>45914</v>
      </c>
      <c r="AQ139" s="3">
        <v>45918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383.51996222222226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 t="s">
        <v>60</v>
      </c>
      <c r="H140" s="9">
        <v>0</v>
      </c>
      <c r="I140" s="9">
        <v>102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84</v>
      </c>
      <c r="AA140" s="8">
        <v>14249.400000000001</v>
      </c>
      <c r="AB140" s="8">
        <v>5999.8</v>
      </c>
      <c r="AC140" s="8">
        <v>8249.6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45904</v>
      </c>
      <c r="B141" s="14" t="s">
        <v>455</v>
      </c>
      <c r="C141" s="9" t="s">
        <v>456</v>
      </c>
      <c r="D141" s="13" t="s">
        <v>457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140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458</v>
      </c>
      <c r="T141" s="12">
        <v>45912</v>
      </c>
      <c r="U141" s="11">
        <v>10000</v>
      </c>
      <c r="V141" s="10">
        <v>0</v>
      </c>
      <c r="W141" s="10">
        <v>10000</v>
      </c>
      <c r="X141" s="10">
        <v>9400</v>
      </c>
      <c r="Y141" s="10">
        <v>630</v>
      </c>
      <c r="Z141" s="9" t="s">
        <v>459</v>
      </c>
      <c r="AA141" s="8">
        <v>783.29790000000003</v>
      </c>
      <c r="AB141" s="8">
        <v>783.29790000000003</v>
      </c>
      <c r="AC141" s="8">
        <v>0</v>
      </c>
      <c r="AD141" s="8">
        <v>0</v>
      </c>
      <c r="AE141" s="8">
        <v>783.29790000000003</v>
      </c>
      <c r="AF141" s="8" t="s">
        <v>460</v>
      </c>
      <c r="AG141" s="1" t="s">
        <v>115</v>
      </c>
      <c r="AH141" s="1" t="s">
        <v>75</v>
      </c>
      <c r="AI141" s="1">
        <v>4</v>
      </c>
      <c r="AJ141" s="3">
        <v>45912</v>
      </c>
      <c r="AK141" s="3">
        <v>45908</v>
      </c>
      <c r="AL141" s="3">
        <v>45901</v>
      </c>
      <c r="AM141" s="3">
        <v>45909</v>
      </c>
      <c r="AN141" s="3">
        <v>45910</v>
      </c>
      <c r="AO141" s="3">
        <v>45911</v>
      </c>
      <c r="AP141" s="3">
        <v>45907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450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100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459</v>
      </c>
      <c r="AA142" s="8">
        <v>783.29790000000003</v>
      </c>
      <c r="AB142" s="8">
        <v>783.29790000000003</v>
      </c>
      <c r="AC142" s="8">
        <v>0</v>
      </c>
      <c r="AD142" s="8">
        <v>0</v>
      </c>
      <c r="AE142" s="8">
        <v>783.29790000000003</v>
      </c>
      <c r="AF142" s="8" t="s">
        <v>58</v>
      </c>
      <c r="AG142" s="1" t="s">
        <v>118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450</v>
      </c>
      <c r="BD142" s="56">
        <v>0</v>
      </c>
    </row>
    <row r="143" spans="1:56" ht="27.75" customHeight="1" x14ac:dyDescent="0.45">
      <c r="A143" s="3">
        <v>45909</v>
      </c>
      <c r="B143" s="14" t="s">
        <v>494</v>
      </c>
      <c r="C143" s="9" t="s">
        <v>495</v>
      </c>
      <c r="D143" s="13" t="s">
        <v>59</v>
      </c>
      <c r="E143" s="9">
        <v>26</v>
      </c>
      <c r="F143" s="9">
        <v>44</v>
      </c>
      <c r="G143" s="9" t="s">
        <v>60</v>
      </c>
      <c r="H143" s="9">
        <v>0</v>
      </c>
      <c r="I143" s="9">
        <v>113</v>
      </c>
      <c r="J143" s="9" t="s">
        <v>57</v>
      </c>
      <c r="K143" s="9">
        <v>5</v>
      </c>
      <c r="L143" s="9" t="s">
        <v>92</v>
      </c>
      <c r="M143" s="10">
        <v>26</v>
      </c>
      <c r="N143" s="9">
        <v>48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45912</v>
      </c>
      <c r="U143" s="11">
        <v>5000</v>
      </c>
      <c r="V143" s="10">
        <v>5000</v>
      </c>
      <c r="W143" s="10">
        <v>0</v>
      </c>
      <c r="X143" s="10">
        <v>0</v>
      </c>
      <c r="Y143" s="10">
        <v>0</v>
      </c>
      <c r="Z143" s="9" t="s">
        <v>197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312</v>
      </c>
      <c r="AI143" s="1">
        <v>2</v>
      </c>
      <c r="AJ143" s="3">
        <v>45912</v>
      </c>
      <c r="AK143" s="3">
        <v>0</v>
      </c>
      <c r="AL143" s="3">
        <v>0</v>
      </c>
      <c r="AM143" s="3">
        <v>0</v>
      </c>
      <c r="AN143" s="3">
        <v>0</v>
      </c>
      <c r="AO143" s="3">
        <v>45910</v>
      </c>
      <c r="AP143" s="3">
        <v>45907</v>
      </c>
      <c r="AQ143" s="3">
        <v>45911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119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45898</v>
      </c>
      <c r="B146" s="14" t="s">
        <v>414</v>
      </c>
      <c r="C146" s="9" t="s">
        <v>109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45917</v>
      </c>
      <c r="U146" s="11">
        <v>15000</v>
      </c>
      <c r="V146" s="10">
        <v>6300</v>
      </c>
      <c r="W146" s="10">
        <v>8700</v>
      </c>
      <c r="X146" s="10">
        <v>0</v>
      </c>
      <c r="Y146" s="10">
        <v>0</v>
      </c>
      <c r="Z146" s="9" t="s">
        <v>88</v>
      </c>
      <c r="AA146" s="8">
        <v>10816.971</v>
      </c>
      <c r="AB146" s="8">
        <v>9658</v>
      </c>
      <c r="AC146" s="8">
        <v>1158.9709999999995</v>
      </c>
      <c r="AD146" s="8">
        <v>0</v>
      </c>
      <c r="AE146" s="8">
        <v>10816.971</v>
      </c>
      <c r="AF146" s="8">
        <v>0</v>
      </c>
      <c r="AG146" s="1" t="s">
        <v>115</v>
      </c>
      <c r="AH146" s="1" t="s">
        <v>146</v>
      </c>
      <c r="AI146" s="1">
        <v>2</v>
      </c>
      <c r="AJ146" s="3">
        <v>45917</v>
      </c>
      <c r="AK146" s="3">
        <v>45915</v>
      </c>
      <c r="AL146" s="3">
        <v>0</v>
      </c>
      <c r="AM146" s="3">
        <v>0</v>
      </c>
      <c r="AN146" s="3">
        <v>0</v>
      </c>
      <c r="AO146" s="3">
        <v>45916</v>
      </c>
      <c r="AP146" s="3">
        <v>45912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143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119.52854246666662</v>
      </c>
    </row>
    <row r="147" spans="1:56" ht="27.75" customHeight="1" x14ac:dyDescent="0.45">
      <c r="A147" s="3">
        <v>45901</v>
      </c>
      <c r="B147" s="14" t="s">
        <v>421</v>
      </c>
      <c r="C147" s="9" t="s">
        <v>109</v>
      </c>
      <c r="D147" s="13" t="s">
        <v>144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45930</v>
      </c>
      <c r="U147" s="11">
        <v>30000</v>
      </c>
      <c r="V147" s="10">
        <v>3600</v>
      </c>
      <c r="W147" s="10">
        <v>26400</v>
      </c>
      <c r="X147" s="10">
        <v>9475</v>
      </c>
      <c r="Y147" s="10">
        <v>21551.25</v>
      </c>
      <c r="Z147" s="9" t="s">
        <v>88</v>
      </c>
      <c r="AA147" s="8">
        <v>26795.315662500001</v>
      </c>
      <c r="AB147" s="8">
        <v>0</v>
      </c>
      <c r="AC147" s="8">
        <v>26795.315662500001</v>
      </c>
      <c r="AD147" s="8">
        <v>0</v>
      </c>
      <c r="AE147" s="8">
        <v>26795.315662500001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45930</v>
      </c>
      <c r="AK147" s="3">
        <v>45926</v>
      </c>
      <c r="AL147" s="3">
        <v>45919</v>
      </c>
      <c r="AM147" s="3">
        <v>45927</v>
      </c>
      <c r="AN147" s="3">
        <v>45928</v>
      </c>
      <c r="AO147" s="3">
        <v>45929</v>
      </c>
      <c r="AP147" s="3">
        <v>45925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2763.4902219925007</v>
      </c>
    </row>
    <row r="148" spans="1:56" ht="27.75" customHeight="1" x14ac:dyDescent="0.45">
      <c r="A148" s="3">
        <v>45901</v>
      </c>
      <c r="B148" s="14" t="s">
        <v>422</v>
      </c>
      <c r="C148" s="9" t="s">
        <v>109</v>
      </c>
      <c r="D148" s="13" t="s">
        <v>144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88</v>
      </c>
      <c r="AA148" s="8">
        <v>12433.3</v>
      </c>
      <c r="AB148" s="8">
        <v>0</v>
      </c>
      <c r="AC148" s="8">
        <v>12433.3</v>
      </c>
      <c r="AD148" s="8">
        <v>0</v>
      </c>
      <c r="AE148" s="8">
        <v>12433.3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45945</v>
      </c>
      <c r="AK148" s="3">
        <v>45941</v>
      </c>
      <c r="AL148" s="3">
        <v>45934</v>
      </c>
      <c r="AM148" s="3">
        <v>45942</v>
      </c>
      <c r="AN148" s="3">
        <v>45943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1282.2876733333333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50045.586662500005</v>
      </c>
      <c r="AB149" s="8">
        <v>9658</v>
      </c>
      <c r="AC149" s="8">
        <v>40387.586662500005</v>
      </c>
      <c r="AD149" s="8">
        <v>0</v>
      </c>
      <c r="AE149" s="8">
        <v>50045.586662500005</v>
      </c>
      <c r="AF149" s="8" t="s">
        <v>58</v>
      </c>
      <c r="AG149" s="1" t="s">
        <v>116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45895</v>
      </c>
      <c r="B150" s="14" t="s">
        <v>375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13000</v>
      </c>
      <c r="V150" s="10">
        <v>13000</v>
      </c>
      <c r="W150" s="10">
        <v>0</v>
      </c>
      <c r="X150" s="10">
        <v>53544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469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45909</v>
      </c>
      <c r="B151" s="14" t="s">
        <v>521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45922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127</v>
      </c>
      <c r="AA151" s="8">
        <v>59372.5</v>
      </c>
      <c r="AB151" s="8">
        <v>24070</v>
      </c>
      <c r="AC151" s="8">
        <v>35302.5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45922</v>
      </c>
      <c r="AK151" s="3">
        <v>0</v>
      </c>
      <c r="AL151" s="3">
        <v>45913</v>
      </c>
      <c r="AM151" s="3">
        <v>45920</v>
      </c>
      <c r="AN151" s="3">
        <v>45921</v>
      </c>
      <c r="AO151" s="3">
        <v>45921</v>
      </c>
      <c r="AP151" s="3">
        <v>45917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486</v>
      </c>
      <c r="AZ151" s="2">
        <v>0</v>
      </c>
      <c r="BA151" s="2">
        <v>0</v>
      </c>
      <c r="BB151" s="2">
        <v>0</v>
      </c>
      <c r="BC151" s="1" t="s">
        <v>104</v>
      </c>
      <c r="BD151" s="56">
        <v>3967.6087500000003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0</v>
      </c>
      <c r="AC152" s="8">
        <v>6775.4500000000007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761.48529722222236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66147.95</v>
      </c>
      <c r="AB153" s="8">
        <v>24070</v>
      </c>
      <c r="AC153" s="8">
        <v>42077.95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3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17CA-B705-4FF7-9A97-92A349B5B14C}">
  <sheetPr>
    <tabColor rgb="FFFFFF00"/>
  </sheetPr>
  <dimension ref="A1:BD150"/>
  <sheetViews>
    <sheetView topLeftCell="A5" zoomScale="80" zoomScaleNormal="80" workbookViewId="0">
      <selection activeCell="C10" sqref="C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45910</v>
      </c>
      <c r="E3" s="79" t="s">
        <v>52</v>
      </c>
      <c r="F3" s="79"/>
      <c r="G3" s="80">
        <v>9.48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45911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45911</v>
      </c>
      <c r="AK6" s="3">
        <v>45907</v>
      </c>
      <c r="AL6" s="3">
        <v>45901</v>
      </c>
      <c r="AM6" s="3">
        <v>45908</v>
      </c>
      <c r="AN6" s="3">
        <v>45909</v>
      </c>
      <c r="AO6" s="3">
        <v>45909</v>
      </c>
      <c r="AP6" s="3">
        <v>45906</v>
      </c>
      <c r="AQ6" s="3">
        <v>45910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45912</v>
      </c>
      <c r="U12" s="11">
        <v>5000</v>
      </c>
      <c r="V12" s="10">
        <v>5000</v>
      </c>
      <c r="W12" s="10">
        <v>0</v>
      </c>
      <c r="X12" s="10">
        <v>5400</v>
      </c>
      <c r="Y12" s="10">
        <v>0</v>
      </c>
      <c r="Z12" s="9" t="s">
        <v>417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487</v>
      </c>
      <c r="AG12" s="1" t="s">
        <v>117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42885</v>
      </c>
      <c r="W14" s="10">
        <v>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52901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11904</v>
      </c>
      <c r="AC16" s="8">
        <v>23300.400000000001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1692.1268266666668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53706.114330000004</v>
      </c>
      <c r="AB18" s="8">
        <v>11904</v>
      </c>
      <c r="AC18" s="8">
        <v>41802.114330000004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5000</v>
      </c>
      <c r="W20" s="10">
        <v>15000</v>
      </c>
      <c r="X20" s="10">
        <v>0</v>
      </c>
      <c r="Y20" s="10">
        <v>0</v>
      </c>
      <c r="Z20" s="9" t="s">
        <v>172</v>
      </c>
      <c r="AA20" s="8">
        <v>14039.85</v>
      </c>
      <c r="AB20" s="8">
        <v>14039.85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>
        <v>45910</v>
      </c>
      <c r="B31" s="14" t="s">
        <v>128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45926</v>
      </c>
      <c r="U31" s="11">
        <v>50000</v>
      </c>
      <c r="V31" s="10">
        <v>0</v>
      </c>
      <c r="W31" s="10">
        <v>50000</v>
      </c>
      <c r="X31" s="10">
        <v>0</v>
      </c>
      <c r="Y31" s="10">
        <v>52500</v>
      </c>
      <c r="Z31" s="9" t="s">
        <v>172</v>
      </c>
      <c r="AA31" s="8">
        <v>46799.500000000007</v>
      </c>
      <c r="AB31" s="8">
        <v>0</v>
      </c>
      <c r="AC31" s="8">
        <v>46799.500000000007</v>
      </c>
      <c r="AD31" s="8">
        <v>0</v>
      </c>
      <c r="AE31" s="8">
        <v>0</v>
      </c>
      <c r="AF31" s="8">
        <v>0</v>
      </c>
      <c r="AG31" s="1" t="s">
        <v>115</v>
      </c>
      <c r="AH31" s="1" t="s">
        <v>74</v>
      </c>
      <c r="AI31" s="1">
        <v>2</v>
      </c>
      <c r="AJ31" s="3">
        <v>45926</v>
      </c>
      <c r="AK31" s="3">
        <v>0</v>
      </c>
      <c r="AL31" s="3">
        <v>45917</v>
      </c>
      <c r="AM31" s="3">
        <v>45924</v>
      </c>
      <c r="AN31" s="3">
        <v>45925</v>
      </c>
      <c r="AO31" s="3">
        <v>45925</v>
      </c>
      <c r="AP31" s="3">
        <v>45921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3525.1463377777782</v>
      </c>
    </row>
    <row r="32" spans="1:56" ht="27.75" customHeight="1" x14ac:dyDescent="0.45">
      <c r="A32" s="3" t="s">
        <v>135</v>
      </c>
      <c r="B32" s="14" t="s">
        <v>135</v>
      </c>
      <c r="C32" s="9" t="s">
        <v>73</v>
      </c>
      <c r="D32" s="13" t="s">
        <v>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45930</v>
      </c>
      <c r="U32" s="11">
        <v>100000</v>
      </c>
      <c r="V32" s="10">
        <v>0</v>
      </c>
      <c r="W32" s="10">
        <v>100000</v>
      </c>
      <c r="X32" s="10">
        <v>0</v>
      </c>
      <c r="Y32" s="10">
        <v>105000</v>
      </c>
      <c r="Z32" s="9" t="s">
        <v>172</v>
      </c>
      <c r="AA32" s="8">
        <v>93599.000000000015</v>
      </c>
      <c r="AB32" s="8">
        <v>0</v>
      </c>
      <c r="AC32" s="8">
        <v>93599.000000000015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45930</v>
      </c>
      <c r="AK32" s="3">
        <v>0</v>
      </c>
      <c r="AL32" s="3">
        <v>45921</v>
      </c>
      <c r="AM32" s="3">
        <v>45928</v>
      </c>
      <c r="AN32" s="3">
        <v>45929</v>
      </c>
      <c r="AO32" s="3">
        <v>45929</v>
      </c>
      <c r="AP32" s="3">
        <v>45925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7050.2926755555563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>
        <v>0</v>
      </c>
      <c r="H33" s="9">
        <v>0</v>
      </c>
      <c r="I33" s="9">
        <v>63</v>
      </c>
      <c r="J33" s="9" t="s">
        <v>78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172</v>
      </c>
      <c r="AA33" s="8">
        <v>196557.90000000002</v>
      </c>
      <c r="AB33" s="8">
        <v>37439.600000000006</v>
      </c>
      <c r="AC33" s="8">
        <v>159118.30000000002</v>
      </c>
      <c r="AD33" s="8">
        <v>0</v>
      </c>
      <c r="AE33" s="8">
        <v>0</v>
      </c>
      <c r="AF33" s="8" t="s">
        <v>58</v>
      </c>
      <c r="AG33" s="1" t="s">
        <v>116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250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0</v>
      </c>
      <c r="W34" s="10">
        <v>5040</v>
      </c>
      <c r="X34" s="10">
        <v>0</v>
      </c>
      <c r="Y34" s="10">
        <v>5292</v>
      </c>
      <c r="Z34" s="9" t="s">
        <v>112</v>
      </c>
      <c r="AA34" s="8">
        <v>4999.0247999999992</v>
      </c>
      <c r="AB34" s="8">
        <v>4999.0247999999992</v>
      </c>
      <c r="AC34" s="8">
        <v>0</v>
      </c>
      <c r="AD34" s="8">
        <v>0</v>
      </c>
      <c r="AE34" s="8">
        <v>4999.0247999999992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0</v>
      </c>
    </row>
    <row r="35" spans="1:56" ht="27.75" customHeight="1" x14ac:dyDescent="0.45">
      <c r="A35" s="3">
        <v>45905</v>
      </c>
      <c r="B35" s="14" t="s">
        <v>470</v>
      </c>
      <c r="C35" s="9" t="s">
        <v>139</v>
      </c>
      <c r="D35" s="13" t="s">
        <v>449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>
        <v>45920</v>
      </c>
      <c r="U35" s="11">
        <v>5040</v>
      </c>
      <c r="V35" s="10">
        <v>1174</v>
      </c>
      <c r="W35" s="10">
        <v>3866</v>
      </c>
      <c r="X35" s="10">
        <v>0</v>
      </c>
      <c r="Y35" s="10">
        <v>4059.3</v>
      </c>
      <c r="Z35" s="9" t="s">
        <v>112</v>
      </c>
      <c r="AA35" s="8">
        <v>3834.5694199999998</v>
      </c>
      <c r="AB35" s="8">
        <v>3834.5694199999998</v>
      </c>
      <c r="AC35" s="8">
        <v>0</v>
      </c>
      <c r="AD35" s="8">
        <v>0</v>
      </c>
      <c r="AE35" s="8">
        <v>3834.5694199999998</v>
      </c>
      <c r="AF35" s="8">
        <v>0</v>
      </c>
      <c r="AG35" s="1" t="s">
        <v>115</v>
      </c>
      <c r="AH35" s="1" t="s">
        <v>75</v>
      </c>
      <c r="AI35" s="1">
        <v>4</v>
      </c>
      <c r="AJ35" s="3">
        <v>45920</v>
      </c>
      <c r="AK35" s="3">
        <v>45916</v>
      </c>
      <c r="AL35" s="3">
        <v>45909</v>
      </c>
      <c r="AM35" s="3">
        <v>45917</v>
      </c>
      <c r="AN35" s="3">
        <v>45918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45796</v>
      </c>
      <c r="B36" s="14" t="s">
        <v>255</v>
      </c>
      <c r="C36" s="9" t="s">
        <v>139</v>
      </c>
      <c r="D36" s="13" t="s">
        <v>250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196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108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191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112</v>
      </c>
      <c r="AA37" s="8">
        <v>8833.594219999999</v>
      </c>
      <c r="AB37" s="8">
        <v>8833.594219999999</v>
      </c>
      <c r="AC37" s="8">
        <v>0</v>
      </c>
      <c r="AD37" s="8">
        <v>0</v>
      </c>
      <c r="AE37" s="8">
        <v>8833.594219999999</v>
      </c>
      <c r="AF37" s="8" t="s">
        <v>58</v>
      </c>
      <c r="AG37" s="1" t="s">
        <v>115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192</v>
      </c>
      <c r="BD37" s="56">
        <v>0</v>
      </c>
    </row>
    <row r="38" spans="1:56" ht="27.75" customHeight="1" x14ac:dyDescent="0.45">
      <c r="A38" s="3">
        <v>45782</v>
      </c>
      <c r="B38" s="14" t="s">
        <v>249</v>
      </c>
      <c r="C38" s="9" t="s">
        <v>79</v>
      </c>
      <c r="D38" s="13" t="s">
        <v>243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45909</v>
      </c>
      <c r="U38" s="11">
        <v>5000</v>
      </c>
      <c r="V38" s="10">
        <v>4473</v>
      </c>
      <c r="W38" s="10">
        <v>527</v>
      </c>
      <c r="X38" s="10">
        <v>5200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45909</v>
      </c>
      <c r="AK38" s="3">
        <v>45905</v>
      </c>
      <c r="AL38" s="3">
        <v>45898</v>
      </c>
      <c r="AM38" s="3">
        <v>45906</v>
      </c>
      <c r="AN38" s="3">
        <v>45907</v>
      </c>
      <c r="AO38" s="3">
        <v>45908</v>
      </c>
      <c r="AP38" s="3">
        <v>45904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439</v>
      </c>
      <c r="C39" s="9" t="s">
        <v>267</v>
      </c>
      <c r="D39" s="13" t="s">
        <v>429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45920</v>
      </c>
      <c r="U39" s="11">
        <v>8000</v>
      </c>
      <c r="V39" s="10">
        <v>8000</v>
      </c>
      <c r="W39" s="10">
        <v>0</v>
      </c>
      <c r="X39" s="10">
        <v>20753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488</v>
      </c>
      <c r="AG39" s="1" t="s">
        <v>117</v>
      </c>
      <c r="AH39" s="1" t="s">
        <v>75</v>
      </c>
      <c r="AI39" s="1">
        <v>4</v>
      </c>
      <c r="AJ39" s="3">
        <v>45920</v>
      </c>
      <c r="AK39" s="3">
        <v>45916</v>
      </c>
      <c r="AL39" s="3">
        <v>45909</v>
      </c>
      <c r="AM39" s="3">
        <v>45917</v>
      </c>
      <c r="AN39" s="3">
        <v>45918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45912</v>
      </c>
      <c r="U40" s="11">
        <v>5000</v>
      </c>
      <c r="V40" s="10">
        <v>0</v>
      </c>
      <c r="W40" s="10">
        <v>5000</v>
      </c>
      <c r="X40" s="10">
        <v>10200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45912</v>
      </c>
      <c r="AK40" s="3">
        <v>45908</v>
      </c>
      <c r="AL40" s="3">
        <v>45901</v>
      </c>
      <c r="AM40" s="3">
        <v>45909</v>
      </c>
      <c r="AN40" s="3">
        <v>45910</v>
      </c>
      <c r="AO40" s="3">
        <v>45911</v>
      </c>
      <c r="AP40" s="3">
        <v>45907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5378.4500000000007</v>
      </c>
      <c r="AE43" s="8">
        <v>0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18716</v>
      </c>
      <c r="W49" s="10">
        <v>1284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117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45922</v>
      </c>
      <c r="AK51" s="3">
        <v>45918</v>
      </c>
      <c r="AL51" s="3">
        <v>45911</v>
      </c>
      <c r="AM51" s="3">
        <v>45919</v>
      </c>
      <c r="AN51" s="3">
        <v>45920</v>
      </c>
      <c r="AO51" s="3">
        <v>45921</v>
      </c>
      <c r="AP51" s="3">
        <v>45917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7934.96</v>
      </c>
      <c r="AC52" s="8">
        <v>0</v>
      </c>
      <c r="AD52" s="8">
        <v>0</v>
      </c>
      <c r="AE52" s="8">
        <v>7934.96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45922</v>
      </c>
      <c r="AK52" s="3">
        <v>45918</v>
      </c>
      <c r="AL52" s="3">
        <v>45911</v>
      </c>
      <c r="AM52" s="3">
        <v>45919</v>
      </c>
      <c r="AN52" s="3">
        <v>45920</v>
      </c>
      <c r="AO52" s="3">
        <v>45921</v>
      </c>
      <c r="AP52" s="3">
        <v>45917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5000</v>
      </c>
      <c r="W53" s="10">
        <v>5000</v>
      </c>
      <c r="X53" s="10">
        <v>10294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9455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45909</v>
      </c>
      <c r="B65" s="14" t="s">
        <v>128</v>
      </c>
      <c r="C65" s="9" t="s">
        <v>79</v>
      </c>
      <c r="D65" s="13" t="s">
        <v>489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0</v>
      </c>
      <c r="AE65" s="8">
        <v>3310.89</v>
      </c>
      <c r="AF65" s="8">
        <v>0</v>
      </c>
      <c r="AG65" s="1" t="s">
        <v>116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45909</v>
      </c>
      <c r="B66" s="14" t="s">
        <v>128</v>
      </c>
      <c r="C66" s="9" t="s">
        <v>79</v>
      </c>
      <c r="D66" s="13" t="s">
        <v>490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0</v>
      </c>
      <c r="AE66" s="8">
        <v>3310.89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45909</v>
      </c>
      <c r="B67" s="14" t="s">
        <v>128</v>
      </c>
      <c r="C67" s="9" t="s">
        <v>79</v>
      </c>
      <c r="D67" s="13" t="s">
        <v>491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6621.78</v>
      </c>
      <c r="AC67" s="8">
        <v>0</v>
      </c>
      <c r="AD67" s="8">
        <v>0</v>
      </c>
      <c r="AE67" s="8">
        <v>6621.78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128</v>
      </c>
      <c r="C68" s="9" t="s">
        <v>107</v>
      </c>
      <c r="D68" s="13" t="s">
        <v>492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128</v>
      </c>
      <c r="C69" s="9" t="s">
        <v>107</v>
      </c>
      <c r="D69" s="13" t="s">
        <v>493</v>
      </c>
      <c r="E69" s="9">
        <v>20</v>
      </c>
      <c r="F69" s="9">
        <v>40</v>
      </c>
      <c r="G69" s="9" t="s">
        <v>60</v>
      </c>
      <c r="H69" s="9" t="s">
        <v>66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3478.5300000000007</v>
      </c>
      <c r="AB69" s="8">
        <v>3478.5300000000007</v>
      </c>
      <c r="AC69" s="8">
        <v>0</v>
      </c>
      <c r="AD69" s="8">
        <v>0</v>
      </c>
      <c r="AE69" s="8">
        <v>3478.5300000000007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365</v>
      </c>
      <c r="C71" s="9" t="s">
        <v>79</v>
      </c>
      <c r="D71" s="13" t="s">
        <v>220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6000</v>
      </c>
      <c r="V71" s="10">
        <v>0</v>
      </c>
      <c r="W71" s="10">
        <v>6000</v>
      </c>
      <c r="X71" s="10">
        <v>0</v>
      </c>
      <c r="Y71" s="10">
        <v>6300</v>
      </c>
      <c r="Z71" s="9" t="s">
        <v>80</v>
      </c>
      <c r="AA71" s="8">
        <v>6621.78</v>
      </c>
      <c r="AB71" s="8">
        <v>6621.78</v>
      </c>
      <c r="AC71" s="8">
        <v>0</v>
      </c>
      <c r="AD71" s="8">
        <v>0</v>
      </c>
      <c r="AE71" s="8">
        <v>6621.78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258</v>
      </c>
      <c r="C72" s="9" t="s">
        <v>139</v>
      </c>
      <c r="D72" s="13" t="s">
        <v>145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240</v>
      </c>
      <c r="V72" s="10">
        <v>0</v>
      </c>
      <c r="W72" s="10">
        <v>240</v>
      </c>
      <c r="X72" s="10">
        <v>0</v>
      </c>
      <c r="Y72" s="10">
        <v>252</v>
      </c>
      <c r="Z72" s="9" t="s">
        <v>80</v>
      </c>
      <c r="AA72" s="8">
        <v>251.46</v>
      </c>
      <c r="AB72" s="8">
        <v>251.46</v>
      </c>
      <c r="AC72" s="8">
        <v>0</v>
      </c>
      <c r="AD72" s="8">
        <v>0</v>
      </c>
      <c r="AE72" s="8">
        <v>251.46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254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45876</v>
      </c>
      <c r="B73" s="14" t="s">
        <v>328</v>
      </c>
      <c r="C73" s="9" t="s">
        <v>107</v>
      </c>
      <c r="D73" s="13" t="s">
        <v>314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45877</v>
      </c>
      <c r="B74" s="14" t="s">
        <v>318</v>
      </c>
      <c r="C74" s="9" t="s">
        <v>79</v>
      </c>
      <c r="D74" s="13" t="s">
        <v>319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7000</v>
      </c>
      <c r="V74" s="10">
        <v>0</v>
      </c>
      <c r="W74" s="10">
        <v>7000</v>
      </c>
      <c r="X74" s="10">
        <v>0</v>
      </c>
      <c r="Y74" s="10">
        <v>7350</v>
      </c>
      <c r="Z74" s="9" t="s">
        <v>80</v>
      </c>
      <c r="AA74" s="8">
        <v>7725.41</v>
      </c>
      <c r="AB74" s="8">
        <v>7725.41</v>
      </c>
      <c r="AC74" s="8">
        <v>0</v>
      </c>
      <c r="AD74" s="8">
        <v>0</v>
      </c>
      <c r="AE74" s="8">
        <v>7725.41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 t="s">
        <v>135</v>
      </c>
      <c r="B75" s="14" t="s">
        <v>135</v>
      </c>
      <c r="C75" s="9" t="s">
        <v>270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110363</v>
      </c>
      <c r="AB75" s="8">
        <v>3268</v>
      </c>
      <c r="AC75" s="8">
        <v>107095</v>
      </c>
      <c r="AD75" s="8">
        <v>0</v>
      </c>
      <c r="AE75" s="8">
        <v>110363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8091.6222222222232</v>
      </c>
    </row>
    <row r="76" spans="1:56" ht="27.75" customHeight="1" x14ac:dyDescent="0.45">
      <c r="A76" s="3">
        <v>45825</v>
      </c>
      <c r="B76" s="14" t="s">
        <v>269</v>
      </c>
      <c r="C76" s="9" t="s">
        <v>139</v>
      </c>
      <c r="D76" s="13" t="s">
        <v>239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246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894</v>
      </c>
      <c r="V76" s="10">
        <v>525</v>
      </c>
      <c r="W76" s="10">
        <v>369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257</v>
      </c>
      <c r="C77" s="9" t="s">
        <v>139</v>
      </c>
      <c r="D77" s="13" t="s">
        <v>253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302</v>
      </c>
      <c r="V77" s="10">
        <v>0</v>
      </c>
      <c r="W77" s="10">
        <v>302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45798</v>
      </c>
      <c r="B79" s="14" t="s">
        <v>263</v>
      </c>
      <c r="C79" s="9" t="s">
        <v>107</v>
      </c>
      <c r="D79" s="13" t="s">
        <v>261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416.92688888888887</v>
      </c>
    </row>
    <row r="80" spans="1:56" ht="27.75" customHeight="1" x14ac:dyDescent="0.45">
      <c r="A80" s="3">
        <v>45674</v>
      </c>
      <c r="B80" s="14" t="s">
        <v>226</v>
      </c>
      <c r="C80" s="9" t="s">
        <v>139</v>
      </c>
      <c r="D80" s="13" t="s">
        <v>225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235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45611</v>
      </c>
      <c r="B81" s="14" t="s">
        <v>195</v>
      </c>
      <c r="C81" s="9" t="s">
        <v>139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45523</v>
      </c>
      <c r="B83" s="14" t="s">
        <v>178</v>
      </c>
      <c r="C83" s="9" t="s">
        <v>139</v>
      </c>
      <c r="D83" s="13" t="s">
        <v>177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260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2840</v>
      </c>
      <c r="W84" s="10">
        <v>1160</v>
      </c>
      <c r="X84" s="10">
        <v>8450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45799</v>
      </c>
      <c r="B85" s="14" t="s">
        <v>264</v>
      </c>
      <c r="C85" s="9" t="s">
        <v>259</v>
      </c>
      <c r="D85" s="13" t="s">
        <v>358</v>
      </c>
      <c r="E85" s="9">
        <v>20</v>
      </c>
      <c r="F85" s="9">
        <v>34</v>
      </c>
      <c r="G85" s="9" t="s">
        <v>60</v>
      </c>
      <c r="H85" s="9" t="s">
        <v>66</v>
      </c>
      <c r="I85" s="9">
        <v>95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132</v>
      </c>
      <c r="U85" s="11">
        <v>4000</v>
      </c>
      <c r="V85" s="10">
        <v>2654</v>
      </c>
      <c r="W85" s="10">
        <v>1346</v>
      </c>
      <c r="X85" s="10">
        <v>4000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210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45741</v>
      </c>
      <c r="B86" s="14" t="s">
        <v>242</v>
      </c>
      <c r="C86" s="9" t="s">
        <v>107</v>
      </c>
      <c r="D86" s="13" t="s">
        <v>241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3867</v>
      </c>
      <c r="W86" s="10">
        <v>133</v>
      </c>
      <c r="X86" s="10">
        <v>4200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244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209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4000</v>
      </c>
      <c r="V87" s="10">
        <v>4010</v>
      </c>
      <c r="W87" s="10">
        <v>0</v>
      </c>
      <c r="X87" s="10">
        <v>4470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45720</v>
      </c>
      <c r="B88" s="14" t="s">
        <v>128</v>
      </c>
      <c r="C88" s="9" t="s">
        <v>107</v>
      </c>
      <c r="D88" s="13" t="s">
        <v>219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3065</v>
      </c>
      <c r="W88" s="10">
        <v>0</v>
      </c>
      <c r="X88" s="10">
        <v>3300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45541</v>
      </c>
      <c r="B89" s="14" t="s">
        <v>182</v>
      </c>
      <c r="C89" s="9" t="s">
        <v>107</v>
      </c>
      <c r="D89" s="13" t="s">
        <v>183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3318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184</v>
      </c>
      <c r="AG89" s="1" t="s">
        <v>61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 t="s">
        <v>222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45581</v>
      </c>
      <c r="B90" s="14" t="s">
        <v>187</v>
      </c>
      <c r="C90" s="9" t="s">
        <v>107</v>
      </c>
      <c r="D90" s="13" t="s">
        <v>188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80</v>
      </c>
      <c r="AA91" s="8">
        <v>399264.69550000015</v>
      </c>
      <c r="AB91" s="8">
        <v>132771.99550000002</v>
      </c>
      <c r="AC91" s="8">
        <v>266492.7</v>
      </c>
      <c r="AD91" s="8">
        <v>29015.690000000002</v>
      </c>
      <c r="AE91" s="8">
        <v>370249.00550000009</v>
      </c>
      <c r="AF91" s="8" t="s">
        <v>58</v>
      </c>
      <c r="AG91" s="1" t="s">
        <v>115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 t="s">
        <v>135</v>
      </c>
      <c r="B92" s="14" t="s">
        <v>135</v>
      </c>
      <c r="C92" s="9" t="s">
        <v>270</v>
      </c>
      <c r="D92" s="13" t="s">
        <v>61</v>
      </c>
      <c r="E92" s="9">
        <v>20</v>
      </c>
      <c r="F92" s="9">
        <v>39</v>
      </c>
      <c r="G92" s="9" t="s">
        <v>60</v>
      </c>
      <c r="H92" s="9">
        <v>0</v>
      </c>
      <c r="I92" s="9">
        <v>84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271</v>
      </c>
      <c r="AA92" s="8">
        <v>113157.00000000001</v>
      </c>
      <c r="AB92" s="8">
        <v>111448</v>
      </c>
      <c r="AC92" s="8">
        <v>1709.0000000000146</v>
      </c>
      <c r="AD92" s="8">
        <v>0</v>
      </c>
      <c r="AE92" s="8">
        <v>0</v>
      </c>
      <c r="AF92" s="8">
        <v>0</v>
      </c>
      <c r="AG92" s="1" t="s">
        <v>117</v>
      </c>
      <c r="AH92" s="1" t="s">
        <v>74</v>
      </c>
      <c r="AI92" s="1">
        <v>2</v>
      </c>
      <c r="AJ92" s="3" t="s">
        <v>63</v>
      </c>
      <c r="AK92" s="3">
        <v>0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272</v>
      </c>
      <c r="BD92" s="56">
        <v>134.63122222222339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82</v>
      </c>
      <c r="J93" s="9" t="s">
        <v>78</v>
      </c>
      <c r="K93" s="9">
        <v>2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271</v>
      </c>
      <c r="AA93" s="8">
        <v>113157.00000000001</v>
      </c>
      <c r="AB93" s="8">
        <v>111448</v>
      </c>
      <c r="AC93" s="8">
        <v>1709.0000000000146</v>
      </c>
      <c r="AD93" s="8">
        <v>0</v>
      </c>
      <c r="AE93" s="8">
        <v>0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273</v>
      </c>
      <c r="BD93" s="56">
        <v>0</v>
      </c>
    </row>
    <row r="94" spans="1:56" ht="27.75" customHeight="1" x14ac:dyDescent="0.45">
      <c r="A94" s="3">
        <v>45887</v>
      </c>
      <c r="B94" s="14" t="s">
        <v>348</v>
      </c>
      <c r="C94" s="9" t="s">
        <v>139</v>
      </c>
      <c r="D94" s="13" t="s">
        <v>268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196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45926</v>
      </c>
      <c r="U94" s="11">
        <v>19440</v>
      </c>
      <c r="V94" s="10">
        <v>0</v>
      </c>
      <c r="W94" s="10">
        <v>19440</v>
      </c>
      <c r="X94" s="10">
        <v>20056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61</v>
      </c>
      <c r="AH94" s="1" t="s">
        <v>74</v>
      </c>
      <c r="AI94" s="1">
        <v>2</v>
      </c>
      <c r="AJ94" s="3">
        <v>45926</v>
      </c>
      <c r="AK94" s="3">
        <v>0</v>
      </c>
      <c r="AL94" s="3">
        <v>45917</v>
      </c>
      <c r="AM94" s="3">
        <v>45924</v>
      </c>
      <c r="AN94" s="3">
        <v>45925</v>
      </c>
      <c r="AO94" s="3">
        <v>45925</v>
      </c>
      <c r="AP94" s="3">
        <v>45921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 t="s">
        <v>334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473</v>
      </c>
      <c r="C95" s="9" t="s">
        <v>474</v>
      </c>
      <c r="D95" s="13" t="s">
        <v>475</v>
      </c>
      <c r="E95" s="9">
        <v>20</v>
      </c>
      <c r="F95" s="9">
        <v>34</v>
      </c>
      <c r="G95" s="9" t="s">
        <v>60</v>
      </c>
      <c r="H95" s="9">
        <v>0</v>
      </c>
      <c r="I95" s="9">
        <v>70</v>
      </c>
      <c r="J95" s="9" t="s">
        <v>57</v>
      </c>
      <c r="K95" s="9">
        <v>5</v>
      </c>
      <c r="L95" s="9" t="s">
        <v>92</v>
      </c>
      <c r="M95" s="10">
        <v>21</v>
      </c>
      <c r="N95" s="9">
        <v>37</v>
      </c>
      <c r="O95" s="9">
        <v>40</v>
      </c>
      <c r="P95" s="10">
        <v>0</v>
      </c>
      <c r="Q95" s="10">
        <v>0</v>
      </c>
      <c r="R95" s="10">
        <v>0</v>
      </c>
      <c r="S95" s="9" t="s">
        <v>67</v>
      </c>
      <c r="T95" s="12">
        <v>45912</v>
      </c>
      <c r="U95" s="11">
        <v>5000</v>
      </c>
      <c r="V95" s="10">
        <v>5000</v>
      </c>
      <c r="W95" s="10">
        <v>0</v>
      </c>
      <c r="X95" s="10">
        <v>5390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476</v>
      </c>
      <c r="AG95" s="1" t="s">
        <v>115</v>
      </c>
      <c r="AH95" s="1" t="s">
        <v>72</v>
      </c>
      <c r="AI95" s="1">
        <v>3</v>
      </c>
      <c r="AJ95" s="3">
        <v>45912</v>
      </c>
      <c r="AK95" s="3">
        <v>0</v>
      </c>
      <c r="AL95" s="3">
        <v>45902</v>
      </c>
      <c r="AM95" s="3">
        <v>45909</v>
      </c>
      <c r="AN95" s="3">
        <v>45910</v>
      </c>
      <c r="AO95" s="3">
        <v>45910</v>
      </c>
      <c r="AP95" s="3">
        <v>45907</v>
      </c>
      <c r="AQ95" s="3">
        <v>45911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45905</v>
      </c>
      <c r="B96" s="14" t="s">
        <v>477</v>
      </c>
      <c r="C96" s="9" t="s">
        <v>139</v>
      </c>
      <c r="D96" s="13" t="s">
        <v>332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45918</v>
      </c>
      <c r="U96" s="11">
        <v>30000</v>
      </c>
      <c r="V96" s="10">
        <v>16080</v>
      </c>
      <c r="W96" s="10">
        <v>13920</v>
      </c>
      <c r="X96" s="10">
        <v>31235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>
        <v>45918</v>
      </c>
      <c r="AK96" s="3">
        <v>0</v>
      </c>
      <c r="AL96" s="3">
        <v>45909</v>
      </c>
      <c r="AM96" s="3">
        <v>45916</v>
      </c>
      <c r="AN96" s="3">
        <v>45917</v>
      </c>
      <c r="AO96" s="3">
        <v>45917</v>
      </c>
      <c r="AP96" s="3">
        <v>45913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468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 t="s">
        <v>135</v>
      </c>
      <c r="B97" s="14" t="s">
        <v>135</v>
      </c>
      <c r="C97" s="9" t="s">
        <v>139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290000</v>
      </c>
      <c r="V97" s="10">
        <v>0</v>
      </c>
      <c r="W97" s="10">
        <v>290000</v>
      </c>
      <c r="X97" s="10">
        <v>0</v>
      </c>
      <c r="Y97" s="10">
        <v>304500</v>
      </c>
      <c r="Z97" s="9" t="s">
        <v>81</v>
      </c>
      <c r="AA97" s="8">
        <v>303847.5</v>
      </c>
      <c r="AB97" s="8">
        <v>72336</v>
      </c>
      <c r="AC97" s="8">
        <v>231511.5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74</v>
      </c>
      <c r="AI97" s="1">
        <v>2</v>
      </c>
      <c r="AJ97" s="3" t="s">
        <v>63</v>
      </c>
      <c r="AK97" s="3">
        <v>0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17697.768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303847.5</v>
      </c>
      <c r="AB98" s="8">
        <v>72336</v>
      </c>
      <c r="AC98" s="8">
        <v>231511.5</v>
      </c>
      <c r="AD98" s="8">
        <v>0</v>
      </c>
      <c r="AE98" s="8">
        <v>0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45908</v>
      </c>
      <c r="B99" s="14" t="s">
        <v>494</v>
      </c>
      <c r="C99" s="9" t="s">
        <v>495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45912</v>
      </c>
      <c r="U99" s="11">
        <v>5000</v>
      </c>
      <c r="V99" s="10">
        <v>0</v>
      </c>
      <c r="W99" s="10">
        <v>5000</v>
      </c>
      <c r="X99" s="10">
        <v>0</v>
      </c>
      <c r="Y99" s="10">
        <v>0</v>
      </c>
      <c r="Z99" s="9" t="s">
        <v>130</v>
      </c>
      <c r="AA99" s="8">
        <v>5518.15</v>
      </c>
      <c r="AB99" s="8">
        <v>5518.15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77</v>
      </c>
      <c r="AI99" s="1">
        <v>1</v>
      </c>
      <c r="AJ99" s="3">
        <v>45912</v>
      </c>
      <c r="AK99" s="3">
        <v>0</v>
      </c>
      <c r="AL99" s="3">
        <v>0</v>
      </c>
      <c r="AM99" s="3">
        <v>0</v>
      </c>
      <c r="AN99" s="3">
        <v>0</v>
      </c>
      <c r="AO99" s="3">
        <v>45911</v>
      </c>
      <c r="AP99" s="3">
        <v>45907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45">
      <c r="A101" s="3">
        <v>45904</v>
      </c>
      <c r="B101" s="14" t="s">
        <v>443</v>
      </c>
      <c r="C101" s="9" t="s">
        <v>454</v>
      </c>
      <c r="D101" s="13" t="s">
        <v>445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45911</v>
      </c>
      <c r="U101" s="11">
        <v>4000</v>
      </c>
      <c r="V101" s="10">
        <v>4000</v>
      </c>
      <c r="W101" s="10">
        <v>0</v>
      </c>
      <c r="X101" s="10">
        <v>4340</v>
      </c>
      <c r="Y101" s="10">
        <v>0</v>
      </c>
      <c r="Z101" s="9" t="s">
        <v>120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496</v>
      </c>
      <c r="AG101" s="1" t="s">
        <v>116</v>
      </c>
      <c r="AH101" s="1" t="s">
        <v>68</v>
      </c>
      <c r="AI101" s="1">
        <v>4</v>
      </c>
      <c r="AJ101" s="3">
        <v>45911</v>
      </c>
      <c r="AK101" s="3">
        <v>45907</v>
      </c>
      <c r="AL101" s="3">
        <v>45901</v>
      </c>
      <c r="AM101" s="3">
        <v>45908</v>
      </c>
      <c r="AN101" s="3">
        <v>45909</v>
      </c>
      <c r="AO101" s="3">
        <v>45909</v>
      </c>
      <c r="AP101" s="3">
        <v>45906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45876</v>
      </c>
      <c r="B102" s="14" t="s">
        <v>336</v>
      </c>
      <c r="C102" s="9" t="s">
        <v>107</v>
      </c>
      <c r="D102" s="13" t="s">
        <v>316</v>
      </c>
      <c r="E102" s="9">
        <v>21</v>
      </c>
      <c r="F102" s="9">
        <v>38</v>
      </c>
      <c r="G102" s="9" t="s">
        <v>60</v>
      </c>
      <c r="H102" s="9" t="s">
        <v>66</v>
      </c>
      <c r="I102" s="9">
        <v>102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40</v>
      </c>
      <c r="O102" s="9">
        <v>40</v>
      </c>
      <c r="P102" s="10">
        <v>65.13122457599998</v>
      </c>
      <c r="Q102" s="10">
        <v>0</v>
      </c>
      <c r="R102" s="10">
        <v>65.13122457599998</v>
      </c>
      <c r="S102" s="9" t="s">
        <v>67</v>
      </c>
      <c r="T102" s="12">
        <v>45926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120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116</v>
      </c>
      <c r="AH102" s="1" t="s">
        <v>68</v>
      </c>
      <c r="AI102" s="1">
        <v>4</v>
      </c>
      <c r="AJ102" s="3">
        <v>45926</v>
      </c>
      <c r="AK102" s="3">
        <v>45922</v>
      </c>
      <c r="AL102" s="3">
        <v>45916</v>
      </c>
      <c r="AM102" s="3">
        <v>45923</v>
      </c>
      <c r="AN102" s="3">
        <v>45924</v>
      </c>
      <c r="AO102" s="3">
        <v>45924</v>
      </c>
      <c r="AP102" s="3">
        <v>45921</v>
      </c>
      <c r="AQ102" s="3">
        <v>45925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 t="s">
        <v>135</v>
      </c>
      <c r="B103" s="14" t="s">
        <v>135</v>
      </c>
      <c r="C103" s="9" t="s">
        <v>111</v>
      </c>
      <c r="D103" s="13" t="s">
        <v>61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45930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120</v>
      </c>
      <c r="AA103" s="8">
        <v>107569.00000000001</v>
      </c>
      <c r="AB103" s="8">
        <v>107569.00000000001</v>
      </c>
      <c r="AC103" s="8">
        <v>0</v>
      </c>
      <c r="AD103" s="8">
        <v>107569.00000000001</v>
      </c>
      <c r="AE103" s="8">
        <v>0</v>
      </c>
      <c r="AF103" s="8">
        <v>0</v>
      </c>
      <c r="AG103" s="1" t="s">
        <v>116</v>
      </c>
      <c r="AH103" s="1" t="s">
        <v>68</v>
      </c>
      <c r="AI103" s="1">
        <v>4</v>
      </c>
      <c r="AJ103" s="3">
        <v>45930</v>
      </c>
      <c r="AK103" s="3">
        <v>45926</v>
      </c>
      <c r="AL103" s="3">
        <v>45920</v>
      </c>
      <c r="AM103" s="3">
        <v>45927</v>
      </c>
      <c r="AN103" s="3">
        <v>45928</v>
      </c>
      <c r="AO103" s="3">
        <v>45928</v>
      </c>
      <c r="AP103" s="3">
        <v>45925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45909</v>
      </c>
      <c r="B104" s="14" t="s">
        <v>128</v>
      </c>
      <c r="C104" s="9" t="s">
        <v>107</v>
      </c>
      <c r="D104" s="13" t="s">
        <v>497</v>
      </c>
      <c r="E104" s="9">
        <v>21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42</v>
      </c>
      <c r="O104" s="9">
        <v>40</v>
      </c>
      <c r="P104" s="10">
        <v>68.387785804799989</v>
      </c>
      <c r="Q104" s="10">
        <v>0</v>
      </c>
      <c r="R104" s="10">
        <v>68.387785804799989</v>
      </c>
      <c r="S104" s="9" t="s">
        <v>67</v>
      </c>
      <c r="T104" s="12">
        <v>45915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120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116</v>
      </c>
      <c r="AH104" s="1" t="s">
        <v>68</v>
      </c>
      <c r="AI104" s="1">
        <v>4</v>
      </c>
      <c r="AJ104" s="3">
        <v>45915</v>
      </c>
      <c r="AK104" s="3">
        <v>45911</v>
      </c>
      <c r="AL104" s="3">
        <v>45905</v>
      </c>
      <c r="AM104" s="3">
        <v>45912</v>
      </c>
      <c r="AN104" s="3">
        <v>45913</v>
      </c>
      <c r="AO104" s="3">
        <v>45913</v>
      </c>
      <c r="AP104" s="3">
        <v>45910</v>
      </c>
      <c r="AQ104" s="3">
        <v>45914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250.15268740000002</v>
      </c>
    </row>
    <row r="105" spans="1:56" ht="27.75" customHeight="1" x14ac:dyDescent="0.45">
      <c r="A105" s="3">
        <v>45909</v>
      </c>
      <c r="B105" s="14" t="s">
        <v>128</v>
      </c>
      <c r="C105" s="9" t="s">
        <v>495</v>
      </c>
      <c r="D105" s="13" t="s">
        <v>498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45922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120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45922</v>
      </c>
      <c r="AK105" s="3">
        <v>45918</v>
      </c>
      <c r="AL105" s="3">
        <v>45912</v>
      </c>
      <c r="AM105" s="3">
        <v>45919</v>
      </c>
      <c r="AN105" s="3">
        <v>45920</v>
      </c>
      <c r="AO105" s="3">
        <v>45920</v>
      </c>
      <c r="AP105" s="3">
        <v>45917</v>
      </c>
      <c r="AQ105" s="3">
        <v>45921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386.78226766666666</v>
      </c>
    </row>
    <row r="106" spans="1:56" ht="27.75" customHeight="1" x14ac:dyDescent="0.45">
      <c r="A106" s="3">
        <v>45909</v>
      </c>
      <c r="B106" s="14" t="s">
        <v>128</v>
      </c>
      <c r="C106" s="9" t="s">
        <v>495</v>
      </c>
      <c r="D106" s="13" t="s">
        <v>499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45922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120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45922</v>
      </c>
      <c r="AK106" s="3">
        <v>45918</v>
      </c>
      <c r="AL106" s="3">
        <v>45912</v>
      </c>
      <c r="AM106" s="3">
        <v>45919</v>
      </c>
      <c r="AN106" s="3">
        <v>45920</v>
      </c>
      <c r="AO106" s="3">
        <v>45920</v>
      </c>
      <c r="AP106" s="3">
        <v>45917</v>
      </c>
      <c r="AQ106" s="3">
        <v>45921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386.78226766666666</v>
      </c>
    </row>
    <row r="107" spans="1:56" ht="27.75" customHeight="1" x14ac:dyDescent="0.45">
      <c r="A107" s="3">
        <v>45909</v>
      </c>
      <c r="B107" s="14" t="s">
        <v>128</v>
      </c>
      <c r="C107" s="9" t="s">
        <v>495</v>
      </c>
      <c r="D107" s="13" t="s">
        <v>500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71</v>
      </c>
      <c r="T107" s="12">
        <v>45922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5378.4500000000007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45922</v>
      </c>
      <c r="AK107" s="3">
        <v>45918</v>
      </c>
      <c r="AL107" s="3">
        <v>45912</v>
      </c>
      <c r="AM107" s="3">
        <v>45919</v>
      </c>
      <c r="AN107" s="3">
        <v>45920</v>
      </c>
      <c r="AO107" s="3">
        <v>45920</v>
      </c>
      <c r="AP107" s="3">
        <v>45917</v>
      </c>
      <c r="AQ107" s="3">
        <v>45921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386.78226766666666</v>
      </c>
    </row>
    <row r="108" spans="1:56" ht="27.75" customHeight="1" x14ac:dyDescent="0.45">
      <c r="A108" s="3">
        <v>45909</v>
      </c>
      <c r="B108" s="14" t="s">
        <v>128</v>
      </c>
      <c r="C108" s="9" t="s">
        <v>495</v>
      </c>
      <c r="D108" s="13" t="s">
        <v>501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45922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773.56453533333331</v>
      </c>
    </row>
    <row r="109" spans="1:56" ht="27.75" customHeight="1" x14ac:dyDescent="0.45">
      <c r="A109" s="3">
        <v>45909</v>
      </c>
      <c r="B109" s="14" t="s">
        <v>128</v>
      </c>
      <c r="C109" s="9" t="s">
        <v>495</v>
      </c>
      <c r="D109" s="13" t="s">
        <v>502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45922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120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773.56453533333331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400</v>
      </c>
      <c r="C112" s="9" t="s">
        <v>107</v>
      </c>
      <c r="D112" s="13" t="s">
        <v>401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120</v>
      </c>
      <c r="AA112" s="8">
        <v>3310.89</v>
      </c>
      <c r="AB112" s="8">
        <v>3310.89</v>
      </c>
      <c r="AC112" s="8">
        <v>0</v>
      </c>
      <c r="AD112" s="8">
        <v>0</v>
      </c>
      <c r="AE112" s="8">
        <v>3310.89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402</v>
      </c>
      <c r="C113" s="9" t="s">
        <v>107</v>
      </c>
      <c r="D113" s="13" t="s">
        <v>313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108.55204095999999</v>
      </c>
      <c r="Q113" s="10">
        <v>0</v>
      </c>
      <c r="R113" s="10">
        <v>108.55204095999999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120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403</v>
      </c>
      <c r="C114" s="9" t="s">
        <v>107</v>
      </c>
      <c r="D114" s="13" t="s">
        <v>404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335</v>
      </c>
      <c r="C115" s="9" t="s">
        <v>107</v>
      </c>
      <c r="D115" s="13" t="s">
        <v>315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71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3478.5300000000007</v>
      </c>
      <c r="AB115" s="8">
        <v>3478.5300000000007</v>
      </c>
      <c r="AC115" s="8">
        <v>0</v>
      </c>
      <c r="AD115" s="8">
        <v>0</v>
      </c>
      <c r="AE115" s="8">
        <v>3478.5300000000007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337</v>
      </c>
      <c r="C116" s="9" t="s">
        <v>107</v>
      </c>
      <c r="D116" s="13" t="s">
        <v>317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113.97964300799998</v>
      </c>
      <c r="Q116" s="10">
        <v>0</v>
      </c>
      <c r="R116" s="10">
        <v>113.97964300799998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5797.55</v>
      </c>
      <c r="AB116" s="8">
        <v>5797.55</v>
      </c>
      <c r="AC116" s="8">
        <v>0</v>
      </c>
      <c r="AD116" s="8">
        <v>0</v>
      </c>
      <c r="AE116" s="8">
        <v>5797.55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10756.900000000001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295</v>
      </c>
      <c r="C118" s="9" t="s">
        <v>79</v>
      </c>
      <c r="D118" s="13" t="s">
        <v>296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297</v>
      </c>
      <c r="C119" s="9" t="s">
        <v>79</v>
      </c>
      <c r="D119" s="13" t="s">
        <v>298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45826</v>
      </c>
      <c r="B120" s="14" t="s">
        <v>274</v>
      </c>
      <c r="C120" s="9" t="s">
        <v>107</v>
      </c>
      <c r="D120" s="13" t="s">
        <v>262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163.47937368575995</v>
      </c>
      <c r="Q120" s="10">
        <v>0</v>
      </c>
      <c r="R120" s="10">
        <v>163.47937368575995</v>
      </c>
      <c r="S120" s="9" t="s">
        <v>67</v>
      </c>
      <c r="T120" s="12" t="s">
        <v>63</v>
      </c>
      <c r="U120" s="11">
        <v>8000</v>
      </c>
      <c r="V120" s="10">
        <v>470</v>
      </c>
      <c r="W120" s="10">
        <v>7530</v>
      </c>
      <c r="X120" s="10">
        <v>0</v>
      </c>
      <c r="Y120" s="10">
        <v>7906.5</v>
      </c>
      <c r="Z120" s="9" t="s">
        <v>120</v>
      </c>
      <c r="AA120" s="8">
        <v>8310.3338999999996</v>
      </c>
      <c r="AB120" s="8">
        <v>8310.3338999999996</v>
      </c>
      <c r="AC120" s="8">
        <v>0</v>
      </c>
      <c r="AD120" s="8">
        <v>0</v>
      </c>
      <c r="AE120" s="8">
        <v>8310.3338999999996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45066</v>
      </c>
      <c r="B121" s="14" t="s">
        <v>126</v>
      </c>
      <c r="C121" s="9" t="s">
        <v>79</v>
      </c>
      <c r="D121" s="13" t="s">
        <v>125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120</v>
      </c>
      <c r="AA122" s="8">
        <v>231522.99390000003</v>
      </c>
      <c r="AB122" s="8">
        <v>190395.31390000004</v>
      </c>
      <c r="AC122" s="8">
        <v>41127.680000000008</v>
      </c>
      <c r="AD122" s="8">
        <v>110879.89000000001</v>
      </c>
      <c r="AE122" s="8">
        <v>120643.10389999999</v>
      </c>
      <c r="AF122" s="8" t="s">
        <v>58</v>
      </c>
      <c r="AG122" s="1" t="s">
        <v>61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216</v>
      </c>
      <c r="D123" s="13" t="s">
        <v>216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29756.100000000002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45930</v>
      </c>
      <c r="AK123" s="3">
        <v>0</v>
      </c>
      <c r="AL123" s="3">
        <v>45921</v>
      </c>
      <c r="AM123" s="3">
        <v>45928</v>
      </c>
      <c r="AN123" s="3">
        <v>45929</v>
      </c>
      <c r="AO123" s="3">
        <v>45929</v>
      </c>
      <c r="AP123" s="3">
        <v>45925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221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123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21017</v>
      </c>
      <c r="AC124" s="8">
        <v>8739.1000000000022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72</v>
      </c>
      <c r="AI124" s="1">
        <v>3</v>
      </c>
      <c r="AJ124" s="3">
        <v>45930</v>
      </c>
      <c r="AK124" s="3">
        <v>0</v>
      </c>
      <c r="AL124" s="3">
        <v>45920</v>
      </c>
      <c r="AM124" s="3">
        <v>45927</v>
      </c>
      <c r="AN124" s="3">
        <v>45928</v>
      </c>
      <c r="AO124" s="3">
        <v>45928</v>
      </c>
      <c r="AP124" s="3">
        <v>45925</v>
      </c>
      <c r="AQ124" s="3">
        <v>45929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653.24772500000006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59512.200000000004</v>
      </c>
      <c r="AB125" s="8">
        <v>50773.100000000006</v>
      </c>
      <c r="AC125" s="8">
        <v>8739.1000000000022</v>
      </c>
      <c r="AD125" s="8">
        <v>0</v>
      </c>
      <c r="AE125" s="8">
        <v>0</v>
      </c>
      <c r="AF125" s="8" t="s">
        <v>58</v>
      </c>
      <c r="AG125" s="1" t="s">
        <v>115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45909</v>
      </c>
      <c r="B126" s="14" t="s">
        <v>128</v>
      </c>
      <c r="C126" s="9" t="s">
        <v>111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>
        <v>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45920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213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115</v>
      </c>
      <c r="AH126" s="1" t="s">
        <v>146</v>
      </c>
      <c r="AI126" s="1">
        <v>4</v>
      </c>
      <c r="AJ126" s="3">
        <v>45920</v>
      </c>
      <c r="AK126" s="3">
        <v>45916</v>
      </c>
      <c r="AL126" s="3">
        <v>0</v>
      </c>
      <c r="AM126" s="3">
        <v>0</v>
      </c>
      <c r="AN126" s="3">
        <v>0</v>
      </c>
      <c r="AO126" s="3">
        <v>45917</v>
      </c>
      <c r="AP126" s="3">
        <v>45915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143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1022.3013166666664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213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 t="s">
        <v>58</v>
      </c>
      <c r="AG127" s="1" t="s">
        <v>115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214</v>
      </c>
      <c r="BD127" s="56">
        <v>0</v>
      </c>
    </row>
    <row r="128" spans="1:56" ht="27.75" customHeight="1" x14ac:dyDescent="0.45">
      <c r="A128" s="3">
        <v>45908</v>
      </c>
      <c r="B128" s="14" t="s">
        <v>128</v>
      </c>
      <c r="C128" s="9" t="s">
        <v>320</v>
      </c>
      <c r="D128" s="13" t="s">
        <v>59</v>
      </c>
      <c r="E128" s="9">
        <v>23</v>
      </c>
      <c r="F128" s="9">
        <v>35</v>
      </c>
      <c r="G128" s="9" t="s">
        <v>482</v>
      </c>
      <c r="H128" s="9">
        <v>0</v>
      </c>
      <c r="I128" s="9">
        <v>90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45922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483</v>
      </c>
      <c r="AA128" s="8">
        <v>10198.1</v>
      </c>
      <c r="AB128" s="8">
        <v>0</v>
      </c>
      <c r="AC128" s="8">
        <v>10198.1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77</v>
      </c>
      <c r="AI128" s="1">
        <v>1</v>
      </c>
      <c r="AJ128" s="3">
        <v>45922</v>
      </c>
      <c r="AK128" s="3">
        <v>0</v>
      </c>
      <c r="AL128" s="3">
        <v>0</v>
      </c>
      <c r="AM128" s="3">
        <v>0</v>
      </c>
      <c r="AN128" s="3">
        <v>0</v>
      </c>
      <c r="AO128" s="3">
        <v>45921</v>
      </c>
      <c r="AP128" s="3">
        <v>45917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484</v>
      </c>
      <c r="BD128" s="56">
        <v>939.58494666666661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>
        <v>0</v>
      </c>
      <c r="H129" s="9">
        <v>0</v>
      </c>
      <c r="I129" s="9">
        <v>90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483</v>
      </c>
      <c r="AA129" s="8">
        <v>10198.1</v>
      </c>
      <c r="AB129" s="8">
        <v>0</v>
      </c>
      <c r="AC129" s="8">
        <v>10198.1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485</v>
      </c>
      <c r="BD129" s="56">
        <v>0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3207.7128103679997</v>
      </c>
      <c r="Q130" s="10">
        <v>0</v>
      </c>
      <c r="R130" s="10">
        <v>3207.7128103679997</v>
      </c>
      <c r="S130" s="9" t="s">
        <v>299</v>
      </c>
      <c r="T130" s="12" t="s">
        <v>63</v>
      </c>
      <c r="U130" s="11">
        <v>100000</v>
      </c>
      <c r="V130" s="10">
        <v>1500</v>
      </c>
      <c r="W130" s="10">
        <v>98500</v>
      </c>
      <c r="X130" s="10">
        <v>0</v>
      </c>
      <c r="Y130" s="10">
        <v>103425</v>
      </c>
      <c r="Z130" s="9" t="s">
        <v>99</v>
      </c>
      <c r="AA130" s="8">
        <v>105955.465</v>
      </c>
      <c r="AB130" s="8">
        <v>18859</v>
      </c>
      <c r="AC130" s="8">
        <v>87096.464999999997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11157.371681512501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11003.203948644863</v>
      </c>
      <c r="Q131" s="10">
        <v>0</v>
      </c>
      <c r="R131" s="10">
        <v>11003.203948644863</v>
      </c>
      <c r="S131" s="9" t="s">
        <v>299</v>
      </c>
      <c r="T131" s="12" t="s">
        <v>63</v>
      </c>
      <c r="U131" s="11">
        <v>337878</v>
      </c>
      <c r="V131" s="10">
        <v>0</v>
      </c>
      <c r="W131" s="10">
        <v>337878</v>
      </c>
      <c r="X131" s="10">
        <v>0</v>
      </c>
      <c r="Y131" s="10">
        <v>354771.9</v>
      </c>
      <c r="Z131" s="9" t="s">
        <v>99</v>
      </c>
      <c r="AA131" s="8">
        <v>363451.98582000006</v>
      </c>
      <c r="AB131" s="8">
        <v>0</v>
      </c>
      <c r="AC131" s="8">
        <v>363451.98582000006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46559.511849046357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99</v>
      </c>
      <c r="AA132" s="8">
        <v>469407.45082000003</v>
      </c>
      <c r="AB132" s="8">
        <v>18859</v>
      </c>
      <c r="AC132" s="8">
        <v>450548.45082000003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114</v>
      </c>
      <c r="BD132" s="56">
        <v>0</v>
      </c>
    </row>
    <row r="133" spans="1:56" ht="27.75" customHeight="1" x14ac:dyDescent="0.45">
      <c r="A133" s="3">
        <v>45894</v>
      </c>
      <c r="B133" s="14" t="s">
        <v>374</v>
      </c>
      <c r="C133" s="9" t="s">
        <v>137</v>
      </c>
      <c r="D133" s="13" t="s">
        <v>59</v>
      </c>
      <c r="E133" s="9">
        <v>26</v>
      </c>
      <c r="F133" s="9">
        <v>39</v>
      </c>
      <c r="G133" s="9" t="s">
        <v>60</v>
      </c>
      <c r="H133" s="9">
        <v>0</v>
      </c>
      <c r="I133" s="9">
        <v>93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123</v>
      </c>
      <c r="T133" s="12">
        <v>45920</v>
      </c>
      <c r="U133" s="11">
        <v>5000</v>
      </c>
      <c r="V133" s="10">
        <v>5000</v>
      </c>
      <c r="W133" s="10">
        <v>0</v>
      </c>
      <c r="X133" s="10">
        <v>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116</v>
      </c>
      <c r="AH133" s="1" t="s">
        <v>77</v>
      </c>
      <c r="AI133" s="1">
        <v>1</v>
      </c>
      <c r="AJ133" s="3">
        <v>45920</v>
      </c>
      <c r="AK133" s="3">
        <v>0</v>
      </c>
      <c r="AL133" s="3">
        <v>0</v>
      </c>
      <c r="AM133" s="3">
        <v>0</v>
      </c>
      <c r="AN133" s="3">
        <v>0</v>
      </c>
      <c r="AO133" s="3">
        <v>45919</v>
      </c>
      <c r="AP133" s="3">
        <v>45915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 t="s">
        <v>132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45906</v>
      </c>
      <c r="B134" s="14" t="s">
        <v>478</v>
      </c>
      <c r="C134" s="9" t="s">
        <v>179</v>
      </c>
      <c r="D134" s="13" t="s">
        <v>479</v>
      </c>
      <c r="E134" s="9">
        <v>26</v>
      </c>
      <c r="F134" s="9">
        <v>41</v>
      </c>
      <c r="G134" s="9" t="s">
        <v>60</v>
      </c>
      <c r="H134" s="9">
        <v>0</v>
      </c>
      <c r="I134" s="9">
        <v>97</v>
      </c>
      <c r="J134" s="9" t="s">
        <v>57</v>
      </c>
      <c r="K134" s="9">
        <v>5</v>
      </c>
      <c r="L134" s="9" t="s">
        <v>91</v>
      </c>
      <c r="M134" s="10">
        <v>27</v>
      </c>
      <c r="N134" s="9">
        <v>43</v>
      </c>
      <c r="O134" s="9">
        <v>40</v>
      </c>
      <c r="P134" s="10">
        <v>114.57174504959998</v>
      </c>
      <c r="Q134" s="10">
        <v>0</v>
      </c>
      <c r="R134" s="10">
        <v>114.57174504959998</v>
      </c>
      <c r="S134" s="9" t="s">
        <v>185</v>
      </c>
      <c r="T134" s="12">
        <v>45919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84</v>
      </c>
      <c r="AA134" s="8">
        <v>4749.8</v>
      </c>
      <c r="AB134" s="8">
        <v>2000</v>
      </c>
      <c r="AC134" s="8">
        <v>2749.8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45919</v>
      </c>
      <c r="AK134" s="3">
        <v>0</v>
      </c>
      <c r="AL134" s="3">
        <v>45909</v>
      </c>
      <c r="AM134" s="3">
        <v>45916</v>
      </c>
      <c r="AN134" s="3">
        <v>45917</v>
      </c>
      <c r="AO134" s="3">
        <v>45917</v>
      </c>
      <c r="AP134" s="3">
        <v>45914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222.03107333333332</v>
      </c>
    </row>
    <row r="135" spans="1:56" ht="27.75" customHeight="1" x14ac:dyDescent="0.45">
      <c r="A135" s="3">
        <v>45906</v>
      </c>
      <c r="B135" s="14" t="s">
        <v>478</v>
      </c>
      <c r="C135" s="9" t="s">
        <v>179</v>
      </c>
      <c r="D135" s="13" t="s">
        <v>480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114.57174504959998</v>
      </c>
      <c r="Q135" s="10">
        <v>0</v>
      </c>
      <c r="R135" s="10">
        <v>114.57174504959998</v>
      </c>
      <c r="S135" s="9" t="s">
        <v>185</v>
      </c>
      <c r="T135" s="12">
        <v>45919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84</v>
      </c>
      <c r="AA135" s="8">
        <v>4749.8</v>
      </c>
      <c r="AB135" s="8">
        <v>0</v>
      </c>
      <c r="AC135" s="8">
        <v>4749.8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72</v>
      </c>
      <c r="AI135" s="1">
        <v>3</v>
      </c>
      <c r="AJ135" s="3">
        <v>45919</v>
      </c>
      <c r="AK135" s="3">
        <v>0</v>
      </c>
      <c r="AL135" s="3">
        <v>45909</v>
      </c>
      <c r="AM135" s="3">
        <v>45916</v>
      </c>
      <c r="AN135" s="3">
        <v>45917</v>
      </c>
      <c r="AO135" s="3">
        <v>45917</v>
      </c>
      <c r="AP135" s="3">
        <v>45914</v>
      </c>
      <c r="AQ135" s="3">
        <v>45918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383.51996222222226</v>
      </c>
    </row>
    <row r="136" spans="1:56" ht="27.75" customHeight="1" x14ac:dyDescent="0.45">
      <c r="A136" s="3">
        <v>45906</v>
      </c>
      <c r="B136" s="14" t="s">
        <v>128</v>
      </c>
      <c r="C136" s="9" t="s">
        <v>179</v>
      </c>
      <c r="D136" s="13" t="s">
        <v>481</v>
      </c>
      <c r="E136" s="9">
        <v>26</v>
      </c>
      <c r="F136" s="9">
        <v>41</v>
      </c>
      <c r="G136" s="9" t="s">
        <v>60</v>
      </c>
      <c r="H136" s="9">
        <v>0</v>
      </c>
      <c r="I136" s="9">
        <v>97</v>
      </c>
      <c r="J136" s="9" t="s">
        <v>57</v>
      </c>
      <c r="K136" s="9">
        <v>5</v>
      </c>
      <c r="L136" s="9" t="s">
        <v>91</v>
      </c>
      <c r="M136" s="10">
        <v>27</v>
      </c>
      <c r="N136" s="9">
        <v>43</v>
      </c>
      <c r="O136" s="9">
        <v>40</v>
      </c>
      <c r="P136" s="10">
        <v>114.57174504959998</v>
      </c>
      <c r="Q136" s="10">
        <v>0</v>
      </c>
      <c r="R136" s="10">
        <v>114.57174504959998</v>
      </c>
      <c r="S136" s="9" t="s">
        <v>185</v>
      </c>
      <c r="T136" s="12">
        <v>45919</v>
      </c>
      <c r="U136" s="11">
        <v>4000</v>
      </c>
      <c r="V136" s="10">
        <v>0</v>
      </c>
      <c r="W136" s="10">
        <v>4000</v>
      </c>
      <c r="X136" s="10">
        <v>0</v>
      </c>
      <c r="Y136" s="10">
        <v>4200</v>
      </c>
      <c r="Z136" s="9" t="s">
        <v>84</v>
      </c>
      <c r="AA136" s="8">
        <v>4749.8</v>
      </c>
      <c r="AB136" s="8">
        <v>0</v>
      </c>
      <c r="AC136" s="8">
        <v>4749.8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72</v>
      </c>
      <c r="AI136" s="1">
        <v>3</v>
      </c>
      <c r="AJ136" s="3">
        <v>45919</v>
      </c>
      <c r="AK136" s="3">
        <v>0</v>
      </c>
      <c r="AL136" s="3">
        <v>45909</v>
      </c>
      <c r="AM136" s="3">
        <v>45916</v>
      </c>
      <c r="AN136" s="3">
        <v>45917</v>
      </c>
      <c r="AO136" s="3">
        <v>45917</v>
      </c>
      <c r="AP136" s="3">
        <v>45914</v>
      </c>
      <c r="AQ136" s="3">
        <v>45918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383.51996222222226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 t="s">
        <v>60</v>
      </c>
      <c r="H137" s="9">
        <v>0</v>
      </c>
      <c r="I137" s="9">
        <v>102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14249.400000000001</v>
      </c>
      <c r="AB137" s="8">
        <v>2000</v>
      </c>
      <c r="AC137" s="8">
        <v>12249.400000000001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45904</v>
      </c>
      <c r="B138" s="14" t="s">
        <v>455</v>
      </c>
      <c r="C138" s="9" t="s">
        <v>456</v>
      </c>
      <c r="D138" s="13" t="s">
        <v>457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140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458</v>
      </c>
      <c r="T138" s="12">
        <v>45912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459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12433.3</v>
      </c>
      <c r="AF138" s="8" t="s">
        <v>460</v>
      </c>
      <c r="AG138" s="1" t="s">
        <v>115</v>
      </c>
      <c r="AH138" s="1" t="s">
        <v>75</v>
      </c>
      <c r="AI138" s="1">
        <v>4</v>
      </c>
      <c r="AJ138" s="3">
        <v>45912</v>
      </c>
      <c r="AK138" s="3">
        <v>45908</v>
      </c>
      <c r="AL138" s="3">
        <v>45901</v>
      </c>
      <c r="AM138" s="3">
        <v>45909</v>
      </c>
      <c r="AN138" s="3">
        <v>45910</v>
      </c>
      <c r="AO138" s="3">
        <v>45911</v>
      </c>
      <c r="AP138" s="3">
        <v>45907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450</v>
      </c>
      <c r="BD138" s="56">
        <v>0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100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459</v>
      </c>
      <c r="AA139" s="8">
        <v>12433.3</v>
      </c>
      <c r="AB139" s="8">
        <v>12433.3</v>
      </c>
      <c r="AC139" s="8">
        <v>0</v>
      </c>
      <c r="AD139" s="8">
        <v>0</v>
      </c>
      <c r="AE139" s="8">
        <v>12433.3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450</v>
      </c>
      <c r="BD139" s="56">
        <v>0</v>
      </c>
    </row>
    <row r="140" spans="1:56" ht="27.75" customHeight="1" x14ac:dyDescent="0.45">
      <c r="A140" s="3">
        <v>45909</v>
      </c>
      <c r="B140" s="14" t="s">
        <v>128</v>
      </c>
      <c r="C140" s="9" t="s">
        <v>495</v>
      </c>
      <c r="D140" s="13" t="s">
        <v>59</v>
      </c>
      <c r="E140" s="9">
        <v>26</v>
      </c>
      <c r="F140" s="9">
        <v>44</v>
      </c>
      <c r="G140" s="9" t="s">
        <v>60</v>
      </c>
      <c r="H140" s="9">
        <v>0</v>
      </c>
      <c r="I140" s="9">
        <v>113</v>
      </c>
      <c r="J140" s="9" t="s">
        <v>57</v>
      </c>
      <c r="K140" s="9">
        <v>5</v>
      </c>
      <c r="L140" s="9" t="s">
        <v>92</v>
      </c>
      <c r="M140" s="10">
        <v>26</v>
      </c>
      <c r="N140" s="9">
        <v>48</v>
      </c>
      <c r="O140" s="9">
        <v>40</v>
      </c>
      <c r="P140" s="10">
        <v>153.94653081599995</v>
      </c>
      <c r="Q140" s="10">
        <v>0</v>
      </c>
      <c r="R140" s="10">
        <v>153.94653081599995</v>
      </c>
      <c r="S140" s="9" t="s">
        <v>71</v>
      </c>
      <c r="T140" s="12">
        <v>45912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197</v>
      </c>
      <c r="AA140" s="8">
        <v>6356.35</v>
      </c>
      <c r="AB140" s="8">
        <v>6356.35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312</v>
      </c>
      <c r="AI140" s="1">
        <v>2</v>
      </c>
      <c r="AJ140" s="3">
        <v>45912</v>
      </c>
      <c r="AK140" s="3">
        <v>0</v>
      </c>
      <c r="AL140" s="3">
        <v>0</v>
      </c>
      <c r="AM140" s="3">
        <v>0</v>
      </c>
      <c r="AN140" s="3">
        <v>0</v>
      </c>
      <c r="AO140" s="3">
        <v>45910</v>
      </c>
      <c r="AP140" s="3">
        <v>45907</v>
      </c>
      <c r="AQ140" s="3">
        <v>45911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 t="s">
        <v>135</v>
      </c>
      <c r="B141" s="14" t="s">
        <v>135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45925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197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119</v>
      </c>
      <c r="AH141" s="1" t="s">
        <v>77</v>
      </c>
      <c r="AI141" s="1">
        <v>1</v>
      </c>
      <c r="AJ141" s="3">
        <v>45925</v>
      </c>
      <c r="AK141" s="3">
        <v>0</v>
      </c>
      <c r="AL141" s="3">
        <v>0</v>
      </c>
      <c r="AM141" s="3">
        <v>0</v>
      </c>
      <c r="AN141" s="3">
        <v>0</v>
      </c>
      <c r="AO141" s="3">
        <v>45924</v>
      </c>
      <c r="AP141" s="3">
        <v>45920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197</v>
      </c>
      <c r="AA142" s="8">
        <v>18789.650000000001</v>
      </c>
      <c r="AB142" s="8">
        <v>18789.650000000001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198</v>
      </c>
      <c r="BD142" s="56">
        <v>0</v>
      </c>
    </row>
    <row r="143" spans="1:56" ht="27.75" customHeight="1" x14ac:dyDescent="0.45">
      <c r="A143" s="3">
        <v>45898</v>
      </c>
      <c r="B143" s="14" t="s">
        <v>414</v>
      </c>
      <c r="C143" s="9" t="s">
        <v>109</v>
      </c>
      <c r="D143" s="13" t="s">
        <v>59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45917</v>
      </c>
      <c r="U143" s="11">
        <v>15000</v>
      </c>
      <c r="V143" s="10">
        <v>0</v>
      </c>
      <c r="W143" s="10">
        <v>15000</v>
      </c>
      <c r="X143" s="10">
        <v>0</v>
      </c>
      <c r="Y143" s="10">
        <v>0</v>
      </c>
      <c r="Z143" s="9" t="s">
        <v>88</v>
      </c>
      <c r="AA143" s="8">
        <v>18649.949999999997</v>
      </c>
      <c r="AB143" s="8">
        <v>6158</v>
      </c>
      <c r="AC143" s="8">
        <v>12491.949999999997</v>
      </c>
      <c r="AD143" s="8">
        <v>0</v>
      </c>
      <c r="AE143" s="8">
        <v>18649.949999999997</v>
      </c>
      <c r="AF143" s="8">
        <v>0</v>
      </c>
      <c r="AG143" s="1" t="s">
        <v>115</v>
      </c>
      <c r="AH143" s="1" t="s">
        <v>146</v>
      </c>
      <c r="AI143" s="1">
        <v>2</v>
      </c>
      <c r="AJ143" s="3">
        <v>45917</v>
      </c>
      <c r="AK143" s="3">
        <v>45915</v>
      </c>
      <c r="AL143" s="3">
        <v>0</v>
      </c>
      <c r="AM143" s="3">
        <v>0</v>
      </c>
      <c r="AN143" s="3">
        <v>0</v>
      </c>
      <c r="AO143" s="3">
        <v>45916</v>
      </c>
      <c r="AP143" s="3">
        <v>45912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143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1288.3364433333331</v>
      </c>
    </row>
    <row r="144" spans="1:56" ht="27.75" customHeight="1" x14ac:dyDescent="0.45">
      <c r="A144" s="3">
        <v>45901</v>
      </c>
      <c r="B144" s="14" t="s">
        <v>421</v>
      </c>
      <c r="C144" s="9" t="s">
        <v>109</v>
      </c>
      <c r="D144" s="13" t="s">
        <v>144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45930</v>
      </c>
      <c r="U144" s="11">
        <v>30000</v>
      </c>
      <c r="V144" s="10">
        <v>5000</v>
      </c>
      <c r="W144" s="10">
        <v>25000</v>
      </c>
      <c r="X144" s="10">
        <v>9475</v>
      </c>
      <c r="Y144" s="10">
        <v>21551.25</v>
      </c>
      <c r="Z144" s="9" t="s">
        <v>88</v>
      </c>
      <c r="AA144" s="8">
        <v>26795.315662500001</v>
      </c>
      <c r="AB144" s="8">
        <v>0</v>
      </c>
      <c r="AC144" s="8">
        <v>26795.315662500001</v>
      </c>
      <c r="AD144" s="8">
        <v>0</v>
      </c>
      <c r="AE144" s="8">
        <v>26795.315662500001</v>
      </c>
      <c r="AF144" s="8">
        <v>0</v>
      </c>
      <c r="AG144" s="1" t="s">
        <v>115</v>
      </c>
      <c r="AH144" s="1" t="s">
        <v>75</v>
      </c>
      <c r="AI144" s="1">
        <v>4</v>
      </c>
      <c r="AJ144" s="3">
        <v>45930</v>
      </c>
      <c r="AK144" s="3">
        <v>45926</v>
      </c>
      <c r="AL144" s="3">
        <v>45919</v>
      </c>
      <c r="AM144" s="3">
        <v>45927</v>
      </c>
      <c r="AN144" s="3">
        <v>45928</v>
      </c>
      <c r="AO144" s="3">
        <v>45929</v>
      </c>
      <c r="AP144" s="3">
        <v>45925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2763.4902219925007</v>
      </c>
    </row>
    <row r="145" spans="1:56" ht="27.75" customHeight="1" x14ac:dyDescent="0.45">
      <c r="A145" s="3">
        <v>45901</v>
      </c>
      <c r="B145" s="14" t="s">
        <v>422</v>
      </c>
      <c r="C145" s="9" t="s">
        <v>109</v>
      </c>
      <c r="D145" s="13" t="s">
        <v>144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45945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88</v>
      </c>
      <c r="AA145" s="8">
        <v>12433.3</v>
      </c>
      <c r="AB145" s="8">
        <v>0</v>
      </c>
      <c r="AC145" s="8">
        <v>12433.3</v>
      </c>
      <c r="AD145" s="8">
        <v>0</v>
      </c>
      <c r="AE145" s="8">
        <v>12433.3</v>
      </c>
      <c r="AF145" s="8">
        <v>0</v>
      </c>
      <c r="AG145" s="1" t="s">
        <v>115</v>
      </c>
      <c r="AH145" s="1" t="s">
        <v>75</v>
      </c>
      <c r="AI145" s="1">
        <v>4</v>
      </c>
      <c r="AJ145" s="3">
        <v>45945</v>
      </c>
      <c r="AK145" s="3">
        <v>45941</v>
      </c>
      <c r="AL145" s="3">
        <v>45934</v>
      </c>
      <c r="AM145" s="3">
        <v>45942</v>
      </c>
      <c r="AN145" s="3">
        <v>45943</v>
      </c>
      <c r="AO145" s="3">
        <v>45944</v>
      </c>
      <c r="AP145" s="3">
        <v>45940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1282.2876733333333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57878.565662499997</v>
      </c>
      <c r="AB146" s="8">
        <v>6158</v>
      </c>
      <c r="AC146" s="8">
        <v>51720.565662499997</v>
      </c>
      <c r="AD146" s="8">
        <v>0</v>
      </c>
      <c r="AE146" s="8">
        <v>57878.565662499997</v>
      </c>
      <c r="AF146" s="8" t="s">
        <v>58</v>
      </c>
      <c r="AG146" s="1" t="s">
        <v>116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45895</v>
      </c>
      <c r="B147" s="14" t="s">
        <v>375</v>
      </c>
      <c r="C147" s="9" t="s">
        <v>147</v>
      </c>
      <c r="D147" s="13" t="s">
        <v>148</v>
      </c>
      <c r="E147" s="9">
        <v>28</v>
      </c>
      <c r="F147" s="9">
        <v>41</v>
      </c>
      <c r="G147" s="9" t="s">
        <v>60</v>
      </c>
      <c r="H147" s="9">
        <v>0</v>
      </c>
      <c r="I147" s="9">
        <v>120</v>
      </c>
      <c r="J147" s="9" t="s">
        <v>78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45916</v>
      </c>
      <c r="U147" s="11">
        <v>13000</v>
      </c>
      <c r="V147" s="10">
        <v>13000</v>
      </c>
      <c r="W147" s="10">
        <v>0</v>
      </c>
      <c r="X147" s="10">
        <v>53544</v>
      </c>
      <c r="Y147" s="10">
        <v>0</v>
      </c>
      <c r="Z147" s="9" t="s">
        <v>127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45916</v>
      </c>
      <c r="AK147" s="3">
        <v>0</v>
      </c>
      <c r="AL147" s="3">
        <v>45907</v>
      </c>
      <c r="AM147" s="3">
        <v>45914</v>
      </c>
      <c r="AN147" s="3">
        <v>45915</v>
      </c>
      <c r="AO147" s="3">
        <v>45915</v>
      </c>
      <c r="AP147" s="3">
        <v>45911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469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45909</v>
      </c>
      <c r="B148" s="14" t="s">
        <v>128</v>
      </c>
      <c r="C148" s="9" t="s">
        <v>147</v>
      </c>
      <c r="D148" s="13" t="s">
        <v>148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45922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127</v>
      </c>
      <c r="AA148" s="8">
        <v>59372.5</v>
      </c>
      <c r="AB148" s="8">
        <v>19620</v>
      </c>
      <c r="AC148" s="8">
        <v>39752.5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74</v>
      </c>
      <c r="AI148" s="1">
        <v>2</v>
      </c>
      <c r="AJ148" s="3">
        <v>45922</v>
      </c>
      <c r="AK148" s="3">
        <v>0</v>
      </c>
      <c r="AL148" s="3">
        <v>45913</v>
      </c>
      <c r="AM148" s="3">
        <v>45920</v>
      </c>
      <c r="AN148" s="3">
        <v>45921</v>
      </c>
      <c r="AO148" s="3">
        <v>45921</v>
      </c>
      <c r="AP148" s="3">
        <v>45917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 t="s">
        <v>486</v>
      </c>
      <c r="AZ148" s="2">
        <v>0</v>
      </c>
      <c r="BA148" s="2">
        <v>0</v>
      </c>
      <c r="BB148" s="2">
        <v>0</v>
      </c>
      <c r="BC148" s="1" t="s">
        <v>104</v>
      </c>
      <c r="BD148" s="56">
        <v>4467.7393055555558</v>
      </c>
    </row>
    <row r="149" spans="1:56" ht="27.75" customHeight="1" x14ac:dyDescent="0.45">
      <c r="A149" s="3" t="s">
        <v>135</v>
      </c>
      <c r="B149" s="14" t="s">
        <v>135</v>
      </c>
      <c r="C149" s="9" t="s">
        <v>109</v>
      </c>
      <c r="D149" s="13" t="s">
        <v>59</v>
      </c>
      <c r="E149" s="9">
        <v>28</v>
      </c>
      <c r="F149" s="9">
        <v>47</v>
      </c>
      <c r="G149" s="9" t="s">
        <v>60</v>
      </c>
      <c r="H149" s="9" t="s">
        <v>66</v>
      </c>
      <c r="I149" s="9">
        <v>180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45925</v>
      </c>
      <c r="U149" s="11">
        <v>5000</v>
      </c>
      <c r="V149" s="10">
        <v>0</v>
      </c>
      <c r="W149" s="10">
        <v>5000</v>
      </c>
      <c r="X149" s="10">
        <v>0</v>
      </c>
      <c r="Y149" s="10">
        <v>0</v>
      </c>
      <c r="Z149" s="9" t="s">
        <v>127</v>
      </c>
      <c r="AA149" s="8">
        <v>6775.4500000000007</v>
      </c>
      <c r="AB149" s="8">
        <v>0</v>
      </c>
      <c r="AC149" s="8">
        <v>6775.4500000000007</v>
      </c>
      <c r="AD149" s="8">
        <v>0</v>
      </c>
      <c r="AE149" s="8">
        <v>6775.4500000000007</v>
      </c>
      <c r="AF149" s="8">
        <v>0</v>
      </c>
      <c r="AG149" s="1">
        <v>0</v>
      </c>
      <c r="AH149" s="1" t="s">
        <v>146</v>
      </c>
      <c r="AI149" s="1">
        <v>2</v>
      </c>
      <c r="AJ149" s="3">
        <v>45925</v>
      </c>
      <c r="AK149" s="3">
        <v>45923</v>
      </c>
      <c r="AL149" s="3">
        <v>0</v>
      </c>
      <c r="AM149" s="3">
        <v>0</v>
      </c>
      <c r="AN149" s="3">
        <v>0</v>
      </c>
      <c r="AO149" s="3">
        <v>45924</v>
      </c>
      <c r="AP149" s="3">
        <v>45920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143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761.48529722222236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28</v>
      </c>
      <c r="F150" s="9">
        <v>43</v>
      </c>
      <c r="G150" s="9">
        <v>0</v>
      </c>
      <c r="H150" s="9">
        <v>0</v>
      </c>
      <c r="I150" s="9">
        <v>130</v>
      </c>
      <c r="J150" s="9" t="s">
        <v>57</v>
      </c>
      <c r="K150" s="9">
        <v>3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127</v>
      </c>
      <c r="AA150" s="8">
        <v>66147.95</v>
      </c>
      <c r="AB150" s="8">
        <v>19620</v>
      </c>
      <c r="AC150" s="8">
        <v>46527.95</v>
      </c>
      <c r="AD150" s="8">
        <v>0</v>
      </c>
      <c r="AE150" s="8">
        <v>6775.4500000000007</v>
      </c>
      <c r="AF150" s="8" t="s">
        <v>58</v>
      </c>
      <c r="AG150" s="1">
        <v>0</v>
      </c>
      <c r="AH150" s="1">
        <v>0</v>
      </c>
      <c r="AI150" s="1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149</v>
      </c>
      <c r="BD150" s="56">
        <v>0</v>
      </c>
    </row>
  </sheetData>
  <autoFilter ref="A5:BD15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A8E8-C9B8-47A7-818B-69246230AD25}">
  <sheetPr>
    <tabColor rgb="FFFFFF00"/>
  </sheetPr>
  <dimension ref="A1:BD140"/>
  <sheetViews>
    <sheetView topLeftCell="A13" zoomScale="80" zoomScaleNormal="80" workbookViewId="0">
      <selection activeCell="U29" sqref="U2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45909</v>
      </c>
      <c r="E3" s="79" t="s">
        <v>52</v>
      </c>
      <c r="F3" s="79"/>
      <c r="G3" s="80">
        <v>9.48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45909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67.968380191999998</v>
      </c>
      <c r="Q12" s="10">
        <v>0</v>
      </c>
      <c r="R12" s="10">
        <v>67.968380191999998</v>
      </c>
      <c r="S12" s="9" t="s">
        <v>67</v>
      </c>
      <c r="T12" s="12">
        <v>45912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417</v>
      </c>
      <c r="AA12" s="8">
        <v>3841.7500000000005</v>
      </c>
      <c r="AB12" s="8">
        <v>3841.7500000000005</v>
      </c>
      <c r="AC12" s="8">
        <v>0</v>
      </c>
      <c r="AD12" s="8">
        <v>3841.7500000000005</v>
      </c>
      <c r="AE12" s="8">
        <v>0</v>
      </c>
      <c r="AF12" s="8">
        <v>0</v>
      </c>
      <c r="AG12" s="1" t="s">
        <v>119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3841.7500000000005</v>
      </c>
      <c r="AB13" s="8">
        <v>3841.7500000000005</v>
      </c>
      <c r="AC13" s="8">
        <v>0</v>
      </c>
      <c r="AD13" s="8">
        <v>3841.7500000000005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37000</v>
      </c>
      <c r="W14" s="10">
        <v>3000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28455</v>
      </c>
      <c r="Y15" s="10">
        <v>22622.25</v>
      </c>
      <c r="Z15" s="9" t="s">
        <v>168</v>
      </c>
      <c r="AA15" s="8">
        <v>19910.068447499998</v>
      </c>
      <c r="AB15" s="8">
        <v>19910.068447499998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4291</v>
      </c>
      <c r="AC16" s="8">
        <v>30913.4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2244.9998044444446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73616.182777499998</v>
      </c>
      <c r="AB18" s="8">
        <v>24201.068447499998</v>
      </c>
      <c r="AC18" s="8">
        <v>49415.114330000004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5000</v>
      </c>
      <c r="W19" s="10">
        <v>15000</v>
      </c>
      <c r="X19" s="10">
        <v>0</v>
      </c>
      <c r="Y19" s="10">
        <v>0</v>
      </c>
      <c r="Z19" s="9" t="s">
        <v>172</v>
      </c>
      <c r="AA19" s="8">
        <v>14039.85</v>
      </c>
      <c r="AB19" s="8">
        <v>14039.85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0</v>
      </c>
      <c r="W20" s="10">
        <v>20000</v>
      </c>
      <c r="X20" s="10">
        <v>0</v>
      </c>
      <c r="Y20" s="10">
        <v>0</v>
      </c>
      <c r="Z20" s="9" t="s">
        <v>172</v>
      </c>
      <c r="AA20" s="8">
        <v>18719.800000000003</v>
      </c>
      <c r="AB20" s="8">
        <v>18719.800000000003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352.51463377777782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115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 t="s">
        <v>135</v>
      </c>
      <c r="B31" s="14" t="s">
        <v>135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45930</v>
      </c>
      <c r="U31" s="11">
        <v>140000</v>
      </c>
      <c r="V31" s="10">
        <v>0</v>
      </c>
      <c r="W31" s="10">
        <v>140000</v>
      </c>
      <c r="X31" s="10">
        <v>0</v>
      </c>
      <c r="Y31" s="10">
        <v>147000</v>
      </c>
      <c r="Z31" s="9" t="s">
        <v>172</v>
      </c>
      <c r="AA31" s="8">
        <v>131038.6</v>
      </c>
      <c r="AB31" s="8">
        <v>0</v>
      </c>
      <c r="AC31" s="8">
        <v>131038.6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45930</v>
      </c>
      <c r="AK31" s="3">
        <v>0</v>
      </c>
      <c r="AL31" s="3">
        <v>45921</v>
      </c>
      <c r="AM31" s="3">
        <v>45928</v>
      </c>
      <c r="AN31" s="3">
        <v>45929</v>
      </c>
      <c r="AO31" s="3">
        <v>45929</v>
      </c>
      <c r="AP31" s="3">
        <v>45925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9870.4097457777771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172</v>
      </c>
      <c r="AA32" s="8">
        <v>205917.80000000002</v>
      </c>
      <c r="AB32" s="8">
        <v>32759.65</v>
      </c>
      <c r="AC32" s="8">
        <v>173158.15000000002</v>
      </c>
      <c r="AD32" s="8">
        <v>0</v>
      </c>
      <c r="AE32" s="8">
        <v>0</v>
      </c>
      <c r="AF32" s="8" t="s">
        <v>58</v>
      </c>
      <c r="AG32" s="1" t="s">
        <v>116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7.75" customHeight="1" x14ac:dyDescent="0.45">
      <c r="A33" s="3">
        <v>45905</v>
      </c>
      <c r="B33" s="14" t="s">
        <v>470</v>
      </c>
      <c r="C33" s="9" t="s">
        <v>139</v>
      </c>
      <c r="D33" s="13" t="s">
        <v>250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196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108</v>
      </c>
      <c r="T33" s="12">
        <v>45920</v>
      </c>
      <c r="U33" s="11">
        <v>5040</v>
      </c>
      <c r="V33" s="10">
        <v>0</v>
      </c>
      <c r="W33" s="10">
        <v>5040</v>
      </c>
      <c r="X33" s="10">
        <v>0</v>
      </c>
      <c r="Y33" s="10">
        <v>5292</v>
      </c>
      <c r="Z33" s="9" t="s">
        <v>112</v>
      </c>
      <c r="AA33" s="8">
        <v>4999.0247999999992</v>
      </c>
      <c r="AB33" s="8">
        <v>4999.0247999999992</v>
      </c>
      <c r="AC33" s="8">
        <v>0</v>
      </c>
      <c r="AD33" s="8">
        <v>0</v>
      </c>
      <c r="AE33" s="8">
        <v>4999.0247999999992</v>
      </c>
      <c r="AF33" s="8">
        <v>0</v>
      </c>
      <c r="AG33" s="1" t="s">
        <v>115</v>
      </c>
      <c r="AH33" s="1" t="s">
        <v>75</v>
      </c>
      <c r="AI33" s="1">
        <v>4</v>
      </c>
      <c r="AJ33" s="3">
        <v>45920</v>
      </c>
      <c r="AK33" s="3">
        <v>45916</v>
      </c>
      <c r="AL33" s="3">
        <v>45909</v>
      </c>
      <c r="AM33" s="3">
        <v>45917</v>
      </c>
      <c r="AN33" s="3">
        <v>45918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191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449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1174</v>
      </c>
      <c r="W34" s="10">
        <v>3866</v>
      </c>
      <c r="X34" s="10">
        <v>0</v>
      </c>
      <c r="Y34" s="10">
        <v>4059.3</v>
      </c>
      <c r="Z34" s="9" t="s">
        <v>112</v>
      </c>
      <c r="AA34" s="8">
        <v>3834.5694199999998</v>
      </c>
      <c r="AB34" s="8">
        <v>1956</v>
      </c>
      <c r="AC34" s="8">
        <v>1878.5694199999998</v>
      </c>
      <c r="AD34" s="8">
        <v>0</v>
      </c>
      <c r="AE34" s="8">
        <v>3834.5694199999998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158.63475102222222</v>
      </c>
    </row>
    <row r="35" spans="1:56" ht="27.75" customHeight="1" x14ac:dyDescent="0.45">
      <c r="A35" s="3">
        <v>45796</v>
      </c>
      <c r="B35" s="14" t="s">
        <v>255</v>
      </c>
      <c r="C35" s="9" t="s">
        <v>139</v>
      </c>
      <c r="D35" s="13" t="s">
        <v>250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112</v>
      </c>
      <c r="AA36" s="8">
        <v>8833.594219999999</v>
      </c>
      <c r="AB36" s="8">
        <v>6955.0247999999992</v>
      </c>
      <c r="AC36" s="8">
        <v>1878.5694199999998</v>
      </c>
      <c r="AD36" s="8">
        <v>0</v>
      </c>
      <c r="AE36" s="8">
        <v>8833.594219999999</v>
      </c>
      <c r="AF36" s="8" t="s">
        <v>58</v>
      </c>
      <c r="AG36" s="1" t="s">
        <v>115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192</v>
      </c>
      <c r="BD36" s="56">
        <v>0</v>
      </c>
    </row>
    <row r="37" spans="1:56" ht="27.75" customHeight="1" x14ac:dyDescent="0.45">
      <c r="A37" s="3">
        <v>45782</v>
      </c>
      <c r="B37" s="14" t="s">
        <v>249</v>
      </c>
      <c r="C37" s="9" t="s">
        <v>79</v>
      </c>
      <c r="D37" s="13" t="s">
        <v>243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45909</v>
      </c>
      <c r="U37" s="11">
        <v>5000</v>
      </c>
      <c r="V37" s="10">
        <v>4473</v>
      </c>
      <c r="W37" s="10">
        <v>527</v>
      </c>
      <c r="X37" s="10">
        <v>5200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116</v>
      </c>
      <c r="AH37" s="1" t="s">
        <v>75</v>
      </c>
      <c r="AI37" s="1">
        <v>4</v>
      </c>
      <c r="AJ37" s="3">
        <v>45909</v>
      </c>
      <c r="AK37" s="3">
        <v>45905</v>
      </c>
      <c r="AL37" s="3">
        <v>45898</v>
      </c>
      <c r="AM37" s="3">
        <v>45906</v>
      </c>
      <c r="AN37" s="3">
        <v>45907</v>
      </c>
      <c r="AO37" s="3">
        <v>45908</v>
      </c>
      <c r="AP37" s="3">
        <v>45904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0</v>
      </c>
    </row>
    <row r="38" spans="1:56" ht="27.75" customHeight="1" x14ac:dyDescent="0.45">
      <c r="A38" s="3">
        <v>45902</v>
      </c>
      <c r="B38" s="14" t="s">
        <v>439</v>
      </c>
      <c r="C38" s="9" t="s">
        <v>267</v>
      </c>
      <c r="D38" s="13" t="s">
        <v>429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45910</v>
      </c>
      <c r="U38" s="11">
        <v>8000</v>
      </c>
      <c r="V38" s="10">
        <v>8000</v>
      </c>
      <c r="W38" s="10">
        <v>0</v>
      </c>
      <c r="X38" s="10">
        <v>20753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45910</v>
      </c>
      <c r="AK38" s="3">
        <v>45906</v>
      </c>
      <c r="AL38" s="3">
        <v>45899</v>
      </c>
      <c r="AM38" s="3">
        <v>45907</v>
      </c>
      <c r="AN38" s="3">
        <v>45908</v>
      </c>
      <c r="AO38" s="3">
        <v>45909</v>
      </c>
      <c r="AP38" s="3">
        <v>45905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438</v>
      </c>
      <c r="C39" s="9" t="s">
        <v>267</v>
      </c>
      <c r="D39" s="13" t="s">
        <v>431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45910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80</v>
      </c>
      <c r="AA39" s="8">
        <v>10756.900000000001</v>
      </c>
      <c r="AB39" s="8">
        <v>10756.900000000001</v>
      </c>
      <c r="AC39" s="8">
        <v>0</v>
      </c>
      <c r="AD39" s="8">
        <v>0</v>
      </c>
      <c r="AE39" s="8">
        <v>10756.900000000001</v>
      </c>
      <c r="AF39" s="8">
        <v>0</v>
      </c>
      <c r="AG39" s="1" t="s">
        <v>116</v>
      </c>
      <c r="AH39" s="1" t="s">
        <v>75</v>
      </c>
      <c r="AI39" s="1">
        <v>4</v>
      </c>
      <c r="AJ39" s="3">
        <v>45910</v>
      </c>
      <c r="AK39" s="3">
        <v>45906</v>
      </c>
      <c r="AL39" s="3">
        <v>45899</v>
      </c>
      <c r="AM39" s="3">
        <v>45907</v>
      </c>
      <c r="AN39" s="3">
        <v>45908</v>
      </c>
      <c r="AO39" s="3">
        <v>45909</v>
      </c>
      <c r="AP39" s="3">
        <v>45905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80</v>
      </c>
      <c r="AA40" s="8">
        <v>10756.900000000001</v>
      </c>
      <c r="AB40" s="8">
        <v>10756.900000000001</v>
      </c>
      <c r="AC40" s="8">
        <v>0</v>
      </c>
      <c r="AD40" s="8">
        <v>0</v>
      </c>
      <c r="AE40" s="8">
        <v>10756.900000000001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45910</v>
      </c>
      <c r="AK40" s="3">
        <v>45906</v>
      </c>
      <c r="AL40" s="3">
        <v>45899</v>
      </c>
      <c r="AM40" s="3">
        <v>45907</v>
      </c>
      <c r="AN40" s="3">
        <v>45908</v>
      </c>
      <c r="AO40" s="3">
        <v>45909</v>
      </c>
      <c r="AP40" s="3">
        <v>45905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80</v>
      </c>
      <c r="AA42" s="8">
        <v>5378.4500000000007</v>
      </c>
      <c r="AB42" s="8">
        <v>5378.4500000000007</v>
      </c>
      <c r="AC42" s="8">
        <v>0</v>
      </c>
      <c r="AD42" s="8">
        <v>0</v>
      </c>
      <c r="AE42" s="8">
        <v>5378.4500000000007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0</v>
      </c>
      <c r="AE43" s="8">
        <v>5378.4500000000007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0</v>
      </c>
      <c r="W49" s="10">
        <v>20000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116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>
        <v>0</v>
      </c>
      <c r="AI51" s="1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7000</v>
      </c>
      <c r="AC52" s="8">
        <v>934.96</v>
      </c>
      <c r="AD52" s="8">
        <v>0</v>
      </c>
      <c r="AE52" s="8">
        <v>7934.96</v>
      </c>
      <c r="AF52" s="8">
        <v>0</v>
      </c>
      <c r="AG52" s="1" t="s">
        <v>116</v>
      </c>
      <c r="AH52" s="1">
        <v>0</v>
      </c>
      <c r="AI52" s="1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70.641422222222232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0</v>
      </c>
      <c r="W53" s="10">
        <v>10000</v>
      </c>
      <c r="X53" s="10">
        <v>6200</v>
      </c>
      <c r="Y53" s="10">
        <f>10500-6200</f>
        <v>4300</v>
      </c>
      <c r="Z53" s="9" t="s">
        <v>80</v>
      </c>
      <c r="AA53" s="8">
        <v>4300</v>
      </c>
      <c r="AB53" s="8">
        <v>4300</v>
      </c>
      <c r="AC53" s="8">
        <v>0</v>
      </c>
      <c r="AD53" s="8">
        <v>0</v>
      </c>
      <c r="AE53" s="8">
        <v>4300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0</v>
      </c>
      <c r="Y58" s="10">
        <v>9450</v>
      </c>
      <c r="Z58" s="9" t="s">
        <v>80</v>
      </c>
      <c r="AA58" s="8">
        <v>9932.67</v>
      </c>
      <c r="AB58" s="8">
        <v>9932.67</v>
      </c>
      <c r="AC58" s="8">
        <v>0</v>
      </c>
      <c r="AD58" s="8">
        <v>9932.67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395</v>
      </c>
      <c r="C65" s="9" t="s">
        <v>79</v>
      </c>
      <c r="D65" s="13" t="s">
        <v>310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115</v>
      </c>
      <c r="AH65" s="1" t="s">
        <v>75</v>
      </c>
      <c r="AI65" s="1">
        <v>5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250.15613333333337</v>
      </c>
    </row>
    <row r="66" spans="1:56" ht="27.75" customHeight="1" x14ac:dyDescent="0.45">
      <c r="A66" s="3">
        <v>45892</v>
      </c>
      <c r="B66" s="14" t="s">
        <v>365</v>
      </c>
      <c r="C66" s="9" t="s">
        <v>79</v>
      </c>
      <c r="D66" s="13" t="s">
        <v>220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0</v>
      </c>
      <c r="AC66" s="8">
        <v>6621.78</v>
      </c>
      <c r="AD66" s="8">
        <v>0</v>
      </c>
      <c r="AE66" s="8">
        <v>6621.78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500.31226666666674</v>
      </c>
    </row>
    <row r="67" spans="1:56" ht="27.75" customHeight="1" x14ac:dyDescent="0.45">
      <c r="A67" s="3">
        <v>45796</v>
      </c>
      <c r="B67" s="14" t="s">
        <v>258</v>
      </c>
      <c r="C67" s="9" t="s">
        <v>139</v>
      </c>
      <c r="D67" s="13" t="s">
        <v>145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240</v>
      </c>
      <c r="V67" s="10">
        <v>0</v>
      </c>
      <c r="W67" s="10">
        <v>240</v>
      </c>
      <c r="X67" s="10">
        <v>0</v>
      </c>
      <c r="Y67" s="10">
        <v>252</v>
      </c>
      <c r="Z67" s="9" t="s">
        <v>80</v>
      </c>
      <c r="AA67" s="8">
        <v>251.46</v>
      </c>
      <c r="AB67" s="8">
        <v>0</v>
      </c>
      <c r="AC67" s="8">
        <v>251.46</v>
      </c>
      <c r="AD67" s="8">
        <v>0</v>
      </c>
      <c r="AE67" s="8">
        <v>251.46</v>
      </c>
      <c r="AF67" s="8">
        <v>0</v>
      </c>
      <c r="AG67" s="1" t="s">
        <v>61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254</v>
      </c>
      <c r="AZ67" s="2">
        <v>0</v>
      </c>
      <c r="BA67" s="2">
        <v>0</v>
      </c>
      <c r="BB67" s="2">
        <v>0</v>
      </c>
      <c r="BC67" s="1" t="s">
        <v>104</v>
      </c>
      <c r="BD67" s="56">
        <v>18.999199999999998</v>
      </c>
    </row>
    <row r="68" spans="1:56" ht="27.75" customHeight="1" x14ac:dyDescent="0.45">
      <c r="A68" s="3">
        <v>45876</v>
      </c>
      <c r="B68" s="14" t="s">
        <v>328</v>
      </c>
      <c r="C68" s="9" t="s">
        <v>107</v>
      </c>
      <c r="D68" s="13" t="s">
        <v>314</v>
      </c>
      <c r="E68" s="9">
        <v>20</v>
      </c>
      <c r="F68" s="9">
        <v>40</v>
      </c>
      <c r="G68" s="9" t="s">
        <v>60</v>
      </c>
      <c r="H68" s="9" t="s">
        <v>66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3075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45877</v>
      </c>
      <c r="B69" s="14" t="s">
        <v>318</v>
      </c>
      <c r="C69" s="9" t="s">
        <v>79</v>
      </c>
      <c r="D69" s="13" t="s">
        <v>319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7000</v>
      </c>
      <c r="V69" s="10">
        <v>0</v>
      </c>
      <c r="W69" s="10">
        <v>7000</v>
      </c>
      <c r="X69" s="10">
        <v>0</v>
      </c>
      <c r="Y69" s="10">
        <v>7350</v>
      </c>
      <c r="Z69" s="9" t="s">
        <v>80</v>
      </c>
      <c r="AA69" s="8">
        <v>7725.41</v>
      </c>
      <c r="AB69" s="8">
        <v>0</v>
      </c>
      <c r="AC69" s="8">
        <v>7725.41</v>
      </c>
      <c r="AD69" s="8">
        <v>0</v>
      </c>
      <c r="AE69" s="8">
        <v>7725.41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583.69764444444445</v>
      </c>
    </row>
    <row r="70" spans="1:56" ht="27.75" customHeight="1" x14ac:dyDescent="0.45">
      <c r="A70" s="3" t="s">
        <v>135</v>
      </c>
      <c r="B70" s="14" t="s">
        <v>135</v>
      </c>
      <c r="C70" s="9" t="s">
        <v>270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80</v>
      </c>
      <c r="AA70" s="8">
        <v>110363</v>
      </c>
      <c r="AB70" s="8">
        <v>0</v>
      </c>
      <c r="AC70" s="8">
        <v>110363</v>
      </c>
      <c r="AD70" s="8">
        <v>0</v>
      </c>
      <c r="AE70" s="8">
        <v>110363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8338.5377777777776</v>
      </c>
    </row>
    <row r="71" spans="1:56" ht="27.75" customHeight="1" x14ac:dyDescent="0.45">
      <c r="A71" s="3">
        <v>45825</v>
      </c>
      <c r="B71" s="14" t="s">
        <v>269</v>
      </c>
      <c r="C71" s="9" t="s">
        <v>139</v>
      </c>
      <c r="D71" s="13" t="s">
        <v>239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246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894</v>
      </c>
      <c r="V71" s="10">
        <v>525</v>
      </c>
      <c r="W71" s="10">
        <v>369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257</v>
      </c>
      <c r="C72" s="9" t="s">
        <v>139</v>
      </c>
      <c r="D72" s="13" t="s">
        <v>253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302</v>
      </c>
      <c r="V72" s="10">
        <v>0</v>
      </c>
      <c r="W72" s="10">
        <v>302</v>
      </c>
      <c r="X72" s="10">
        <v>5300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45782</v>
      </c>
      <c r="B73" s="14" t="s">
        <v>249</v>
      </c>
      <c r="C73" s="9" t="s">
        <v>79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416.92688888888887</v>
      </c>
    </row>
    <row r="74" spans="1:56" ht="27.75" customHeight="1" x14ac:dyDescent="0.45">
      <c r="A74" s="3">
        <v>45798</v>
      </c>
      <c r="B74" s="14" t="s">
        <v>263</v>
      </c>
      <c r="C74" s="9" t="s">
        <v>107</v>
      </c>
      <c r="D74" s="13" t="s">
        <v>261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416.92688888888887</v>
      </c>
    </row>
    <row r="75" spans="1:56" ht="27.75" customHeight="1" x14ac:dyDescent="0.45">
      <c r="A75" s="3">
        <v>45674</v>
      </c>
      <c r="B75" s="14" t="s">
        <v>226</v>
      </c>
      <c r="C75" s="9" t="s">
        <v>139</v>
      </c>
      <c r="D75" s="13" t="s">
        <v>225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196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235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45611</v>
      </c>
      <c r="B76" s="14" t="s">
        <v>195</v>
      </c>
      <c r="C76" s="9" t="s">
        <v>139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45523</v>
      </c>
      <c r="B77" s="14" t="s">
        <v>178</v>
      </c>
      <c r="C77" s="9" t="s">
        <v>139</v>
      </c>
      <c r="D77" s="13" t="s">
        <v>176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45523</v>
      </c>
      <c r="B78" s="14" t="s">
        <v>178</v>
      </c>
      <c r="C78" s="9" t="s">
        <v>139</v>
      </c>
      <c r="D78" s="13" t="s">
        <v>177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45799</v>
      </c>
      <c r="B79" s="14" t="s">
        <v>264</v>
      </c>
      <c r="C79" s="9" t="s">
        <v>259</v>
      </c>
      <c r="D79" s="13" t="s">
        <v>260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132</v>
      </c>
      <c r="U79" s="11">
        <v>4000</v>
      </c>
      <c r="V79" s="10">
        <v>2840</v>
      </c>
      <c r="W79" s="10">
        <v>1160</v>
      </c>
      <c r="X79" s="10">
        <v>8450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210</v>
      </c>
      <c r="AG79" s="1" t="s">
        <v>115</v>
      </c>
      <c r="AH79" s="1" t="s">
        <v>75</v>
      </c>
      <c r="AI79" s="1">
        <v>4</v>
      </c>
      <c r="AJ79" s="3" t="s">
        <v>132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45799</v>
      </c>
      <c r="B80" s="14" t="s">
        <v>264</v>
      </c>
      <c r="C80" s="9" t="s">
        <v>259</v>
      </c>
      <c r="D80" s="13" t="s">
        <v>358</v>
      </c>
      <c r="E80" s="9">
        <v>20</v>
      </c>
      <c r="F80" s="9">
        <v>34</v>
      </c>
      <c r="G80" s="9" t="s">
        <v>60</v>
      </c>
      <c r="H80" s="9" t="s">
        <v>66</v>
      </c>
      <c r="I80" s="9">
        <v>95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132</v>
      </c>
      <c r="U80" s="11">
        <v>4000</v>
      </c>
      <c r="V80" s="10">
        <v>2654</v>
      </c>
      <c r="W80" s="10">
        <v>1346</v>
      </c>
      <c r="X80" s="10">
        <v>4000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210</v>
      </c>
      <c r="AG80" s="1" t="s">
        <v>115</v>
      </c>
      <c r="AH80" s="1" t="s">
        <v>75</v>
      </c>
      <c r="AI80" s="1">
        <v>4</v>
      </c>
      <c r="AJ80" s="3" t="s">
        <v>132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45741</v>
      </c>
      <c r="B81" s="14" t="s">
        <v>242</v>
      </c>
      <c r="C81" s="9" t="s">
        <v>107</v>
      </c>
      <c r="D81" s="13" t="s">
        <v>241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132</v>
      </c>
      <c r="U81" s="11">
        <v>4000</v>
      </c>
      <c r="V81" s="10">
        <v>3867</v>
      </c>
      <c r="W81" s="10">
        <v>133</v>
      </c>
      <c r="X81" s="10">
        <v>4200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132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244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45720</v>
      </c>
      <c r="B82" s="14" t="s">
        <v>128</v>
      </c>
      <c r="C82" s="9" t="s">
        <v>107</v>
      </c>
      <c r="D82" s="13" t="s">
        <v>209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132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132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45720</v>
      </c>
      <c r="B83" s="14" t="s">
        <v>128</v>
      </c>
      <c r="C83" s="9" t="s">
        <v>107</v>
      </c>
      <c r="D83" s="13" t="s">
        <v>219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132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45541</v>
      </c>
      <c r="B84" s="14" t="s">
        <v>182</v>
      </c>
      <c r="C84" s="9" t="s">
        <v>107</v>
      </c>
      <c r="D84" s="13" t="s">
        <v>183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132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184</v>
      </c>
      <c r="AG84" s="1" t="s">
        <v>61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222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45581</v>
      </c>
      <c r="B85" s="14" t="s">
        <v>187</v>
      </c>
      <c r="C85" s="9" t="s">
        <v>107</v>
      </c>
      <c r="D85" s="13" t="s">
        <v>188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3000</v>
      </c>
      <c r="V85" s="10">
        <v>3194</v>
      </c>
      <c r="W85" s="10">
        <v>0</v>
      </c>
      <c r="X85" s="10">
        <v>5632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38</v>
      </c>
      <c r="G86" s="9">
        <v>0</v>
      </c>
      <c r="H86" s="9">
        <v>0</v>
      </c>
      <c r="I86" s="9">
        <v>84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80</v>
      </c>
      <c r="AA86" s="8">
        <v>426813.53550000011</v>
      </c>
      <c r="AB86" s="8">
        <v>138208.33550000004</v>
      </c>
      <c r="AC86" s="8">
        <v>288605.20000000007</v>
      </c>
      <c r="AD86" s="8">
        <v>33569.909999999996</v>
      </c>
      <c r="AE86" s="8">
        <v>393243.62550000014</v>
      </c>
      <c r="AF86" s="8" t="s">
        <v>58</v>
      </c>
      <c r="AG86" s="1" t="s">
        <v>115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 t="s">
        <v>135</v>
      </c>
      <c r="B87" s="14" t="s">
        <v>135</v>
      </c>
      <c r="C87" s="9" t="s">
        <v>270</v>
      </c>
      <c r="D87" s="13" t="s">
        <v>61</v>
      </c>
      <c r="E87" s="9">
        <v>20</v>
      </c>
      <c r="F87" s="9">
        <v>39</v>
      </c>
      <c r="G87" s="9" t="s">
        <v>60</v>
      </c>
      <c r="H87" s="9">
        <v>0</v>
      </c>
      <c r="I87" s="9">
        <v>84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271</v>
      </c>
      <c r="AA87" s="8">
        <v>113157.00000000001</v>
      </c>
      <c r="AB87" s="8">
        <v>99888</v>
      </c>
      <c r="AC87" s="8">
        <v>13269.000000000015</v>
      </c>
      <c r="AD87" s="8">
        <v>0</v>
      </c>
      <c r="AE87" s="8">
        <v>0</v>
      </c>
      <c r="AF87" s="8">
        <v>0</v>
      </c>
      <c r="AG87" s="1" t="s">
        <v>115</v>
      </c>
      <c r="AH87" s="1" t="s">
        <v>74</v>
      </c>
      <c r="AI87" s="1">
        <v>2</v>
      </c>
      <c r="AJ87" s="3" t="s">
        <v>63</v>
      </c>
      <c r="AK87" s="3">
        <v>0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272</v>
      </c>
      <c r="BD87" s="56">
        <v>1045.3023333333344</v>
      </c>
    </row>
    <row r="88" spans="1:56" ht="27.75" customHeight="1" x14ac:dyDescent="0.45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82</v>
      </c>
      <c r="J88" s="9" t="s">
        <v>78</v>
      </c>
      <c r="K88" s="9">
        <v>2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271</v>
      </c>
      <c r="AA88" s="8">
        <v>113157.00000000001</v>
      </c>
      <c r="AB88" s="8">
        <v>99888</v>
      </c>
      <c r="AC88" s="8">
        <v>13269.000000000015</v>
      </c>
      <c r="AD88" s="8">
        <v>0</v>
      </c>
      <c r="AE88" s="8">
        <v>0</v>
      </c>
      <c r="AF88" s="8" t="s">
        <v>58</v>
      </c>
      <c r="AG88" s="1" t="s">
        <v>117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273</v>
      </c>
      <c r="BD88" s="56">
        <v>0</v>
      </c>
    </row>
    <row r="89" spans="1:56" ht="27.75" customHeight="1" x14ac:dyDescent="0.45">
      <c r="A89" s="3">
        <v>45892</v>
      </c>
      <c r="B89" s="14" t="s">
        <v>366</v>
      </c>
      <c r="C89" s="9" t="s">
        <v>139</v>
      </c>
      <c r="D89" s="13" t="s">
        <v>367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45909</v>
      </c>
      <c r="U89" s="11">
        <v>10000</v>
      </c>
      <c r="V89" s="10">
        <v>10000</v>
      </c>
      <c r="W89" s="10">
        <v>0</v>
      </c>
      <c r="X89" s="10">
        <v>10696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117</v>
      </c>
      <c r="AH89" s="1" t="s">
        <v>74</v>
      </c>
      <c r="AI89" s="1">
        <v>2</v>
      </c>
      <c r="AJ89" s="3">
        <v>45909</v>
      </c>
      <c r="AK89" s="3">
        <v>0</v>
      </c>
      <c r="AL89" s="3">
        <v>45900</v>
      </c>
      <c r="AM89" s="3">
        <v>45907</v>
      </c>
      <c r="AN89" s="3">
        <v>45908</v>
      </c>
      <c r="AO89" s="3">
        <v>45908</v>
      </c>
      <c r="AP89" s="3">
        <v>45904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45887</v>
      </c>
      <c r="B90" s="14" t="s">
        <v>347</v>
      </c>
      <c r="C90" s="9" t="s">
        <v>139</v>
      </c>
      <c r="D90" s="13" t="s">
        <v>332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45915</v>
      </c>
      <c r="U90" s="11">
        <v>9153</v>
      </c>
      <c r="V90" s="10">
        <v>0</v>
      </c>
      <c r="W90" s="10">
        <v>9153</v>
      </c>
      <c r="X90" s="10">
        <v>18825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210</v>
      </c>
      <c r="AG90" s="1" t="s">
        <v>117</v>
      </c>
      <c r="AH90" s="1" t="s">
        <v>74</v>
      </c>
      <c r="AI90" s="1">
        <v>2</v>
      </c>
      <c r="AJ90" s="3">
        <v>45915</v>
      </c>
      <c r="AK90" s="3">
        <v>0</v>
      </c>
      <c r="AL90" s="3">
        <v>45906</v>
      </c>
      <c r="AM90" s="3">
        <v>45913</v>
      </c>
      <c r="AN90" s="3">
        <v>45914</v>
      </c>
      <c r="AO90" s="3">
        <v>45914</v>
      </c>
      <c r="AP90" s="3">
        <v>45910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 t="s">
        <v>333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45887</v>
      </c>
      <c r="B91" s="14" t="s">
        <v>348</v>
      </c>
      <c r="C91" s="9" t="s">
        <v>139</v>
      </c>
      <c r="D91" s="13" t="s">
        <v>268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196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45919</v>
      </c>
      <c r="U91" s="11">
        <v>17360</v>
      </c>
      <c r="V91" s="10">
        <v>10080</v>
      </c>
      <c r="W91" s="10">
        <v>7280</v>
      </c>
      <c r="X91" s="10">
        <v>40982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116</v>
      </c>
      <c r="AH91" s="1" t="s">
        <v>74</v>
      </c>
      <c r="AI91" s="1">
        <v>2</v>
      </c>
      <c r="AJ91" s="3">
        <v>45919</v>
      </c>
      <c r="AK91" s="3">
        <v>0</v>
      </c>
      <c r="AL91" s="3">
        <v>45910</v>
      </c>
      <c r="AM91" s="3">
        <v>45917</v>
      </c>
      <c r="AN91" s="3">
        <v>45918</v>
      </c>
      <c r="AO91" s="3">
        <v>45918</v>
      </c>
      <c r="AP91" s="3">
        <v>45914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 t="s">
        <v>334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45887</v>
      </c>
      <c r="B92" s="14" t="s">
        <v>348</v>
      </c>
      <c r="C92" s="9" t="s">
        <v>139</v>
      </c>
      <c r="D92" s="13" t="s">
        <v>268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196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45922</v>
      </c>
      <c r="U92" s="11">
        <v>30000</v>
      </c>
      <c r="V92" s="10">
        <v>0</v>
      </c>
      <c r="W92" s="10">
        <v>30000</v>
      </c>
      <c r="X92" s="10">
        <v>31000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119</v>
      </c>
      <c r="AH92" s="1" t="s">
        <v>74</v>
      </c>
      <c r="AI92" s="1">
        <v>2</v>
      </c>
      <c r="AJ92" s="3">
        <v>45922</v>
      </c>
      <c r="AK92" s="3">
        <v>0</v>
      </c>
      <c r="AL92" s="3">
        <v>45913</v>
      </c>
      <c r="AM92" s="3">
        <v>45920</v>
      </c>
      <c r="AN92" s="3">
        <v>45921</v>
      </c>
      <c r="AO92" s="3">
        <v>45921</v>
      </c>
      <c r="AP92" s="3">
        <v>45917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 t="s">
        <v>334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45926</v>
      </c>
      <c r="U93" s="11">
        <v>20000</v>
      </c>
      <c r="V93" s="10">
        <v>0</v>
      </c>
      <c r="W93" s="10">
        <v>20000</v>
      </c>
      <c r="X93" s="10">
        <v>20056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61</v>
      </c>
      <c r="AH93" s="1" t="s">
        <v>74</v>
      </c>
      <c r="AI93" s="1">
        <v>2</v>
      </c>
      <c r="AJ93" s="3">
        <v>45926</v>
      </c>
      <c r="AK93" s="3">
        <v>0</v>
      </c>
      <c r="AL93" s="3">
        <v>45917</v>
      </c>
      <c r="AM93" s="3">
        <v>45924</v>
      </c>
      <c r="AN93" s="3">
        <v>45925</v>
      </c>
      <c r="AO93" s="3">
        <v>45925</v>
      </c>
      <c r="AP93" s="3">
        <v>45921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45905</v>
      </c>
      <c r="B94" s="14" t="s">
        <v>473</v>
      </c>
      <c r="C94" s="9" t="s">
        <v>474</v>
      </c>
      <c r="D94" s="13" t="s">
        <v>475</v>
      </c>
      <c r="E94" s="9">
        <v>20</v>
      </c>
      <c r="F94" s="9">
        <v>34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 t="s">
        <v>92</v>
      </c>
      <c r="M94" s="10">
        <v>21</v>
      </c>
      <c r="N94" s="9">
        <v>37</v>
      </c>
      <c r="O94" s="9">
        <v>40</v>
      </c>
      <c r="P94" s="10">
        <v>95.846517983999988</v>
      </c>
      <c r="Q94" s="10">
        <v>0</v>
      </c>
      <c r="R94" s="10">
        <v>95.846517983999988</v>
      </c>
      <c r="S94" s="9" t="s">
        <v>67</v>
      </c>
      <c r="T94" s="12">
        <v>45912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4959.3500000000004</v>
      </c>
      <c r="AC94" s="8">
        <v>0</v>
      </c>
      <c r="AD94" s="8">
        <v>0</v>
      </c>
      <c r="AE94" s="8">
        <v>0</v>
      </c>
      <c r="AF94" s="8" t="s">
        <v>476</v>
      </c>
      <c r="AG94" s="1" t="s">
        <v>115</v>
      </c>
      <c r="AH94" s="1" t="s">
        <v>72</v>
      </c>
      <c r="AI94" s="1">
        <v>3</v>
      </c>
      <c r="AJ94" s="3">
        <v>45912</v>
      </c>
      <c r="AK94" s="3">
        <v>0</v>
      </c>
      <c r="AL94" s="3">
        <v>45902</v>
      </c>
      <c r="AM94" s="3">
        <v>45909</v>
      </c>
      <c r="AN94" s="3">
        <v>45910</v>
      </c>
      <c r="AO94" s="3">
        <v>45910</v>
      </c>
      <c r="AP94" s="3">
        <v>45907</v>
      </c>
      <c r="AQ94" s="3">
        <v>45911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477</v>
      </c>
      <c r="C95" s="9" t="s">
        <v>139</v>
      </c>
      <c r="D95" s="13" t="s">
        <v>332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45918</v>
      </c>
      <c r="U95" s="11">
        <v>30000</v>
      </c>
      <c r="V95" s="10">
        <v>0</v>
      </c>
      <c r="W95" s="10">
        <v>30000</v>
      </c>
      <c r="X95" s="10">
        <v>19678</v>
      </c>
      <c r="Y95" s="10">
        <v>10838.1</v>
      </c>
      <c r="Z95" s="9" t="s">
        <v>81</v>
      </c>
      <c r="AA95" s="8">
        <v>11355.619275000001</v>
      </c>
      <c r="AB95" s="8">
        <v>11355.619275000001</v>
      </c>
      <c r="AC95" s="8">
        <v>0</v>
      </c>
      <c r="AD95" s="8">
        <v>0</v>
      </c>
      <c r="AE95" s="8">
        <v>0</v>
      </c>
      <c r="AF95" s="8" t="s">
        <v>210</v>
      </c>
      <c r="AG95" s="1" t="s">
        <v>115</v>
      </c>
      <c r="AH95" s="1" t="s">
        <v>74</v>
      </c>
      <c r="AI95" s="1">
        <v>2</v>
      </c>
      <c r="AJ95" s="3">
        <v>45918</v>
      </c>
      <c r="AK95" s="3">
        <v>0</v>
      </c>
      <c r="AL95" s="3">
        <v>45909</v>
      </c>
      <c r="AM95" s="3">
        <v>45916</v>
      </c>
      <c r="AN95" s="3">
        <v>45917</v>
      </c>
      <c r="AO95" s="3">
        <v>45917</v>
      </c>
      <c r="AP95" s="3">
        <v>45913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 t="s">
        <v>468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139</v>
      </c>
      <c r="D96" s="13" t="s">
        <v>61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290000</v>
      </c>
      <c r="V96" s="10">
        <v>0</v>
      </c>
      <c r="W96" s="10">
        <v>290000</v>
      </c>
      <c r="X96" s="10">
        <v>0</v>
      </c>
      <c r="Y96" s="10">
        <v>304500</v>
      </c>
      <c r="Z96" s="9" t="s">
        <v>81</v>
      </c>
      <c r="AA96" s="8">
        <v>303847.5</v>
      </c>
      <c r="AB96" s="8">
        <v>72336</v>
      </c>
      <c r="AC96" s="8">
        <v>231511.5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17697.768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37</v>
      </c>
      <c r="G97" s="9">
        <v>0</v>
      </c>
      <c r="H97" s="9">
        <v>0</v>
      </c>
      <c r="I97" s="9">
        <v>80</v>
      </c>
      <c r="J97" s="9" t="s">
        <v>57</v>
      </c>
      <c r="K97" s="9">
        <v>3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320162.46927499998</v>
      </c>
      <c r="AB97" s="8">
        <v>88650.969274999996</v>
      </c>
      <c r="AC97" s="8">
        <v>231511.5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45904</v>
      </c>
      <c r="B98" s="14" t="s">
        <v>443</v>
      </c>
      <c r="C98" s="9" t="s">
        <v>454</v>
      </c>
      <c r="D98" s="13" t="s">
        <v>445</v>
      </c>
      <c r="E98" s="9">
        <v>21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45911</v>
      </c>
      <c r="U98" s="11">
        <v>4000</v>
      </c>
      <c r="V98" s="10">
        <v>0</v>
      </c>
      <c r="W98" s="10">
        <v>4000</v>
      </c>
      <c r="X98" s="10">
        <v>4340</v>
      </c>
      <c r="Y98" s="10">
        <v>0</v>
      </c>
      <c r="Z98" s="9" t="s">
        <v>120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68</v>
      </c>
      <c r="AI98" s="1">
        <v>4</v>
      </c>
      <c r="AJ98" s="3">
        <v>45911</v>
      </c>
      <c r="AK98" s="3">
        <v>45907</v>
      </c>
      <c r="AL98" s="3">
        <v>45901</v>
      </c>
      <c r="AM98" s="3">
        <v>45908</v>
      </c>
      <c r="AN98" s="3">
        <v>45909</v>
      </c>
      <c r="AO98" s="3">
        <v>45909</v>
      </c>
      <c r="AP98" s="3">
        <v>45906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121</v>
      </c>
      <c r="BD98" s="56">
        <v>0</v>
      </c>
    </row>
    <row r="99" spans="1:56" ht="27.75" customHeight="1" x14ac:dyDescent="0.45">
      <c r="A99" s="3">
        <v>45876</v>
      </c>
      <c r="B99" s="14" t="s">
        <v>336</v>
      </c>
      <c r="C99" s="9" t="s">
        <v>107</v>
      </c>
      <c r="D99" s="13" t="s">
        <v>316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>
        <v>45926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120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116</v>
      </c>
      <c r="AH99" s="1" t="s">
        <v>68</v>
      </c>
      <c r="AI99" s="1">
        <v>4</v>
      </c>
      <c r="AJ99" s="3">
        <v>45926</v>
      </c>
      <c r="AK99" s="3">
        <v>45922</v>
      </c>
      <c r="AL99" s="3">
        <v>45916</v>
      </c>
      <c r="AM99" s="3">
        <v>45923</v>
      </c>
      <c r="AN99" s="3">
        <v>45924</v>
      </c>
      <c r="AO99" s="3">
        <v>45924</v>
      </c>
      <c r="AP99" s="3">
        <v>45921</v>
      </c>
      <c r="AQ99" s="3">
        <v>45925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121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111</v>
      </c>
      <c r="D100" s="13" t="s">
        <v>61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45930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120</v>
      </c>
      <c r="AA100" s="8">
        <v>107569.00000000001</v>
      </c>
      <c r="AB100" s="8">
        <v>107569.00000000001</v>
      </c>
      <c r="AC100" s="8">
        <v>0</v>
      </c>
      <c r="AD100" s="8">
        <v>107569.00000000001</v>
      </c>
      <c r="AE100" s="8">
        <v>0</v>
      </c>
      <c r="AF100" s="8">
        <v>0</v>
      </c>
      <c r="AG100" s="1" t="s">
        <v>116</v>
      </c>
      <c r="AH100" s="1" t="s">
        <v>68</v>
      </c>
      <c r="AI100" s="1">
        <v>4</v>
      </c>
      <c r="AJ100" s="3">
        <v>45930</v>
      </c>
      <c r="AK100" s="3">
        <v>45926</v>
      </c>
      <c r="AL100" s="3">
        <v>45920</v>
      </c>
      <c r="AM100" s="3">
        <v>45927</v>
      </c>
      <c r="AN100" s="3">
        <v>45928</v>
      </c>
      <c r="AO100" s="3">
        <v>45928</v>
      </c>
      <c r="AP100" s="3">
        <v>45925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121</v>
      </c>
      <c r="BD100" s="56">
        <v>0</v>
      </c>
    </row>
    <row r="101" spans="1:56" ht="27.75" customHeight="1" x14ac:dyDescent="0.45">
      <c r="A101" s="3">
        <v>45631</v>
      </c>
      <c r="B101" s="14" t="s">
        <v>203</v>
      </c>
      <c r="C101" s="9" t="s">
        <v>109</v>
      </c>
      <c r="D101" s="13" t="s">
        <v>144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120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116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218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45631</v>
      </c>
      <c r="B102" s="14" t="s">
        <v>202</v>
      </c>
      <c r="C102" s="9" t="s">
        <v>109</v>
      </c>
      <c r="D102" s="13" t="s">
        <v>144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9000</v>
      </c>
      <c r="V102" s="10">
        <v>0</v>
      </c>
      <c r="W102" s="10">
        <v>9000</v>
      </c>
      <c r="X102" s="10">
        <v>0</v>
      </c>
      <c r="Y102" s="10">
        <v>9450</v>
      </c>
      <c r="Z102" s="9" t="s">
        <v>120</v>
      </c>
      <c r="AA102" s="8">
        <v>9681.2100000000009</v>
      </c>
      <c r="AB102" s="8">
        <v>9681.2100000000009</v>
      </c>
      <c r="AC102" s="8">
        <v>0</v>
      </c>
      <c r="AD102" s="8">
        <v>0</v>
      </c>
      <c r="AE102" s="8">
        <v>9681.2100000000009</v>
      </c>
      <c r="AF102" s="8">
        <v>0</v>
      </c>
      <c r="AG102" s="1" t="s">
        <v>116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217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>
        <v>45896</v>
      </c>
      <c r="B103" s="14" t="s">
        <v>400</v>
      </c>
      <c r="C103" s="9" t="s">
        <v>107</v>
      </c>
      <c r="D103" s="13" t="s">
        <v>401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120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116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45896</v>
      </c>
      <c r="B104" s="14" t="s">
        <v>402</v>
      </c>
      <c r="C104" s="9" t="s">
        <v>107</v>
      </c>
      <c r="D104" s="13" t="s">
        <v>313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0</v>
      </c>
    </row>
    <row r="105" spans="1:56" ht="27.75" customHeight="1" x14ac:dyDescent="0.45">
      <c r="A105" s="3">
        <v>45896</v>
      </c>
      <c r="B105" s="14" t="s">
        <v>403</v>
      </c>
      <c r="C105" s="9" t="s">
        <v>107</v>
      </c>
      <c r="D105" s="13" t="s">
        <v>404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120</v>
      </c>
      <c r="AA105" s="8">
        <v>3310.89</v>
      </c>
      <c r="AB105" s="8">
        <v>3310.89</v>
      </c>
      <c r="AC105" s="8">
        <v>0</v>
      </c>
      <c r="AD105" s="8">
        <v>0</v>
      </c>
      <c r="AE105" s="8">
        <v>3310.89</v>
      </c>
      <c r="AF105" s="8">
        <v>0</v>
      </c>
      <c r="AG105" s="1" t="s">
        <v>116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335</v>
      </c>
      <c r="C106" s="9" t="s">
        <v>107</v>
      </c>
      <c r="D106" s="13" t="s">
        <v>315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42</v>
      </c>
      <c r="O106" s="9">
        <v>40</v>
      </c>
      <c r="P106" s="10">
        <v>68.387785804799989</v>
      </c>
      <c r="Q106" s="10">
        <v>0</v>
      </c>
      <c r="R106" s="10">
        <v>68.387785804799989</v>
      </c>
      <c r="S106" s="9" t="s">
        <v>71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3478.5300000000007</v>
      </c>
      <c r="AB106" s="8">
        <v>3478.5300000000007</v>
      </c>
      <c r="AC106" s="8">
        <v>0</v>
      </c>
      <c r="AD106" s="8">
        <v>0</v>
      </c>
      <c r="AE106" s="8">
        <v>3478.5300000000007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337</v>
      </c>
      <c r="C107" s="9" t="s">
        <v>107</v>
      </c>
      <c r="D107" s="13" t="s">
        <v>317</v>
      </c>
      <c r="E107" s="9">
        <v>21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113.97964300799998</v>
      </c>
      <c r="Q107" s="10">
        <v>0</v>
      </c>
      <c r="R107" s="10">
        <v>113.97964300799998</v>
      </c>
      <c r="S107" s="9" t="s">
        <v>71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5797.55</v>
      </c>
      <c r="AB107" s="8">
        <v>5797.55</v>
      </c>
      <c r="AC107" s="8">
        <v>0</v>
      </c>
      <c r="AD107" s="8">
        <v>0</v>
      </c>
      <c r="AE107" s="8">
        <v>5797.55</v>
      </c>
      <c r="AF107" s="8">
        <v>0</v>
      </c>
      <c r="AG107" s="1" t="s">
        <v>116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45854</v>
      </c>
      <c r="B109" s="14" t="s">
        <v>295</v>
      </c>
      <c r="C109" s="9" t="s">
        <v>79</v>
      </c>
      <c r="D109" s="13" t="s">
        <v>296</v>
      </c>
      <c r="E109" s="9">
        <v>21</v>
      </c>
      <c r="F109" s="9">
        <v>38</v>
      </c>
      <c r="G109" s="9" t="s">
        <v>60</v>
      </c>
      <c r="H109" s="9" t="s">
        <v>76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45854</v>
      </c>
      <c r="B110" s="14" t="s">
        <v>297</v>
      </c>
      <c r="C110" s="9" t="s">
        <v>79</v>
      </c>
      <c r="D110" s="13" t="s">
        <v>298</v>
      </c>
      <c r="E110" s="9">
        <v>21</v>
      </c>
      <c r="F110" s="9">
        <v>38</v>
      </c>
      <c r="G110" s="9" t="s">
        <v>60</v>
      </c>
      <c r="H110" s="9" t="s">
        <v>76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65.13122457599998</v>
      </c>
      <c r="Q110" s="10">
        <v>0</v>
      </c>
      <c r="R110" s="10">
        <v>65.13122457599998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120</v>
      </c>
      <c r="AA110" s="8">
        <v>3310.89</v>
      </c>
      <c r="AB110" s="8">
        <v>3310.89</v>
      </c>
      <c r="AC110" s="8">
        <v>0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45826</v>
      </c>
      <c r="B111" s="14" t="s">
        <v>274</v>
      </c>
      <c r="C111" s="9" t="s">
        <v>107</v>
      </c>
      <c r="D111" s="13" t="s">
        <v>262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163.47937368575995</v>
      </c>
      <c r="Q111" s="10">
        <v>0</v>
      </c>
      <c r="R111" s="10">
        <v>163.47937368575995</v>
      </c>
      <c r="S111" s="9" t="s">
        <v>67</v>
      </c>
      <c r="T111" s="12" t="s">
        <v>63</v>
      </c>
      <c r="U111" s="11">
        <v>8000</v>
      </c>
      <c r="V111" s="10">
        <v>470</v>
      </c>
      <c r="W111" s="10">
        <v>7530</v>
      </c>
      <c r="X111" s="10">
        <v>0</v>
      </c>
      <c r="Y111" s="10">
        <v>7906.5</v>
      </c>
      <c r="Z111" s="9" t="s">
        <v>120</v>
      </c>
      <c r="AA111" s="8">
        <v>8310.3338999999996</v>
      </c>
      <c r="AB111" s="8">
        <v>8310.3338999999996</v>
      </c>
      <c r="AC111" s="8">
        <v>0</v>
      </c>
      <c r="AD111" s="8">
        <v>0</v>
      </c>
      <c r="AE111" s="8">
        <v>8310.3338999999996</v>
      </c>
      <c r="AF111" s="8">
        <v>0</v>
      </c>
      <c r="AG111" s="1" t="s">
        <v>115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45066</v>
      </c>
      <c r="B112" s="14" t="s">
        <v>126</v>
      </c>
      <c r="C112" s="9" t="s">
        <v>79</v>
      </c>
      <c r="D112" s="13" t="s">
        <v>125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21</v>
      </c>
      <c r="F113" s="9">
        <v>37</v>
      </c>
      <c r="G113" s="9">
        <v>0</v>
      </c>
      <c r="H113" s="9">
        <v>0</v>
      </c>
      <c r="I113" s="9">
        <v>74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 t="s">
        <v>82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120</v>
      </c>
      <c r="AA113" s="8">
        <v>190395.31390000004</v>
      </c>
      <c r="AB113" s="8">
        <v>190395.31390000004</v>
      </c>
      <c r="AC113" s="8">
        <v>0</v>
      </c>
      <c r="AD113" s="8">
        <v>110879.89000000001</v>
      </c>
      <c r="AE113" s="8">
        <v>79515.423899999994</v>
      </c>
      <c r="AF113" s="8" t="s">
        <v>58</v>
      </c>
      <c r="AG113" s="1" t="s">
        <v>61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122</v>
      </c>
      <c r="BD113" s="56">
        <v>0</v>
      </c>
    </row>
    <row r="114" spans="1:56" ht="27.75" customHeight="1" x14ac:dyDescent="0.45">
      <c r="A114" s="3" t="s">
        <v>135</v>
      </c>
      <c r="B114" s="14" t="s">
        <v>135</v>
      </c>
      <c r="C114" s="9" t="s">
        <v>216</v>
      </c>
      <c r="D114" s="13" t="s">
        <v>216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45930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83</v>
      </c>
      <c r="AA114" s="8">
        <v>29756.100000000002</v>
      </c>
      <c r="AB114" s="8">
        <v>29756.100000000002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74</v>
      </c>
      <c r="AI114" s="1">
        <v>2</v>
      </c>
      <c r="AJ114" s="3">
        <v>45930</v>
      </c>
      <c r="AK114" s="3">
        <v>0</v>
      </c>
      <c r="AL114" s="3">
        <v>45921</v>
      </c>
      <c r="AM114" s="3">
        <v>45928</v>
      </c>
      <c r="AN114" s="3">
        <v>45929</v>
      </c>
      <c r="AO114" s="3">
        <v>45929</v>
      </c>
      <c r="AP114" s="3">
        <v>45925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 t="s">
        <v>135</v>
      </c>
      <c r="B115" s="14" t="s">
        <v>135</v>
      </c>
      <c r="C115" s="9" t="s">
        <v>221</v>
      </c>
      <c r="D115" s="13" t="s">
        <v>61</v>
      </c>
      <c r="E115" s="9">
        <v>23</v>
      </c>
      <c r="F115" s="9">
        <v>34</v>
      </c>
      <c r="G115" s="9" t="s">
        <v>60</v>
      </c>
      <c r="H115" s="9">
        <v>0</v>
      </c>
      <c r="I115" s="9">
        <v>68</v>
      </c>
      <c r="J115" s="9" t="s">
        <v>57</v>
      </c>
      <c r="K115" s="9">
        <v>5</v>
      </c>
      <c r="L115" s="9" t="s">
        <v>92</v>
      </c>
      <c r="M115" s="10">
        <v>24</v>
      </c>
      <c r="N115" s="9">
        <v>37</v>
      </c>
      <c r="O115" s="9">
        <v>50</v>
      </c>
      <c r="P115" s="10">
        <v>821.54158271999995</v>
      </c>
      <c r="Q115" s="10">
        <v>0</v>
      </c>
      <c r="R115" s="10">
        <v>821.54158271999995</v>
      </c>
      <c r="S115" s="9" t="s">
        <v>123</v>
      </c>
      <c r="T115" s="12">
        <v>45930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83</v>
      </c>
      <c r="AA115" s="8">
        <v>29756.100000000002</v>
      </c>
      <c r="AB115" s="8">
        <v>18178</v>
      </c>
      <c r="AC115" s="8">
        <v>11578.100000000002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72</v>
      </c>
      <c r="AI115" s="1">
        <v>3</v>
      </c>
      <c r="AJ115" s="3">
        <v>45930</v>
      </c>
      <c r="AK115" s="3">
        <v>0</v>
      </c>
      <c r="AL115" s="3">
        <v>45920</v>
      </c>
      <c r="AM115" s="3">
        <v>45927</v>
      </c>
      <c r="AN115" s="3">
        <v>45928</v>
      </c>
      <c r="AO115" s="3">
        <v>45928</v>
      </c>
      <c r="AP115" s="3">
        <v>45925</v>
      </c>
      <c r="AQ115" s="3">
        <v>45929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865.46297500000014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60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83</v>
      </c>
      <c r="AA116" s="8">
        <v>59512.200000000004</v>
      </c>
      <c r="AB116" s="8">
        <v>47934.100000000006</v>
      </c>
      <c r="AC116" s="8">
        <v>11578.100000000002</v>
      </c>
      <c r="AD116" s="8">
        <v>0</v>
      </c>
      <c r="AE116" s="8">
        <v>0</v>
      </c>
      <c r="AF116" s="8" t="s">
        <v>58</v>
      </c>
      <c r="AG116" s="1" t="s">
        <v>115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>
        <v>45727</v>
      </c>
      <c r="B117" s="14" t="s">
        <v>240</v>
      </c>
      <c r="C117" s="9" t="s">
        <v>111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213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215</v>
      </c>
      <c r="AG117" s="1" t="s">
        <v>115</v>
      </c>
      <c r="AH117" s="1" t="s">
        <v>146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143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213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214</v>
      </c>
      <c r="BD118" s="56">
        <v>0</v>
      </c>
    </row>
    <row r="119" spans="1:56" ht="27.75" customHeight="1" x14ac:dyDescent="0.45">
      <c r="A119" s="3">
        <v>45908</v>
      </c>
      <c r="B119" s="14" t="s">
        <v>128</v>
      </c>
      <c r="C119" s="9" t="s">
        <v>320</v>
      </c>
      <c r="D119" s="13" t="s">
        <v>59</v>
      </c>
      <c r="E119" s="9">
        <v>23</v>
      </c>
      <c r="F119" s="9">
        <v>35</v>
      </c>
      <c r="G119" s="9" t="s">
        <v>482</v>
      </c>
      <c r="H119" s="9">
        <v>0</v>
      </c>
      <c r="I119" s="9">
        <v>90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45922</v>
      </c>
      <c r="U119" s="11">
        <v>10000</v>
      </c>
      <c r="V119" s="10">
        <v>0</v>
      </c>
      <c r="W119" s="10">
        <v>10000</v>
      </c>
      <c r="X119" s="10">
        <v>0</v>
      </c>
      <c r="Y119" s="10">
        <v>0</v>
      </c>
      <c r="Z119" s="9" t="s">
        <v>483</v>
      </c>
      <c r="AA119" s="8">
        <v>10198.1</v>
      </c>
      <c r="AB119" s="8">
        <v>0</v>
      </c>
      <c r="AC119" s="8">
        <v>10198.1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77</v>
      </c>
      <c r="AI119" s="1">
        <v>1</v>
      </c>
      <c r="AJ119" s="3">
        <v>45922</v>
      </c>
      <c r="AK119" s="3">
        <v>0</v>
      </c>
      <c r="AL119" s="3">
        <v>0</v>
      </c>
      <c r="AM119" s="3">
        <v>0</v>
      </c>
      <c r="AN119" s="3">
        <v>0</v>
      </c>
      <c r="AO119" s="3">
        <v>45921</v>
      </c>
      <c r="AP119" s="3">
        <v>45917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484</v>
      </c>
      <c r="BD119" s="56">
        <v>939.58494666666661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34</v>
      </c>
      <c r="G120" s="9">
        <v>0</v>
      </c>
      <c r="H120" s="9">
        <v>0</v>
      </c>
      <c r="I120" s="9">
        <v>90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483</v>
      </c>
      <c r="AA120" s="8">
        <v>10198.1</v>
      </c>
      <c r="AB120" s="8">
        <v>0</v>
      </c>
      <c r="AC120" s="8">
        <v>10198.1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485</v>
      </c>
      <c r="BD120" s="56">
        <v>0</v>
      </c>
    </row>
    <row r="121" spans="1:56" ht="27.75" customHeight="1" x14ac:dyDescent="0.45">
      <c r="A121" s="3">
        <v>45601</v>
      </c>
      <c r="B121" s="14" t="s">
        <v>193</v>
      </c>
      <c r="C121" s="9" t="s">
        <v>93</v>
      </c>
      <c r="D121" s="13" t="s">
        <v>142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3207.7128103679997</v>
      </c>
      <c r="Q121" s="10">
        <v>0</v>
      </c>
      <c r="R121" s="10">
        <v>3207.7128103679997</v>
      </c>
      <c r="S121" s="9" t="s">
        <v>299</v>
      </c>
      <c r="T121" s="12" t="s">
        <v>63</v>
      </c>
      <c r="U121" s="11">
        <v>100000</v>
      </c>
      <c r="V121" s="10">
        <v>1500</v>
      </c>
      <c r="W121" s="10">
        <v>98500</v>
      </c>
      <c r="X121" s="10">
        <v>0</v>
      </c>
      <c r="Y121" s="10">
        <v>103425</v>
      </c>
      <c r="Z121" s="9" t="s">
        <v>99</v>
      </c>
      <c r="AA121" s="8">
        <v>105955.465</v>
      </c>
      <c r="AB121" s="8">
        <v>18859</v>
      </c>
      <c r="AC121" s="8">
        <v>87096.464999999997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113</v>
      </c>
      <c r="BD121" s="56">
        <v>11157.371681512501</v>
      </c>
    </row>
    <row r="122" spans="1:56" ht="27.75" customHeight="1" x14ac:dyDescent="0.45">
      <c r="A122" s="3">
        <v>45601</v>
      </c>
      <c r="B122" s="14" t="s">
        <v>193</v>
      </c>
      <c r="C122" s="9" t="s">
        <v>93</v>
      </c>
      <c r="D122" s="13" t="s">
        <v>142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11003.203948644863</v>
      </c>
      <c r="Q122" s="10">
        <v>0</v>
      </c>
      <c r="R122" s="10">
        <v>11003.203948644863</v>
      </c>
      <c r="S122" s="9" t="s">
        <v>299</v>
      </c>
      <c r="T122" s="12" t="s">
        <v>63</v>
      </c>
      <c r="U122" s="11">
        <v>337878</v>
      </c>
      <c r="V122" s="10">
        <v>0</v>
      </c>
      <c r="W122" s="10">
        <v>337878</v>
      </c>
      <c r="X122" s="10">
        <v>0</v>
      </c>
      <c r="Y122" s="10">
        <v>354771.9</v>
      </c>
      <c r="Z122" s="9" t="s">
        <v>99</v>
      </c>
      <c r="AA122" s="8">
        <v>363451.98582000006</v>
      </c>
      <c r="AB122" s="8">
        <v>0</v>
      </c>
      <c r="AC122" s="8">
        <v>363451.98582000006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113</v>
      </c>
      <c r="BD122" s="56">
        <v>46559.511849046357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99</v>
      </c>
      <c r="AA123" s="8">
        <v>469407.45082000003</v>
      </c>
      <c r="AB123" s="8">
        <v>18859</v>
      </c>
      <c r="AC123" s="8">
        <v>450548.45082000003</v>
      </c>
      <c r="AD123" s="8">
        <v>0</v>
      </c>
      <c r="AE123" s="8">
        <v>0</v>
      </c>
      <c r="AF123" s="8" t="s">
        <v>58</v>
      </c>
      <c r="AG123" s="1" t="s">
        <v>115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114</v>
      </c>
      <c r="BD123" s="56">
        <v>0</v>
      </c>
    </row>
    <row r="124" spans="1:56" ht="27.75" customHeight="1" x14ac:dyDescent="0.45">
      <c r="A124" s="3">
        <v>45894</v>
      </c>
      <c r="B124" s="14" t="s">
        <v>374</v>
      </c>
      <c r="C124" s="9" t="s">
        <v>137</v>
      </c>
      <c r="D124" s="13" t="s">
        <v>59</v>
      </c>
      <c r="E124" s="9">
        <v>26</v>
      </c>
      <c r="F124" s="9">
        <v>39</v>
      </c>
      <c r="G124" s="9" t="s">
        <v>60</v>
      </c>
      <c r="H124" s="9">
        <v>0</v>
      </c>
      <c r="I124" s="9">
        <v>93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123</v>
      </c>
      <c r="T124" s="12">
        <v>45910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84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45910</v>
      </c>
      <c r="AK124" s="3">
        <v>0</v>
      </c>
      <c r="AL124" s="3">
        <v>0</v>
      </c>
      <c r="AM124" s="3">
        <v>0</v>
      </c>
      <c r="AN124" s="3">
        <v>0</v>
      </c>
      <c r="AO124" s="3">
        <v>45909</v>
      </c>
      <c r="AP124" s="3">
        <v>45905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45906</v>
      </c>
      <c r="B125" s="14" t="s">
        <v>478</v>
      </c>
      <c r="C125" s="9" t="s">
        <v>179</v>
      </c>
      <c r="D125" s="13" t="s">
        <v>479</v>
      </c>
      <c r="E125" s="9">
        <v>26</v>
      </c>
      <c r="F125" s="9">
        <v>41</v>
      </c>
      <c r="G125" s="9" t="s">
        <v>60</v>
      </c>
      <c r="H125" s="9">
        <v>0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27</v>
      </c>
      <c r="N125" s="9">
        <v>43</v>
      </c>
      <c r="O125" s="9">
        <v>40</v>
      </c>
      <c r="P125" s="10">
        <v>114.57174504959998</v>
      </c>
      <c r="Q125" s="10">
        <v>0</v>
      </c>
      <c r="R125" s="10">
        <v>114.57174504959998</v>
      </c>
      <c r="S125" s="9" t="s">
        <v>185</v>
      </c>
      <c r="T125" s="12">
        <v>45919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84</v>
      </c>
      <c r="AA125" s="8">
        <v>4749.8</v>
      </c>
      <c r="AB125" s="8">
        <v>0</v>
      </c>
      <c r="AC125" s="8">
        <v>4749.8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45919</v>
      </c>
      <c r="AK125" s="3">
        <v>0</v>
      </c>
      <c r="AL125" s="3">
        <v>45909</v>
      </c>
      <c r="AM125" s="3">
        <v>45916</v>
      </c>
      <c r="AN125" s="3">
        <v>45917</v>
      </c>
      <c r="AO125" s="3">
        <v>45917</v>
      </c>
      <c r="AP125" s="3">
        <v>45914</v>
      </c>
      <c r="AQ125" s="3">
        <v>45918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383.51996222222226</v>
      </c>
    </row>
    <row r="126" spans="1:56" ht="27.75" customHeight="1" x14ac:dyDescent="0.45">
      <c r="A126" s="3">
        <v>45906</v>
      </c>
      <c r="B126" s="14" t="s">
        <v>478</v>
      </c>
      <c r="C126" s="9" t="s">
        <v>179</v>
      </c>
      <c r="D126" s="13" t="s">
        <v>480</v>
      </c>
      <c r="E126" s="9">
        <v>26</v>
      </c>
      <c r="F126" s="9">
        <v>41</v>
      </c>
      <c r="G126" s="9" t="s">
        <v>60</v>
      </c>
      <c r="H126" s="9">
        <v>0</v>
      </c>
      <c r="I126" s="9">
        <v>97</v>
      </c>
      <c r="J126" s="9" t="s">
        <v>57</v>
      </c>
      <c r="K126" s="9">
        <v>5</v>
      </c>
      <c r="L126" s="9" t="s">
        <v>91</v>
      </c>
      <c r="M126" s="10">
        <v>27</v>
      </c>
      <c r="N126" s="9">
        <v>43</v>
      </c>
      <c r="O126" s="9">
        <v>40</v>
      </c>
      <c r="P126" s="10">
        <v>114.57174504959998</v>
      </c>
      <c r="Q126" s="10">
        <v>0</v>
      </c>
      <c r="R126" s="10">
        <v>114.57174504959998</v>
      </c>
      <c r="S126" s="9" t="s">
        <v>185</v>
      </c>
      <c r="T126" s="12">
        <v>45919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84</v>
      </c>
      <c r="AA126" s="8">
        <v>4749.8</v>
      </c>
      <c r="AB126" s="8">
        <v>0</v>
      </c>
      <c r="AC126" s="8">
        <v>4749.8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72</v>
      </c>
      <c r="AI126" s="1">
        <v>3</v>
      </c>
      <c r="AJ126" s="3">
        <v>45919</v>
      </c>
      <c r="AK126" s="3">
        <v>0</v>
      </c>
      <c r="AL126" s="3">
        <v>45909</v>
      </c>
      <c r="AM126" s="3">
        <v>45916</v>
      </c>
      <c r="AN126" s="3">
        <v>45917</v>
      </c>
      <c r="AO126" s="3">
        <v>45917</v>
      </c>
      <c r="AP126" s="3">
        <v>45914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383.51996222222226</v>
      </c>
    </row>
    <row r="127" spans="1:56" ht="27.75" customHeight="1" x14ac:dyDescent="0.45">
      <c r="A127" s="3">
        <v>45906</v>
      </c>
      <c r="B127" s="14" t="s">
        <v>128</v>
      </c>
      <c r="C127" s="9" t="s">
        <v>179</v>
      </c>
      <c r="D127" s="13" t="s">
        <v>481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114.57174504959998</v>
      </c>
      <c r="Q127" s="10">
        <v>0</v>
      </c>
      <c r="R127" s="10">
        <v>114.57174504959998</v>
      </c>
      <c r="S127" s="9" t="s">
        <v>185</v>
      </c>
      <c r="T127" s="12">
        <v>45919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84</v>
      </c>
      <c r="AA127" s="8">
        <v>4749.8</v>
      </c>
      <c r="AB127" s="8">
        <v>0</v>
      </c>
      <c r="AC127" s="8">
        <v>4749.8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45919</v>
      </c>
      <c r="AK127" s="3">
        <v>0</v>
      </c>
      <c r="AL127" s="3">
        <v>45909</v>
      </c>
      <c r="AM127" s="3">
        <v>45916</v>
      </c>
      <c r="AN127" s="3">
        <v>45917</v>
      </c>
      <c r="AO127" s="3">
        <v>45917</v>
      </c>
      <c r="AP127" s="3">
        <v>45914</v>
      </c>
      <c r="AQ127" s="3">
        <v>45918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383.51996222222226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14249.400000000001</v>
      </c>
      <c r="AB128" s="8">
        <v>0</v>
      </c>
      <c r="AC128" s="8">
        <v>14249.400000000001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45904</v>
      </c>
      <c r="B129" s="14" t="s">
        <v>455</v>
      </c>
      <c r="C129" s="9" t="s">
        <v>456</v>
      </c>
      <c r="D129" s="13" t="s">
        <v>457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458</v>
      </c>
      <c r="T129" s="12">
        <v>45912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459</v>
      </c>
      <c r="AA129" s="8">
        <v>12433.3</v>
      </c>
      <c r="AB129" s="8">
        <v>11491</v>
      </c>
      <c r="AC129" s="8">
        <v>942.29999999999927</v>
      </c>
      <c r="AD129" s="8">
        <v>0</v>
      </c>
      <c r="AE129" s="8">
        <v>12433.3</v>
      </c>
      <c r="AF129" s="8" t="s">
        <v>460</v>
      </c>
      <c r="AG129" s="1" t="s">
        <v>115</v>
      </c>
      <c r="AH129" s="1" t="s">
        <v>75</v>
      </c>
      <c r="AI129" s="1">
        <v>4</v>
      </c>
      <c r="AJ129" s="3">
        <v>45912</v>
      </c>
      <c r="AK129" s="3">
        <v>45908</v>
      </c>
      <c r="AL129" s="3">
        <v>45901</v>
      </c>
      <c r="AM129" s="3">
        <v>45909</v>
      </c>
      <c r="AN129" s="3">
        <v>45910</v>
      </c>
      <c r="AO129" s="3">
        <v>45911</v>
      </c>
      <c r="AP129" s="3">
        <v>45907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450</v>
      </c>
      <c r="BD129" s="56">
        <v>84.660419999999945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459</v>
      </c>
      <c r="AA130" s="8">
        <v>12433.3</v>
      </c>
      <c r="AB130" s="8">
        <v>11491</v>
      </c>
      <c r="AC130" s="8">
        <v>942.29999999999927</v>
      </c>
      <c r="AD130" s="8">
        <v>0</v>
      </c>
      <c r="AE130" s="8">
        <v>12433.3</v>
      </c>
      <c r="AF130" s="8" t="s">
        <v>58</v>
      </c>
      <c r="AG130" s="1" t="s">
        <v>118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450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109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45925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197</v>
      </c>
      <c r="AA131" s="8">
        <v>12433.3</v>
      </c>
      <c r="AB131" s="8">
        <v>12433.3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45925</v>
      </c>
      <c r="AK131" s="3">
        <v>0</v>
      </c>
      <c r="AL131" s="3">
        <v>0</v>
      </c>
      <c r="AM131" s="3">
        <v>0</v>
      </c>
      <c r="AN131" s="3">
        <v>0</v>
      </c>
      <c r="AO131" s="3">
        <v>45924</v>
      </c>
      <c r="AP131" s="3">
        <v>45920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197</v>
      </c>
      <c r="AA132" s="8">
        <v>12433.3</v>
      </c>
      <c r="AB132" s="8">
        <v>12433.3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198</v>
      </c>
      <c r="BD132" s="56">
        <v>0</v>
      </c>
    </row>
    <row r="133" spans="1:56" ht="27.75" customHeight="1" x14ac:dyDescent="0.45">
      <c r="A133" s="3">
        <v>45898</v>
      </c>
      <c r="B133" s="14" t="s">
        <v>414</v>
      </c>
      <c r="C133" s="9" t="s">
        <v>109</v>
      </c>
      <c r="D133" s="13" t="s">
        <v>59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45917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88</v>
      </c>
      <c r="AA133" s="8">
        <v>18649.949999999997</v>
      </c>
      <c r="AB133" s="8">
        <v>4658</v>
      </c>
      <c r="AC133" s="8">
        <v>13991.949999999997</v>
      </c>
      <c r="AD133" s="8">
        <v>0</v>
      </c>
      <c r="AE133" s="8">
        <v>18649.949999999997</v>
      </c>
      <c r="AF133" s="8">
        <v>0</v>
      </c>
      <c r="AG133" s="1" t="s">
        <v>115</v>
      </c>
      <c r="AH133" s="1" t="s">
        <v>146</v>
      </c>
      <c r="AI133" s="1">
        <v>2</v>
      </c>
      <c r="AJ133" s="3">
        <v>45917</v>
      </c>
      <c r="AK133" s="3">
        <v>45915</v>
      </c>
      <c r="AL133" s="3">
        <v>0</v>
      </c>
      <c r="AM133" s="3">
        <v>0</v>
      </c>
      <c r="AN133" s="3">
        <v>0</v>
      </c>
      <c r="AO133" s="3">
        <v>45916</v>
      </c>
      <c r="AP133" s="3">
        <v>45912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143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1443.0364433333332</v>
      </c>
    </row>
    <row r="134" spans="1:56" ht="27.75" customHeight="1" x14ac:dyDescent="0.45">
      <c r="A134" s="3">
        <v>45901</v>
      </c>
      <c r="B134" s="14" t="s">
        <v>421</v>
      </c>
      <c r="C134" s="9" t="s">
        <v>109</v>
      </c>
      <c r="D134" s="13" t="s">
        <v>144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45930</v>
      </c>
      <c r="U134" s="11">
        <v>30000</v>
      </c>
      <c r="V134" s="10">
        <v>5000</v>
      </c>
      <c r="W134" s="10">
        <v>25000</v>
      </c>
      <c r="X134" s="10">
        <v>9475</v>
      </c>
      <c r="Y134" s="10">
        <v>21551.25</v>
      </c>
      <c r="Z134" s="9" t="s">
        <v>88</v>
      </c>
      <c r="AA134" s="8">
        <v>26795.315662500001</v>
      </c>
      <c r="AB134" s="8">
        <v>0</v>
      </c>
      <c r="AC134" s="8">
        <v>26795.315662500001</v>
      </c>
      <c r="AD134" s="8">
        <v>0</v>
      </c>
      <c r="AE134" s="8">
        <v>26795.315662500001</v>
      </c>
      <c r="AF134" s="8">
        <v>0</v>
      </c>
      <c r="AG134" s="1" t="s">
        <v>115</v>
      </c>
      <c r="AH134" s="1" t="s">
        <v>75</v>
      </c>
      <c r="AI134" s="1">
        <v>4</v>
      </c>
      <c r="AJ134" s="3">
        <v>45930</v>
      </c>
      <c r="AK134" s="3">
        <v>45926</v>
      </c>
      <c r="AL134" s="3">
        <v>45919</v>
      </c>
      <c r="AM134" s="3">
        <v>45927</v>
      </c>
      <c r="AN134" s="3">
        <v>45928</v>
      </c>
      <c r="AO134" s="3">
        <v>45929</v>
      </c>
      <c r="AP134" s="3">
        <v>45925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2763.4902219925007</v>
      </c>
    </row>
    <row r="135" spans="1:56" ht="27.75" customHeight="1" x14ac:dyDescent="0.45">
      <c r="A135" s="3">
        <v>45901</v>
      </c>
      <c r="B135" s="14" t="s">
        <v>422</v>
      </c>
      <c r="C135" s="9" t="s">
        <v>109</v>
      </c>
      <c r="D135" s="13" t="s">
        <v>144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45945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88</v>
      </c>
      <c r="AA135" s="8">
        <v>12433.3</v>
      </c>
      <c r="AB135" s="8">
        <v>0</v>
      </c>
      <c r="AC135" s="8">
        <v>12433.3</v>
      </c>
      <c r="AD135" s="8">
        <v>0</v>
      </c>
      <c r="AE135" s="8">
        <v>12433.3</v>
      </c>
      <c r="AF135" s="8">
        <v>0</v>
      </c>
      <c r="AG135" s="1" t="s">
        <v>115</v>
      </c>
      <c r="AH135" s="1" t="s">
        <v>75</v>
      </c>
      <c r="AI135" s="1">
        <v>4</v>
      </c>
      <c r="AJ135" s="3">
        <v>45945</v>
      </c>
      <c r="AK135" s="3">
        <v>45941</v>
      </c>
      <c r="AL135" s="3">
        <v>45934</v>
      </c>
      <c r="AM135" s="3">
        <v>45942</v>
      </c>
      <c r="AN135" s="3">
        <v>45943</v>
      </c>
      <c r="AO135" s="3">
        <v>45944</v>
      </c>
      <c r="AP135" s="3">
        <v>45940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1282.2876733333333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57878.565662499997</v>
      </c>
      <c r="AB136" s="8">
        <v>4658</v>
      </c>
      <c r="AC136" s="8">
        <v>53220.565662499997</v>
      </c>
      <c r="AD136" s="8">
        <v>0</v>
      </c>
      <c r="AE136" s="8">
        <v>57878.565662499997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>
        <v>45895</v>
      </c>
      <c r="B137" s="14" t="s">
        <v>375</v>
      </c>
      <c r="C137" s="9" t="s">
        <v>147</v>
      </c>
      <c r="D137" s="13" t="s">
        <v>148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45916</v>
      </c>
      <c r="U137" s="11">
        <v>13000</v>
      </c>
      <c r="V137" s="10">
        <v>13000</v>
      </c>
      <c r="W137" s="10">
        <v>0</v>
      </c>
      <c r="X137" s="10">
        <v>53544</v>
      </c>
      <c r="Y137" s="10">
        <v>0</v>
      </c>
      <c r="Z137" s="9" t="s">
        <v>127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45916</v>
      </c>
      <c r="AK137" s="3">
        <v>0</v>
      </c>
      <c r="AL137" s="3">
        <v>45907</v>
      </c>
      <c r="AM137" s="3">
        <v>45914</v>
      </c>
      <c r="AN137" s="3">
        <v>45915</v>
      </c>
      <c r="AO137" s="3">
        <v>45915</v>
      </c>
      <c r="AP137" s="3">
        <v>45911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469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45909</v>
      </c>
      <c r="B138" s="14" t="s">
        <v>128</v>
      </c>
      <c r="C138" s="9" t="s">
        <v>147</v>
      </c>
      <c r="D138" s="13" t="s">
        <v>148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45922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127</v>
      </c>
      <c r="AA138" s="8">
        <v>59372.5</v>
      </c>
      <c r="AB138" s="8">
        <v>16630</v>
      </c>
      <c r="AC138" s="8">
        <v>42742.5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45922</v>
      </c>
      <c r="AK138" s="3">
        <v>0</v>
      </c>
      <c r="AL138" s="3">
        <v>45913</v>
      </c>
      <c r="AM138" s="3">
        <v>45920</v>
      </c>
      <c r="AN138" s="3">
        <v>45921</v>
      </c>
      <c r="AO138" s="3">
        <v>45921</v>
      </c>
      <c r="AP138" s="3">
        <v>45917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 t="s">
        <v>486</v>
      </c>
      <c r="AZ138" s="2">
        <v>0</v>
      </c>
      <c r="BA138" s="2">
        <v>0</v>
      </c>
      <c r="BB138" s="2">
        <v>0</v>
      </c>
      <c r="BC138" s="1" t="s">
        <v>104</v>
      </c>
      <c r="BD138" s="56">
        <v>4803.7820833333326</v>
      </c>
    </row>
    <row r="139" spans="1:56" ht="27.75" customHeight="1" x14ac:dyDescent="0.45">
      <c r="A139" s="3" t="s">
        <v>135</v>
      </c>
      <c r="B139" s="14" t="s">
        <v>135</v>
      </c>
      <c r="C139" s="9" t="s">
        <v>109</v>
      </c>
      <c r="D139" s="13" t="s">
        <v>59</v>
      </c>
      <c r="E139" s="9">
        <v>28</v>
      </c>
      <c r="F139" s="9">
        <v>47</v>
      </c>
      <c r="G139" s="9" t="s">
        <v>60</v>
      </c>
      <c r="H139" s="9" t="s">
        <v>66</v>
      </c>
      <c r="I139" s="9">
        <v>180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45925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127</v>
      </c>
      <c r="AA139" s="8">
        <v>6775.4500000000007</v>
      </c>
      <c r="AB139" s="8">
        <v>0</v>
      </c>
      <c r="AC139" s="8">
        <v>6775.4500000000007</v>
      </c>
      <c r="AD139" s="8">
        <v>0</v>
      </c>
      <c r="AE139" s="8">
        <v>6775.4500000000007</v>
      </c>
      <c r="AF139" s="8">
        <v>0</v>
      </c>
      <c r="AG139" s="1">
        <v>0</v>
      </c>
      <c r="AH139" s="1" t="s">
        <v>146</v>
      </c>
      <c r="AI139" s="1">
        <v>2</v>
      </c>
      <c r="AJ139" s="3">
        <v>45925</v>
      </c>
      <c r="AK139" s="3">
        <v>45923</v>
      </c>
      <c r="AL139" s="3">
        <v>0</v>
      </c>
      <c r="AM139" s="3">
        <v>0</v>
      </c>
      <c r="AN139" s="3">
        <v>0</v>
      </c>
      <c r="AO139" s="3">
        <v>45924</v>
      </c>
      <c r="AP139" s="3">
        <v>45920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761.48529722222236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127</v>
      </c>
      <c r="AA140" s="8">
        <v>66147.95</v>
      </c>
      <c r="AB140" s="8">
        <v>16630</v>
      </c>
      <c r="AC140" s="8">
        <v>49517.95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149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7438-D925-4DF2-AC9B-901E646C70B5}">
  <sheetPr>
    <tabColor rgb="FFFFFF00"/>
  </sheetPr>
  <dimension ref="A1:BD148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45908</v>
      </c>
      <c r="E3" s="79" t="s">
        <v>52</v>
      </c>
      <c r="F3" s="79"/>
      <c r="G3" s="80">
        <v>9.4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45909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25000</v>
      </c>
      <c r="W16" s="10">
        <v>15000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7185</v>
      </c>
      <c r="Y17" s="10">
        <v>44955.75</v>
      </c>
      <c r="Z17" s="9" t="s">
        <v>168</v>
      </c>
      <c r="AA17" s="8">
        <v>39566.005132500002</v>
      </c>
      <c r="AB17" s="8">
        <v>19189</v>
      </c>
      <c r="AC17" s="8">
        <v>20377.005132500002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1479.823394955778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93272.119462500006</v>
      </c>
      <c r="AB20" s="8">
        <v>19189</v>
      </c>
      <c r="AC20" s="8">
        <v>74083.119462500006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650</v>
      </c>
      <c r="Y31" s="10">
        <v>4567.5</v>
      </c>
      <c r="Z31" s="9" t="s">
        <v>172</v>
      </c>
      <c r="AA31" s="8">
        <v>4275.134325</v>
      </c>
      <c r="AB31" s="8">
        <v>4275.134325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117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7377</v>
      </c>
      <c r="AC33" s="8">
        <v>1982.9000000000015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149.36084088888899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238272.63432500002</v>
      </c>
      <c r="AB42" s="8">
        <v>49091.734325000005</v>
      </c>
      <c r="AC42" s="8">
        <v>189180.90000000002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4960</v>
      </c>
      <c r="AC43" s="8">
        <v>39.024799999999232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3.2954275555554911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4960</v>
      </c>
      <c r="AC46" s="8">
        <v>3873.594219999999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451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115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306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10477.5</v>
      </c>
      <c r="AB49" s="8">
        <v>10477.5</v>
      </c>
      <c r="AC49" s="8">
        <v>0</v>
      </c>
      <c r="AD49" s="8">
        <v>0</v>
      </c>
      <c r="AE49" s="8">
        <v>10477.5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472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0</v>
      </c>
      <c r="AE50" s="8">
        <v>5280.6600000000008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45796</v>
      </c>
      <c r="B51" s="14" t="s">
        <v>256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366</v>
      </c>
      <c r="V51" s="10">
        <v>0</v>
      </c>
      <c r="W51" s="10">
        <v>366</v>
      </c>
      <c r="X51" s="10">
        <v>0</v>
      </c>
      <c r="Y51" s="10">
        <v>384.3</v>
      </c>
      <c r="Z51" s="9" t="s">
        <v>80</v>
      </c>
      <c r="AA51" s="8">
        <v>383.47650000000004</v>
      </c>
      <c r="AB51" s="8">
        <v>383.47650000000004</v>
      </c>
      <c r="AC51" s="8">
        <v>0</v>
      </c>
      <c r="AD51" s="8">
        <v>0</v>
      </c>
      <c r="AE51" s="8">
        <v>383.47650000000004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45905</v>
      </c>
      <c r="B52" s="14" t="s">
        <v>472</v>
      </c>
      <c r="C52" s="9" t="s">
        <v>139</v>
      </c>
      <c r="D52" s="13" t="s">
        <v>452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80</v>
      </c>
      <c r="AA52" s="8">
        <v>5280.6600000000008</v>
      </c>
      <c r="AB52" s="8">
        <v>5280.6600000000008</v>
      </c>
      <c r="AC52" s="8">
        <v>0</v>
      </c>
      <c r="AD52" s="8">
        <v>0</v>
      </c>
      <c r="AE52" s="8">
        <v>5280.6600000000008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45873</v>
      </c>
      <c r="B53" s="14" t="s">
        <v>308</v>
      </c>
      <c r="C53" s="9" t="s">
        <v>107</v>
      </c>
      <c r="D53" s="13" t="s">
        <v>309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45922</v>
      </c>
      <c r="U53" s="11">
        <v>4000</v>
      </c>
      <c r="V53" s="10">
        <v>4000</v>
      </c>
      <c r="W53" s="10">
        <v>0</v>
      </c>
      <c r="X53" s="10">
        <v>4130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307</v>
      </c>
      <c r="AG53" s="1" t="s">
        <v>115</v>
      </c>
      <c r="AH53" s="1" t="s">
        <v>75</v>
      </c>
      <c r="AI53" s="1">
        <v>4</v>
      </c>
      <c r="AJ53" s="3">
        <v>45922</v>
      </c>
      <c r="AK53" s="3">
        <v>45918</v>
      </c>
      <c r="AL53" s="3">
        <v>45911</v>
      </c>
      <c r="AM53" s="3">
        <v>45919</v>
      </c>
      <c r="AN53" s="3">
        <v>45920</v>
      </c>
      <c r="AO53" s="3">
        <v>45921</v>
      </c>
      <c r="AP53" s="3">
        <v>45917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424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45902</v>
      </c>
      <c r="B55" s="14" t="s">
        <v>438</v>
      </c>
      <c r="C55" s="9" t="s">
        <v>267</v>
      </c>
      <c r="D55" s="13" t="s">
        <v>428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20500</v>
      </c>
      <c r="V55" s="10">
        <v>400</v>
      </c>
      <c r="W55" s="10">
        <v>20100</v>
      </c>
      <c r="X55" s="10">
        <v>0</v>
      </c>
      <c r="Y55" s="10">
        <v>21105</v>
      </c>
      <c r="Z55" s="9" t="s">
        <v>80</v>
      </c>
      <c r="AA55" s="8">
        <v>21621.369000000002</v>
      </c>
      <c r="AB55" s="8">
        <v>21621.369000000002</v>
      </c>
      <c r="AC55" s="8">
        <v>0</v>
      </c>
      <c r="AD55" s="8">
        <v>0</v>
      </c>
      <c r="AE55" s="8">
        <v>21621.369000000002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430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20000</v>
      </c>
      <c r="V57" s="10">
        <v>0</v>
      </c>
      <c r="W57" s="10">
        <v>20000</v>
      </c>
      <c r="X57" s="10">
        <v>20630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438</v>
      </c>
      <c r="C58" s="9" t="s">
        <v>267</v>
      </c>
      <c r="D58" s="13" t="s">
        <v>431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432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440</v>
      </c>
      <c r="C60" s="9" t="s">
        <v>267</v>
      </c>
      <c r="D60" s="13" t="s">
        <v>433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440</v>
      </c>
      <c r="C61" s="9" t="s">
        <v>267</v>
      </c>
      <c r="D61" s="13" t="s">
        <v>434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5378.4500000000007</v>
      </c>
      <c r="AB62" s="8">
        <v>4679</v>
      </c>
      <c r="AC62" s="8">
        <v>699.45000000000073</v>
      </c>
      <c r="AD62" s="8">
        <v>0</v>
      </c>
      <c r="AE62" s="8">
        <v>5378.4500000000007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52.847333333333388</v>
      </c>
    </row>
    <row r="63" spans="1:56" ht="27.75" customHeight="1" x14ac:dyDescent="0.45">
      <c r="A63" s="3">
        <v>45892</v>
      </c>
      <c r="B63" s="14" t="s">
        <v>363</v>
      </c>
      <c r="C63" s="9" t="s">
        <v>79</v>
      </c>
      <c r="D63" s="13" t="s">
        <v>364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3227.07</v>
      </c>
      <c r="AB63" s="8">
        <v>3227.07</v>
      </c>
      <c r="AC63" s="8">
        <v>0</v>
      </c>
      <c r="AD63" s="8">
        <v>3227.07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45891</v>
      </c>
      <c r="B64" s="14" t="s">
        <v>389</v>
      </c>
      <c r="C64" s="9" t="s">
        <v>79</v>
      </c>
      <c r="D64" s="13" t="s">
        <v>390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9000</v>
      </c>
      <c r="V64" s="10">
        <v>0</v>
      </c>
      <c r="W64" s="10">
        <v>9000</v>
      </c>
      <c r="X64" s="10">
        <v>0</v>
      </c>
      <c r="Y64" s="10">
        <v>9450</v>
      </c>
      <c r="Z64" s="9" t="s">
        <v>80</v>
      </c>
      <c r="AA64" s="8">
        <v>9932.67</v>
      </c>
      <c r="AB64" s="8">
        <v>0</v>
      </c>
      <c r="AC64" s="8">
        <v>9932.67</v>
      </c>
      <c r="AD64" s="8">
        <v>0</v>
      </c>
      <c r="AE64" s="8">
        <v>9932.67</v>
      </c>
      <c r="AF64" s="8">
        <v>0</v>
      </c>
      <c r="AG64" s="1" t="s">
        <v>61</v>
      </c>
      <c r="AH64" s="1" t="s">
        <v>75</v>
      </c>
      <c r="AI64" s="1">
        <v>5</v>
      </c>
      <c r="AJ64" s="3">
        <v>45930</v>
      </c>
      <c r="AK64" s="3">
        <v>45925</v>
      </c>
      <c r="AL64" s="3">
        <v>45918</v>
      </c>
      <c r="AM64" s="3">
        <v>45926</v>
      </c>
      <c r="AN64" s="3">
        <v>45927</v>
      </c>
      <c r="AO64" s="3">
        <v>45928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750.46839999999997</v>
      </c>
    </row>
    <row r="65" spans="1:56" ht="27.75" customHeight="1" x14ac:dyDescent="0.45">
      <c r="A65" s="3">
        <v>45891</v>
      </c>
      <c r="B65" s="14" t="s">
        <v>391</v>
      </c>
      <c r="C65" s="9" t="s">
        <v>79</v>
      </c>
      <c r="D65" s="13" t="s">
        <v>392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80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61</v>
      </c>
      <c r="AH65" s="1" t="s">
        <v>75</v>
      </c>
      <c r="AI65" s="1">
        <v>5</v>
      </c>
      <c r="AJ65" s="3">
        <v>45930</v>
      </c>
      <c r="AK65" s="3">
        <v>45925</v>
      </c>
      <c r="AL65" s="3">
        <v>45918</v>
      </c>
      <c r="AM65" s="3">
        <v>45926</v>
      </c>
      <c r="AN65" s="3">
        <v>45927</v>
      </c>
      <c r="AO65" s="3">
        <v>45928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333.54151111111111</v>
      </c>
    </row>
    <row r="66" spans="1:56" ht="27.75" customHeight="1" x14ac:dyDescent="0.45">
      <c r="A66" s="3">
        <v>45891</v>
      </c>
      <c r="B66" s="14" t="s">
        <v>393</v>
      </c>
      <c r="C66" s="9" t="s">
        <v>79</v>
      </c>
      <c r="D66" s="13" t="s">
        <v>394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 t="s">
        <v>135</v>
      </c>
      <c r="B67" s="14" t="s">
        <v>135</v>
      </c>
      <c r="C67" s="9" t="s">
        <v>139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45930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80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7916.333333333333</v>
      </c>
    </row>
    <row r="68" spans="1:56" ht="27.75" customHeight="1" x14ac:dyDescent="0.45">
      <c r="A68" s="3" t="s">
        <v>135</v>
      </c>
      <c r="B68" s="14" t="s">
        <v>135</v>
      </c>
      <c r="C68" s="9" t="s">
        <v>79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22072.6</v>
      </c>
      <c r="AB68" s="8">
        <v>0</v>
      </c>
      <c r="AC68" s="8">
        <v>22072.6</v>
      </c>
      <c r="AD68" s="8">
        <v>0</v>
      </c>
      <c r="AE68" s="8">
        <v>22072.6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1667.7075555555555</v>
      </c>
    </row>
    <row r="69" spans="1:56" ht="27.75" customHeight="1" x14ac:dyDescent="0.45">
      <c r="A69" s="3" t="s">
        <v>135</v>
      </c>
      <c r="B69" s="14" t="s">
        <v>135</v>
      </c>
      <c r="C69" s="9" t="s">
        <v>97</v>
      </c>
      <c r="D69" s="13" t="s">
        <v>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0</v>
      </c>
      <c r="AC69" s="8">
        <v>21513.800000000003</v>
      </c>
      <c r="AD69" s="8">
        <v>0</v>
      </c>
      <c r="AE69" s="8">
        <v>21513.800000000003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1625.4871111111113</v>
      </c>
    </row>
    <row r="70" spans="1:56" ht="27.75" customHeight="1" x14ac:dyDescent="0.45">
      <c r="A70" s="3">
        <v>45892</v>
      </c>
      <c r="B70" s="14" t="s">
        <v>360</v>
      </c>
      <c r="C70" s="9" t="s">
        <v>139</v>
      </c>
      <c r="D70" s="13" t="s">
        <v>329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640</v>
      </c>
      <c r="V70" s="10">
        <v>0</v>
      </c>
      <c r="W70" s="10">
        <v>640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370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362</v>
      </c>
      <c r="C71" s="9" t="s">
        <v>139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1840</v>
      </c>
      <c r="V71" s="10">
        <v>80</v>
      </c>
      <c r="W71" s="10">
        <v>1760</v>
      </c>
      <c r="X71" s="10">
        <v>10650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415358.13550000009</v>
      </c>
      <c r="AB94" s="8">
        <v>102708.5855</v>
      </c>
      <c r="AC94" s="8">
        <v>312649.55000000005</v>
      </c>
      <c r="AD94" s="8">
        <v>3227.07</v>
      </c>
      <c r="AE94" s="8">
        <v>412131.06550000008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93788</v>
      </c>
      <c r="AC95" s="8">
        <v>19369.000000000015</v>
      </c>
      <c r="AD95" s="8">
        <v>0</v>
      </c>
      <c r="AE95" s="8">
        <v>0</v>
      </c>
      <c r="AF95" s="8">
        <v>0</v>
      </c>
      <c r="AG95" s="1" t="s">
        <v>115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1525.8467777777792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93788</v>
      </c>
      <c r="AC96" s="8">
        <v>19369.000000000015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45909</v>
      </c>
      <c r="U97" s="11">
        <v>10000</v>
      </c>
      <c r="V97" s="10">
        <v>10000</v>
      </c>
      <c r="W97" s="10">
        <v>0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45909</v>
      </c>
      <c r="AK97" s="3">
        <v>0</v>
      </c>
      <c r="AL97" s="3">
        <v>45900</v>
      </c>
      <c r="AM97" s="3">
        <v>45907</v>
      </c>
      <c r="AN97" s="3">
        <v>45908</v>
      </c>
      <c r="AO97" s="3">
        <v>45908</v>
      </c>
      <c r="AP97" s="3">
        <v>45904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10080</v>
      </c>
      <c r="W99" s="10">
        <v>7280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119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4996</v>
      </c>
      <c r="Y103" s="10">
        <v>26254.2</v>
      </c>
      <c r="Z103" s="9" t="s">
        <v>81</v>
      </c>
      <c r="AA103" s="8">
        <v>27507.838050000006</v>
      </c>
      <c r="AB103" s="8">
        <v>27507.838050000006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65301</v>
      </c>
      <c r="AC104" s="8">
        <v>238546.5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18235.554666666663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336314.68805</v>
      </c>
      <c r="AB105" s="8">
        <v>97768.188049999997</v>
      </c>
      <c r="AC105" s="8">
        <v>238546.5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45904</v>
      </c>
      <c r="B106" s="14" t="s">
        <v>443</v>
      </c>
      <c r="C106" s="9" t="s">
        <v>454</v>
      </c>
      <c r="D106" s="13" t="s">
        <v>445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45911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120</v>
      </c>
      <c r="AA106" s="8">
        <v>4638.0400000000009</v>
      </c>
      <c r="AB106" s="8">
        <v>4638.0400000000009</v>
      </c>
      <c r="AC106" s="8">
        <v>0</v>
      </c>
      <c r="AD106" s="8">
        <v>4638.0400000000009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45911</v>
      </c>
      <c r="AK106" s="3">
        <v>45907</v>
      </c>
      <c r="AL106" s="3">
        <v>45901</v>
      </c>
      <c r="AM106" s="3">
        <v>45908</v>
      </c>
      <c r="AN106" s="3">
        <v>45909</v>
      </c>
      <c r="AO106" s="3">
        <v>45909</v>
      </c>
      <c r="AP106" s="3">
        <v>45906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336</v>
      </c>
      <c r="C107" s="9" t="s">
        <v>107</v>
      </c>
      <c r="D107" s="13" t="s">
        <v>316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45926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45926</v>
      </c>
      <c r="AK107" s="3">
        <v>45922</v>
      </c>
      <c r="AL107" s="3">
        <v>45916</v>
      </c>
      <c r="AM107" s="3">
        <v>45923</v>
      </c>
      <c r="AN107" s="3">
        <v>45924</v>
      </c>
      <c r="AO107" s="3">
        <v>45924</v>
      </c>
      <c r="AP107" s="3">
        <v>45921</v>
      </c>
      <c r="AQ107" s="3">
        <v>45925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111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45930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120</v>
      </c>
      <c r="AA108" s="8">
        <v>107569.00000000001</v>
      </c>
      <c r="AB108" s="8">
        <v>107569.00000000001</v>
      </c>
      <c r="AC108" s="8">
        <v>0</v>
      </c>
      <c r="AD108" s="8">
        <v>107569.00000000001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45930</v>
      </c>
      <c r="AK108" s="3">
        <v>45926</v>
      </c>
      <c r="AL108" s="3">
        <v>45920</v>
      </c>
      <c r="AM108" s="3">
        <v>45927</v>
      </c>
      <c r="AN108" s="3">
        <v>45928</v>
      </c>
      <c r="AO108" s="3">
        <v>45928</v>
      </c>
      <c r="AP108" s="3">
        <v>45925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13028</v>
      </c>
      <c r="AC123" s="8">
        <v>16728.100000000002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1250.4254749999998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42784.100000000006</v>
      </c>
      <c r="AC124" s="8">
        <v>16728.100000000002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14846</v>
      </c>
      <c r="AC127" s="8">
        <v>91109.464999999997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11671.451472901386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14846</v>
      </c>
      <c r="AC129" s="8">
        <v>454561.45082000003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45906</v>
      </c>
      <c r="B131" s="14" t="s">
        <v>478</v>
      </c>
      <c r="C131" s="9" t="s">
        <v>179</v>
      </c>
      <c r="D131" s="13" t="s">
        <v>479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114.57174504959998</v>
      </c>
      <c r="Q131" s="10">
        <v>0</v>
      </c>
      <c r="R131" s="10">
        <v>114.57174504959998</v>
      </c>
      <c r="S131" s="9" t="s">
        <v>185</v>
      </c>
      <c r="T131" s="12">
        <v>45919</v>
      </c>
      <c r="U131" s="11">
        <v>4000</v>
      </c>
      <c r="V131" s="10">
        <v>0</v>
      </c>
      <c r="W131" s="10">
        <v>4000</v>
      </c>
      <c r="X131" s="10">
        <v>0</v>
      </c>
      <c r="Y131" s="10">
        <v>4200</v>
      </c>
      <c r="Z131" s="9" t="s">
        <v>84</v>
      </c>
      <c r="AA131" s="8">
        <v>4749.8</v>
      </c>
      <c r="AB131" s="8">
        <v>0</v>
      </c>
      <c r="AC131" s="8">
        <v>4749.8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45919</v>
      </c>
      <c r="AK131" s="3">
        <v>0</v>
      </c>
      <c r="AL131" s="3">
        <v>45909</v>
      </c>
      <c r="AM131" s="3">
        <v>45916</v>
      </c>
      <c r="AN131" s="3">
        <v>45917</v>
      </c>
      <c r="AO131" s="3">
        <v>45917</v>
      </c>
      <c r="AP131" s="3">
        <v>45914</v>
      </c>
      <c r="AQ131" s="3">
        <v>45918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383.51996222222226</v>
      </c>
    </row>
    <row r="132" spans="1:56" ht="27.75" customHeight="1" x14ac:dyDescent="0.45">
      <c r="A132" s="3">
        <v>45906</v>
      </c>
      <c r="B132" s="14" t="s">
        <v>478</v>
      </c>
      <c r="C132" s="9" t="s">
        <v>179</v>
      </c>
      <c r="D132" s="13" t="s">
        <v>480</v>
      </c>
      <c r="E132" s="9">
        <v>26</v>
      </c>
      <c r="F132" s="9">
        <v>41</v>
      </c>
      <c r="G132" s="9" t="s">
        <v>60</v>
      </c>
      <c r="H132" s="9">
        <v>0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27</v>
      </c>
      <c r="N132" s="9">
        <v>43</v>
      </c>
      <c r="O132" s="9">
        <v>40</v>
      </c>
      <c r="P132" s="10">
        <v>114.57174504959998</v>
      </c>
      <c r="Q132" s="10">
        <v>0</v>
      </c>
      <c r="R132" s="10">
        <v>114.57174504959998</v>
      </c>
      <c r="S132" s="9" t="s">
        <v>185</v>
      </c>
      <c r="T132" s="12">
        <v>45919</v>
      </c>
      <c r="U132" s="11">
        <v>4000</v>
      </c>
      <c r="V132" s="10">
        <v>0</v>
      </c>
      <c r="W132" s="10">
        <v>4000</v>
      </c>
      <c r="X132" s="10">
        <v>0</v>
      </c>
      <c r="Y132" s="10">
        <v>4200</v>
      </c>
      <c r="Z132" s="9" t="s">
        <v>84</v>
      </c>
      <c r="AA132" s="8">
        <v>4749.8</v>
      </c>
      <c r="AB132" s="8">
        <v>0</v>
      </c>
      <c r="AC132" s="8">
        <v>4749.8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72</v>
      </c>
      <c r="AI132" s="1">
        <v>3</v>
      </c>
      <c r="AJ132" s="3">
        <v>45919</v>
      </c>
      <c r="AK132" s="3">
        <v>0</v>
      </c>
      <c r="AL132" s="3">
        <v>45909</v>
      </c>
      <c r="AM132" s="3">
        <v>45916</v>
      </c>
      <c r="AN132" s="3">
        <v>45917</v>
      </c>
      <c r="AO132" s="3">
        <v>45917</v>
      </c>
      <c r="AP132" s="3">
        <v>45914</v>
      </c>
      <c r="AQ132" s="3">
        <v>45918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383.51996222222226</v>
      </c>
    </row>
    <row r="133" spans="1:56" ht="27.75" customHeight="1" x14ac:dyDescent="0.45">
      <c r="A133" s="3">
        <v>45906</v>
      </c>
      <c r="B133" s="14" t="s">
        <v>128</v>
      </c>
      <c r="C133" s="9" t="s">
        <v>179</v>
      </c>
      <c r="D133" s="13" t="s">
        <v>481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114.57174504959998</v>
      </c>
      <c r="Q133" s="10">
        <v>0</v>
      </c>
      <c r="R133" s="10">
        <v>114.57174504959998</v>
      </c>
      <c r="S133" s="9" t="s">
        <v>185</v>
      </c>
      <c r="T133" s="12">
        <v>45919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84</v>
      </c>
      <c r="AA133" s="8">
        <v>4749.8</v>
      </c>
      <c r="AB133" s="8">
        <v>0</v>
      </c>
      <c r="AC133" s="8">
        <v>4749.8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45919</v>
      </c>
      <c r="AK133" s="3">
        <v>0</v>
      </c>
      <c r="AL133" s="3">
        <v>45909</v>
      </c>
      <c r="AM133" s="3">
        <v>45916</v>
      </c>
      <c r="AN133" s="3">
        <v>45917</v>
      </c>
      <c r="AO133" s="3">
        <v>45917</v>
      </c>
      <c r="AP133" s="3">
        <v>45914</v>
      </c>
      <c r="AQ133" s="3">
        <v>45918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383.51996222222226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14249.400000000001</v>
      </c>
      <c r="AB134" s="8">
        <v>0</v>
      </c>
      <c r="AC134" s="8">
        <v>14249.400000000001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45904</v>
      </c>
      <c r="B135" s="14" t="s">
        <v>455</v>
      </c>
      <c r="C135" s="9" t="s">
        <v>456</v>
      </c>
      <c r="D135" s="13" t="s">
        <v>457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140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458</v>
      </c>
      <c r="T135" s="12">
        <v>45912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459</v>
      </c>
      <c r="AA135" s="8">
        <v>12433.3</v>
      </c>
      <c r="AB135" s="8">
        <v>7225</v>
      </c>
      <c r="AC135" s="8">
        <v>5208.2999999999993</v>
      </c>
      <c r="AD135" s="8">
        <v>0</v>
      </c>
      <c r="AE135" s="8">
        <v>12433.3</v>
      </c>
      <c r="AF135" s="8" t="s">
        <v>460</v>
      </c>
      <c r="AG135" s="1" t="s">
        <v>115</v>
      </c>
      <c r="AH135" s="1" t="s">
        <v>75</v>
      </c>
      <c r="AI135" s="1">
        <v>4</v>
      </c>
      <c r="AJ135" s="3">
        <v>45912</v>
      </c>
      <c r="AK135" s="3">
        <v>45908</v>
      </c>
      <c r="AL135" s="3">
        <v>45901</v>
      </c>
      <c r="AM135" s="3">
        <v>45909</v>
      </c>
      <c r="AN135" s="3">
        <v>45910</v>
      </c>
      <c r="AO135" s="3">
        <v>45911</v>
      </c>
      <c r="AP135" s="3">
        <v>45907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450</v>
      </c>
      <c r="BD135" s="56">
        <v>467.9368199999999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459</v>
      </c>
      <c r="AA136" s="8">
        <v>12433.3</v>
      </c>
      <c r="AB136" s="8">
        <v>7225</v>
      </c>
      <c r="AC136" s="8">
        <v>5208.2999999999993</v>
      </c>
      <c r="AD136" s="8">
        <v>0</v>
      </c>
      <c r="AE136" s="8">
        <v>12433.3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450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45909</v>
      </c>
      <c r="U139" s="11">
        <v>30000</v>
      </c>
      <c r="V139" s="10">
        <v>30000</v>
      </c>
      <c r="W139" s="10">
        <v>0</v>
      </c>
      <c r="X139" s="10">
        <v>32730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75</v>
      </c>
      <c r="AI139" s="1">
        <v>4</v>
      </c>
      <c r="AJ139" s="3">
        <v>45909</v>
      </c>
      <c r="AK139" s="3">
        <v>45905</v>
      </c>
      <c r="AL139" s="3">
        <v>45898</v>
      </c>
      <c r="AM139" s="3">
        <v>45906</v>
      </c>
      <c r="AN139" s="3">
        <v>45907</v>
      </c>
      <c r="AO139" s="3">
        <v>45908</v>
      </c>
      <c r="AP139" s="3">
        <v>45904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436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15000</v>
      </c>
      <c r="W140" s="10">
        <v>0</v>
      </c>
      <c r="X140" s="10">
        <v>0</v>
      </c>
      <c r="Y140" s="10">
        <v>0</v>
      </c>
      <c r="Z140" s="9" t="s">
        <v>88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0</v>
      </c>
      <c r="AC141" s="8">
        <v>18649.949999999997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1923.4315100000001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5000</v>
      </c>
      <c r="W142" s="10">
        <v>25000</v>
      </c>
      <c r="X142" s="10">
        <v>9475</v>
      </c>
      <c r="Y142" s="10">
        <v>21551.25</v>
      </c>
      <c r="Z142" s="9" t="s">
        <v>88</v>
      </c>
      <c r="AA142" s="8">
        <v>26795.315662500001</v>
      </c>
      <c r="AB142" s="8">
        <v>0</v>
      </c>
      <c r="AC142" s="8">
        <v>26795.315662500001</v>
      </c>
      <c r="AD142" s="8">
        <v>0</v>
      </c>
      <c r="AE142" s="8">
        <v>26795.315662500001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2763.4902219925007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57878.565662499997</v>
      </c>
      <c r="AB144" s="8">
        <v>0</v>
      </c>
      <c r="AC144" s="8">
        <v>57878.565662499997</v>
      </c>
      <c r="AD144" s="8">
        <v>0</v>
      </c>
      <c r="AE144" s="8">
        <v>57878.565662499997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45895</v>
      </c>
      <c r="B145" s="14" t="s">
        <v>375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45916</v>
      </c>
      <c r="U145" s="11">
        <v>13000</v>
      </c>
      <c r="V145" s="10">
        <v>13000</v>
      </c>
      <c r="W145" s="10">
        <v>0</v>
      </c>
      <c r="X145" s="10">
        <v>53544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45916</v>
      </c>
      <c r="AK145" s="3">
        <v>0</v>
      </c>
      <c r="AL145" s="3">
        <v>45907</v>
      </c>
      <c r="AM145" s="3">
        <v>45914</v>
      </c>
      <c r="AN145" s="3">
        <v>45915</v>
      </c>
      <c r="AO145" s="3">
        <v>45915</v>
      </c>
      <c r="AP145" s="3">
        <v>45911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469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45920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127</v>
      </c>
      <c r="AA146" s="8">
        <v>59372.5</v>
      </c>
      <c r="AB146" s="8">
        <v>15130</v>
      </c>
      <c r="AC146" s="8">
        <v>44242.5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45920</v>
      </c>
      <c r="AK146" s="3">
        <v>0</v>
      </c>
      <c r="AL146" s="3">
        <v>45911</v>
      </c>
      <c r="AM146" s="3">
        <v>45918</v>
      </c>
      <c r="AN146" s="3">
        <v>45919</v>
      </c>
      <c r="AO146" s="3">
        <v>45919</v>
      </c>
      <c r="AP146" s="3">
        <v>45915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4972.3654166666665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0</v>
      </c>
      <c r="AC147" s="8">
        <v>6775.4500000000007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761.48529722222236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66147.95</v>
      </c>
      <c r="AB148" s="8">
        <v>15130</v>
      </c>
      <c r="AC148" s="8">
        <v>51017.95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48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00B6-F5E3-4D4B-B412-249AF416E076}">
  <sheetPr>
    <tabColor rgb="FFFFFF00"/>
  </sheetPr>
  <dimension ref="A1:BD146"/>
  <sheetViews>
    <sheetView zoomScale="80" zoomScaleNormal="80" workbookViewId="0">
      <selection activeCell="D17" sqref="D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45906</v>
      </c>
      <c r="E3" s="79" t="s">
        <v>52</v>
      </c>
      <c r="F3" s="79"/>
      <c r="G3" s="80">
        <v>10.050000000000001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1000</v>
      </c>
      <c r="W9" s="10">
        <v>4000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0</v>
      </c>
      <c r="W16" s="10">
        <v>40000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168</v>
      </c>
      <c r="AA17" s="8">
        <v>44005.499999999993</v>
      </c>
      <c r="AB17" s="8">
        <v>8610</v>
      </c>
      <c r="AC17" s="8">
        <v>35395.499999999993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2570.4998666666665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97711.614329999997</v>
      </c>
      <c r="AB20" s="8">
        <v>8610</v>
      </c>
      <c r="AC20" s="8">
        <v>89101.614329999997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116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8832</v>
      </c>
      <c r="AC33" s="8">
        <v>527.90000000000146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39.763774222222331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252717.3</v>
      </c>
      <c r="AB42" s="8">
        <v>55631.5</v>
      </c>
      <c r="AC42" s="8">
        <v>197085.80000000002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2960</v>
      </c>
      <c r="AC43" s="8">
        <v>2039.0247999999992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172.18431644444436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2960</v>
      </c>
      <c r="AC46" s="8">
        <v>5873.594219999999</v>
      </c>
      <c r="AD46" s="8">
        <v>0</v>
      </c>
      <c r="AE46" s="8">
        <v>8833.594219999999</v>
      </c>
      <c r="AF46" s="8" t="s">
        <v>58</v>
      </c>
      <c r="AG46" s="1" t="s">
        <v>116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45905</v>
      </c>
      <c r="B47" s="14" t="s">
        <v>471</v>
      </c>
      <c r="C47" s="9" t="s">
        <v>139</v>
      </c>
      <c r="D47" s="13" t="s">
        <v>451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45919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80</v>
      </c>
      <c r="AA47" s="8">
        <v>5280.6600000000008</v>
      </c>
      <c r="AB47" s="8">
        <v>0</v>
      </c>
      <c r="AC47" s="8">
        <v>5280.6600000000008</v>
      </c>
      <c r="AD47" s="8">
        <v>0</v>
      </c>
      <c r="AE47" s="8">
        <v>5280.6600000000008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45919</v>
      </c>
      <c r="AK47" s="3">
        <v>45915</v>
      </c>
      <c r="AL47" s="3">
        <v>45908</v>
      </c>
      <c r="AM47" s="3">
        <v>45916</v>
      </c>
      <c r="AN47" s="3">
        <v>45917</v>
      </c>
      <c r="AO47" s="3">
        <v>45918</v>
      </c>
      <c r="AP47" s="3">
        <v>45914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398.98320000000001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306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10477.5</v>
      </c>
      <c r="AB48" s="8">
        <v>0</v>
      </c>
      <c r="AC48" s="8">
        <v>10477.5</v>
      </c>
      <c r="AD48" s="8">
        <v>0</v>
      </c>
      <c r="AE48" s="8">
        <v>10477.5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791.63333333333321</v>
      </c>
    </row>
    <row r="49" spans="1:56" ht="27.75" customHeight="1" x14ac:dyDescent="0.45">
      <c r="A49" s="3">
        <v>45905</v>
      </c>
      <c r="B49" s="14" t="s">
        <v>472</v>
      </c>
      <c r="C49" s="9" t="s">
        <v>139</v>
      </c>
      <c r="D49" s="13" t="s">
        <v>251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0</v>
      </c>
      <c r="AC49" s="8">
        <v>5280.6600000000008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398.98320000000001</v>
      </c>
    </row>
    <row r="50" spans="1:56" ht="27.75" customHeight="1" x14ac:dyDescent="0.45">
      <c r="A50" s="3">
        <v>45796</v>
      </c>
      <c r="B50" s="14" t="s">
        <v>256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366</v>
      </c>
      <c r="V50" s="10">
        <v>0</v>
      </c>
      <c r="W50" s="10">
        <v>366</v>
      </c>
      <c r="X50" s="10">
        <v>0</v>
      </c>
      <c r="Y50" s="10">
        <v>384.3</v>
      </c>
      <c r="Z50" s="9" t="s">
        <v>80</v>
      </c>
      <c r="AA50" s="8">
        <v>383.47650000000004</v>
      </c>
      <c r="AB50" s="8">
        <v>0</v>
      </c>
      <c r="AC50" s="8">
        <v>383.47650000000004</v>
      </c>
      <c r="AD50" s="8">
        <v>0</v>
      </c>
      <c r="AE50" s="8">
        <v>383.47650000000004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28.973779999999994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452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0</v>
      </c>
      <c r="AC51" s="8">
        <v>5280.6600000000008</v>
      </c>
      <c r="AD51" s="8">
        <v>0</v>
      </c>
      <c r="AE51" s="8">
        <v>5280.6600000000008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398.98320000000001</v>
      </c>
    </row>
    <row r="52" spans="1:56" ht="27.75" customHeight="1" x14ac:dyDescent="0.45">
      <c r="A52" s="3">
        <v>45892</v>
      </c>
      <c r="B52" s="14" t="s">
        <v>360</v>
      </c>
      <c r="C52" s="9" t="s">
        <v>139</v>
      </c>
      <c r="D52" s="13" t="s">
        <v>329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640</v>
      </c>
      <c r="V52" s="10">
        <v>0</v>
      </c>
      <c r="W52" s="10">
        <v>640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370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362</v>
      </c>
      <c r="C53" s="9" t="s">
        <v>139</v>
      </c>
      <c r="D53" s="13" t="s">
        <v>131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1840</v>
      </c>
      <c r="V53" s="10">
        <v>80</v>
      </c>
      <c r="W53" s="10">
        <v>1760</v>
      </c>
      <c r="X53" s="10">
        <v>10650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45782</v>
      </c>
      <c r="B54" s="14" t="s">
        <v>249</v>
      </c>
      <c r="C54" s="9" t="s">
        <v>79</v>
      </c>
      <c r="D54" s="13" t="s">
        <v>243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45909</v>
      </c>
      <c r="U54" s="11">
        <v>5000</v>
      </c>
      <c r="V54" s="10">
        <v>4473</v>
      </c>
      <c r="W54" s="10">
        <v>527</v>
      </c>
      <c r="X54" s="10">
        <v>5200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45909</v>
      </c>
      <c r="AK54" s="3">
        <v>45905</v>
      </c>
      <c r="AL54" s="3">
        <v>45898</v>
      </c>
      <c r="AM54" s="3">
        <v>45906</v>
      </c>
      <c r="AN54" s="3">
        <v>45907</v>
      </c>
      <c r="AO54" s="3">
        <v>45908</v>
      </c>
      <c r="AP54" s="3">
        <v>45904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45873</v>
      </c>
      <c r="B55" s="14" t="s">
        <v>308</v>
      </c>
      <c r="C55" s="9" t="s">
        <v>107</v>
      </c>
      <c r="D55" s="13" t="s">
        <v>309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45922</v>
      </c>
      <c r="U55" s="11">
        <v>4000</v>
      </c>
      <c r="V55" s="10">
        <v>0</v>
      </c>
      <c r="W55" s="10">
        <v>4000</v>
      </c>
      <c r="X55" s="10">
        <v>4130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307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45896</v>
      </c>
      <c r="B56" s="14" t="s">
        <v>396</v>
      </c>
      <c r="C56" s="9" t="s">
        <v>79</v>
      </c>
      <c r="D56" s="13" t="s">
        <v>397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45926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8829.0399999999991</v>
      </c>
      <c r="AB56" s="8">
        <v>8829.0399999999991</v>
      </c>
      <c r="AC56" s="8">
        <v>0</v>
      </c>
      <c r="AD56" s="8">
        <v>0</v>
      </c>
      <c r="AE56" s="8">
        <v>8829.0399999999991</v>
      </c>
      <c r="AF56" s="8">
        <v>0</v>
      </c>
      <c r="AG56" s="1" t="s">
        <v>116</v>
      </c>
      <c r="AH56" s="1" t="s">
        <v>75</v>
      </c>
      <c r="AI56" s="1">
        <v>5</v>
      </c>
      <c r="AJ56" s="3">
        <v>45926</v>
      </c>
      <c r="AK56" s="3">
        <v>45921</v>
      </c>
      <c r="AL56" s="3">
        <v>45914</v>
      </c>
      <c r="AM56" s="3">
        <v>45922</v>
      </c>
      <c r="AN56" s="3">
        <v>45923</v>
      </c>
      <c r="AO56" s="3">
        <v>45924</v>
      </c>
      <c r="AP56" s="3">
        <v>45921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428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20500</v>
      </c>
      <c r="V57" s="10">
        <v>400</v>
      </c>
      <c r="W57" s="10">
        <v>20100</v>
      </c>
      <c r="X57" s="10">
        <v>0</v>
      </c>
      <c r="Y57" s="10">
        <v>21105</v>
      </c>
      <c r="Z57" s="9" t="s">
        <v>80</v>
      </c>
      <c r="AA57" s="8">
        <v>21621.369000000002</v>
      </c>
      <c r="AB57" s="8">
        <v>21621.369000000002</v>
      </c>
      <c r="AC57" s="8">
        <v>0</v>
      </c>
      <c r="AD57" s="8">
        <v>0</v>
      </c>
      <c r="AE57" s="8">
        <v>21621.369000000002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8000</v>
      </c>
      <c r="V58" s="10">
        <v>0</v>
      </c>
      <c r="W58" s="10">
        <v>8000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438</v>
      </c>
      <c r="C59" s="9" t="s">
        <v>267</v>
      </c>
      <c r="D59" s="13" t="s">
        <v>430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80</v>
      </c>
      <c r="AA59" s="8">
        <v>21513.800000000003</v>
      </c>
      <c r="AB59" s="8">
        <v>21513.800000000003</v>
      </c>
      <c r="AC59" s="8">
        <v>0</v>
      </c>
      <c r="AD59" s="8">
        <v>0</v>
      </c>
      <c r="AE59" s="8">
        <v>21513.800000000003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439</v>
      </c>
      <c r="C61" s="9" t="s">
        <v>267</v>
      </c>
      <c r="D61" s="13" t="s">
        <v>432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10756.900000000001</v>
      </c>
      <c r="AB61" s="8">
        <v>10756.900000000001</v>
      </c>
      <c r="AC61" s="8">
        <v>0</v>
      </c>
      <c r="AD61" s="8">
        <v>0</v>
      </c>
      <c r="AE61" s="8">
        <v>10756.900000000001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5732</v>
      </c>
      <c r="AC62" s="8">
        <v>5024.9000000000015</v>
      </c>
      <c r="AD62" s="8">
        <v>0</v>
      </c>
      <c r="AE62" s="8">
        <v>10756.900000000001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379.6591111111112</v>
      </c>
    </row>
    <row r="63" spans="1:56" ht="27.75" customHeight="1" x14ac:dyDescent="0.45">
      <c r="A63" s="3">
        <v>45902</v>
      </c>
      <c r="B63" s="14" t="s">
        <v>440</v>
      </c>
      <c r="C63" s="9" t="s">
        <v>267</v>
      </c>
      <c r="D63" s="13" t="s">
        <v>434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5378.4500000000007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406.37177777777782</v>
      </c>
    </row>
    <row r="64" spans="1:56" ht="27.75" customHeight="1" x14ac:dyDescent="0.45">
      <c r="A64" s="3">
        <v>45902</v>
      </c>
      <c r="B64" s="14" t="s">
        <v>440</v>
      </c>
      <c r="C64" s="9" t="s">
        <v>267</v>
      </c>
      <c r="D64" s="13" t="s">
        <v>435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406.37177777777782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0</v>
      </c>
      <c r="AC68" s="8">
        <v>9932.67</v>
      </c>
      <c r="AD68" s="8">
        <v>0</v>
      </c>
      <c r="AE68" s="8">
        <v>9932.67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750.46839999999997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436871.93550000008</v>
      </c>
      <c r="AB94" s="8">
        <v>82437.079000000012</v>
      </c>
      <c r="AC94" s="8">
        <v>354434.85650000011</v>
      </c>
      <c r="AD94" s="8">
        <v>3227.07</v>
      </c>
      <c r="AE94" s="8">
        <v>433644.86550000007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88878</v>
      </c>
      <c r="AC95" s="8">
        <v>24279.000000000015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1912.6456666666681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88878</v>
      </c>
      <c r="AC96" s="8">
        <v>24279.000000000015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45908</v>
      </c>
      <c r="U97" s="11">
        <v>10000</v>
      </c>
      <c r="V97" s="10">
        <v>1196</v>
      </c>
      <c r="W97" s="10">
        <v>8804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45908</v>
      </c>
      <c r="AK97" s="3">
        <v>0</v>
      </c>
      <c r="AL97" s="3">
        <v>45899</v>
      </c>
      <c r="AM97" s="3">
        <v>45906</v>
      </c>
      <c r="AN97" s="3">
        <v>45907</v>
      </c>
      <c r="AO97" s="3">
        <v>45907</v>
      </c>
      <c r="AP97" s="3">
        <v>45903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0</v>
      </c>
      <c r="W99" s="10">
        <v>17360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0</v>
      </c>
      <c r="Y103" s="10">
        <v>31500</v>
      </c>
      <c r="Z103" s="9" t="s">
        <v>81</v>
      </c>
      <c r="AA103" s="8">
        <v>31432.500000000004</v>
      </c>
      <c r="AB103" s="8">
        <v>31432.500000000004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56257</v>
      </c>
      <c r="AC104" s="8">
        <v>247590.5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18926.918222222219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340239.35</v>
      </c>
      <c r="AB105" s="8">
        <v>92648.85</v>
      </c>
      <c r="AC105" s="8">
        <v>247590.5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45631</v>
      </c>
      <c r="B107" s="14" t="s">
        <v>203</v>
      </c>
      <c r="C107" s="9" t="s">
        <v>109</v>
      </c>
      <c r="D107" s="13" t="s">
        <v>144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16000</v>
      </c>
      <c r="V107" s="10">
        <v>0</v>
      </c>
      <c r="W107" s="10">
        <v>16000</v>
      </c>
      <c r="X107" s="10">
        <v>0</v>
      </c>
      <c r="Y107" s="10">
        <v>16800</v>
      </c>
      <c r="Z107" s="9" t="s">
        <v>120</v>
      </c>
      <c r="AA107" s="8">
        <v>17211.04</v>
      </c>
      <c r="AB107" s="8">
        <v>17211.04</v>
      </c>
      <c r="AC107" s="8">
        <v>0</v>
      </c>
      <c r="AD107" s="8">
        <v>0</v>
      </c>
      <c r="AE107" s="8">
        <v>17211.04</v>
      </c>
      <c r="AF107" s="8">
        <v>0</v>
      </c>
      <c r="AG107" s="1" t="s">
        <v>61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218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45631</v>
      </c>
      <c r="B108" s="14" t="s">
        <v>202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9000</v>
      </c>
      <c r="V108" s="10">
        <v>0</v>
      </c>
      <c r="W108" s="10">
        <v>9000</v>
      </c>
      <c r="X108" s="10">
        <v>0</v>
      </c>
      <c r="Y108" s="10">
        <v>9450</v>
      </c>
      <c r="Z108" s="9" t="s">
        <v>120</v>
      </c>
      <c r="AA108" s="8">
        <v>9681.2100000000009</v>
      </c>
      <c r="AB108" s="8">
        <v>9681.2100000000009</v>
      </c>
      <c r="AC108" s="8">
        <v>0</v>
      </c>
      <c r="AD108" s="8">
        <v>0</v>
      </c>
      <c r="AE108" s="8">
        <v>9681.2100000000009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217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45904</v>
      </c>
      <c r="B109" s="14" t="s">
        <v>443</v>
      </c>
      <c r="C109" s="9" t="s">
        <v>454</v>
      </c>
      <c r="D109" s="13" t="s">
        <v>445</v>
      </c>
      <c r="E109" s="9">
        <v>21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45911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120</v>
      </c>
      <c r="AA109" s="8">
        <v>4638.0400000000009</v>
      </c>
      <c r="AB109" s="8">
        <v>4638.0400000000009</v>
      </c>
      <c r="AC109" s="8">
        <v>0</v>
      </c>
      <c r="AD109" s="8">
        <v>4638.0400000000009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45911</v>
      </c>
      <c r="AK109" s="3">
        <v>45907</v>
      </c>
      <c r="AL109" s="3">
        <v>45901</v>
      </c>
      <c r="AM109" s="3">
        <v>45908</v>
      </c>
      <c r="AN109" s="3">
        <v>45909</v>
      </c>
      <c r="AO109" s="3">
        <v>45909</v>
      </c>
      <c r="AP109" s="3">
        <v>45906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111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45925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120</v>
      </c>
      <c r="AA110" s="8">
        <v>107569.00000000001</v>
      </c>
      <c r="AB110" s="8">
        <v>107569.00000000001</v>
      </c>
      <c r="AC110" s="8">
        <v>0</v>
      </c>
      <c r="AD110" s="8">
        <v>107569.00000000001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45925</v>
      </c>
      <c r="AK110" s="3">
        <v>45921</v>
      </c>
      <c r="AL110" s="3">
        <v>45915</v>
      </c>
      <c r="AM110" s="3">
        <v>45922</v>
      </c>
      <c r="AN110" s="3">
        <v>45923</v>
      </c>
      <c r="AO110" s="3">
        <v>45923</v>
      </c>
      <c r="AP110" s="3">
        <v>45920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10528</v>
      </c>
      <c r="AC123" s="8">
        <v>19228.100000000002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1437.3004749999998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40284.100000000006</v>
      </c>
      <c r="AC124" s="8">
        <v>19228.100000000002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13611</v>
      </c>
      <c r="AC127" s="8">
        <v>92344.464999999997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11829.65943262361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13611</v>
      </c>
      <c r="AC129" s="8">
        <v>455796.45082000003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179</v>
      </c>
      <c r="D131" s="13" t="s">
        <v>61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229.14349009919997</v>
      </c>
      <c r="Q131" s="10">
        <v>0</v>
      </c>
      <c r="R131" s="10">
        <v>229.14349009919997</v>
      </c>
      <c r="S131" s="9" t="s">
        <v>185</v>
      </c>
      <c r="T131" s="12">
        <v>45930</v>
      </c>
      <c r="U131" s="11">
        <v>8000</v>
      </c>
      <c r="V131" s="10">
        <v>0</v>
      </c>
      <c r="W131" s="10">
        <v>8000</v>
      </c>
      <c r="X131" s="10">
        <v>0</v>
      </c>
      <c r="Y131" s="10">
        <v>8400</v>
      </c>
      <c r="Z131" s="9" t="s">
        <v>84</v>
      </c>
      <c r="AA131" s="8">
        <v>9499.6</v>
      </c>
      <c r="AB131" s="8">
        <v>0</v>
      </c>
      <c r="AC131" s="8">
        <v>9499.6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45930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45925</v>
      </c>
      <c r="AQ131" s="3">
        <v>45929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767.03992444444452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 t="s">
        <v>60</v>
      </c>
      <c r="H132" s="9">
        <v>0</v>
      </c>
      <c r="I132" s="9">
        <v>102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84</v>
      </c>
      <c r="AA132" s="8">
        <v>9499.6</v>
      </c>
      <c r="AB132" s="8">
        <v>0</v>
      </c>
      <c r="AC132" s="8">
        <v>9499.6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45904</v>
      </c>
      <c r="B133" s="14" t="s">
        <v>455</v>
      </c>
      <c r="C133" s="9" t="s">
        <v>456</v>
      </c>
      <c r="D133" s="13" t="s">
        <v>457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140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458</v>
      </c>
      <c r="T133" s="12">
        <v>45912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459</v>
      </c>
      <c r="AA133" s="8">
        <v>12433.3</v>
      </c>
      <c r="AB133" s="8">
        <v>7225</v>
      </c>
      <c r="AC133" s="8">
        <v>5208.2999999999993</v>
      </c>
      <c r="AD133" s="8">
        <v>0</v>
      </c>
      <c r="AE133" s="8">
        <v>12433.3</v>
      </c>
      <c r="AF133" s="8" t="s">
        <v>460</v>
      </c>
      <c r="AG133" s="1" t="s">
        <v>115</v>
      </c>
      <c r="AH133" s="1" t="s">
        <v>75</v>
      </c>
      <c r="AI133" s="1">
        <v>4</v>
      </c>
      <c r="AJ133" s="3">
        <v>45912</v>
      </c>
      <c r="AK133" s="3">
        <v>45908</v>
      </c>
      <c r="AL133" s="3">
        <v>45901</v>
      </c>
      <c r="AM133" s="3">
        <v>45909</v>
      </c>
      <c r="AN133" s="3">
        <v>45910</v>
      </c>
      <c r="AO133" s="3">
        <v>45911</v>
      </c>
      <c r="AP133" s="3">
        <v>45907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450</v>
      </c>
      <c r="BD133" s="56">
        <v>467.9368199999999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100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459</v>
      </c>
      <c r="AA134" s="8">
        <v>12433.3</v>
      </c>
      <c r="AB134" s="8">
        <v>7225</v>
      </c>
      <c r="AC134" s="8">
        <v>5208.2999999999993</v>
      </c>
      <c r="AD134" s="8">
        <v>0</v>
      </c>
      <c r="AE134" s="8">
        <v>12433.3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450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20000</v>
      </c>
      <c r="W137" s="10">
        <v>10000</v>
      </c>
      <c r="X137" s="10">
        <v>32730</v>
      </c>
      <c r="Y137" s="10">
        <v>0</v>
      </c>
      <c r="Z137" s="9" t="s">
        <v>88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10000</v>
      </c>
      <c r="W138" s="10">
        <v>5000</v>
      </c>
      <c r="X138" s="10">
        <v>0</v>
      </c>
      <c r="Y138" s="10">
        <v>0</v>
      </c>
      <c r="Z138" s="9" t="s">
        <v>88</v>
      </c>
      <c r="AA138" s="8">
        <v>6216.65</v>
      </c>
      <c r="AB138" s="8">
        <v>6216.65</v>
      </c>
      <c r="AC138" s="8">
        <v>0</v>
      </c>
      <c r="AD138" s="8">
        <v>6216.65</v>
      </c>
      <c r="AE138" s="8">
        <v>0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115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74599.799999999988</v>
      </c>
      <c r="AB142" s="8">
        <v>24866.6</v>
      </c>
      <c r="AC142" s="8">
        <v>49733.2</v>
      </c>
      <c r="AD142" s="8">
        <v>6216.65</v>
      </c>
      <c r="AE142" s="8">
        <v>68383.149999999994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13000</v>
      </c>
      <c r="W143" s="10">
        <v>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469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13630</v>
      </c>
      <c r="AC144" s="8">
        <v>45742.5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5140.9487500000014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13630</v>
      </c>
      <c r="AC146" s="8">
        <v>52517.95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540-9950-4B55-96DB-07D48BEE978B}">
  <sheetPr>
    <tabColor rgb="FFFFFF00"/>
  </sheetPr>
  <dimension ref="A1:BD162"/>
  <sheetViews>
    <sheetView topLeftCell="A4" zoomScale="80" zoomScaleNormal="80" workbookViewId="0">
      <selection activeCell="D16" sqref="D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45905</v>
      </c>
      <c r="E3" s="79" t="s">
        <v>52</v>
      </c>
      <c r="F3" s="79"/>
      <c r="G3" s="80">
        <v>10.33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682</v>
      </c>
      <c r="AC10" s="8">
        <v>3020.0499999999997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184.69283555555555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682</v>
      </c>
      <c r="AC11" s="8">
        <v>3020.0499999999997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3195.7771999999995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9335</v>
      </c>
      <c r="Y17" s="10">
        <v>32198.25</v>
      </c>
      <c r="Z17" s="9" t="s">
        <v>168</v>
      </c>
      <c r="AA17" s="8">
        <v>28338.001807500001</v>
      </c>
      <c r="AB17" s="8">
        <v>24908</v>
      </c>
      <c r="AC17" s="8">
        <v>3430.0018075000007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249.09435348688899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126049.61613749999</v>
      </c>
      <c r="AB20" s="8">
        <v>24908</v>
      </c>
      <c r="AC20" s="8">
        <v>101141.61613749999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117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115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118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45904</v>
      </c>
      <c r="B37" s="14" t="s">
        <v>446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447</v>
      </c>
      <c r="T37" s="12">
        <v>45915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172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45915</v>
      </c>
      <c r="AK37" s="3">
        <v>0</v>
      </c>
      <c r="AL37" s="3">
        <v>0</v>
      </c>
      <c r="AM37" s="3">
        <v>0</v>
      </c>
      <c r="AN37" s="3">
        <v>0</v>
      </c>
      <c r="AO37" s="3">
        <v>45914</v>
      </c>
      <c r="AP37" s="3">
        <v>45910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45904</v>
      </c>
      <c r="B38" s="14" t="s">
        <v>446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447</v>
      </c>
      <c r="T38" s="12">
        <v>45924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77</v>
      </c>
      <c r="AI38" s="1">
        <v>1</v>
      </c>
      <c r="AJ38" s="3">
        <v>45924</v>
      </c>
      <c r="AK38" s="3">
        <v>0</v>
      </c>
      <c r="AL38" s="3">
        <v>0</v>
      </c>
      <c r="AM38" s="3">
        <v>0</v>
      </c>
      <c r="AN38" s="3">
        <v>0</v>
      </c>
      <c r="AO38" s="3">
        <v>45923</v>
      </c>
      <c r="AP38" s="3">
        <v>45919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45904</v>
      </c>
      <c r="B39" s="14" t="s">
        <v>448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45915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12462</v>
      </c>
      <c r="AC39" s="8">
        <v>6257.8000000000029</v>
      </c>
      <c r="AD39" s="8">
        <v>0</v>
      </c>
      <c r="AE39" s="8">
        <v>0</v>
      </c>
      <c r="AF39" s="8">
        <v>0</v>
      </c>
      <c r="AG39" s="1" t="s">
        <v>116</v>
      </c>
      <c r="AH39" s="1" t="s">
        <v>77</v>
      </c>
      <c r="AI39" s="1">
        <v>1</v>
      </c>
      <c r="AJ39" s="3">
        <v>45915</v>
      </c>
      <c r="AK39" s="3">
        <v>0</v>
      </c>
      <c r="AL39" s="3">
        <v>0</v>
      </c>
      <c r="AM39" s="3">
        <v>0</v>
      </c>
      <c r="AN39" s="3">
        <v>0</v>
      </c>
      <c r="AO39" s="3">
        <v>45914</v>
      </c>
      <c r="AP39" s="3">
        <v>45910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471.36530844444462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116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>
        <v>45905</v>
      </c>
      <c r="B41" s="14" t="s">
        <v>461</v>
      </c>
      <c r="C41" s="9" t="s">
        <v>73</v>
      </c>
      <c r="D41" s="13" t="s">
        <v>462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45916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463</v>
      </c>
      <c r="AG41" s="1" t="s">
        <v>116</v>
      </c>
      <c r="AH41" s="1" t="s">
        <v>74</v>
      </c>
      <c r="AI41" s="1">
        <v>2</v>
      </c>
      <c r="AJ41" s="3">
        <v>45916</v>
      </c>
      <c r="AK41" s="3">
        <v>0</v>
      </c>
      <c r="AL41" s="3">
        <v>45907</v>
      </c>
      <c r="AM41" s="3">
        <v>45914</v>
      </c>
      <c r="AN41" s="3">
        <v>45915</v>
      </c>
      <c r="AO41" s="3">
        <v>45915</v>
      </c>
      <c r="AP41" s="3">
        <v>45911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45905</v>
      </c>
      <c r="B42" s="14" t="s">
        <v>461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45916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463</v>
      </c>
      <c r="AG42" s="1" t="s">
        <v>116</v>
      </c>
      <c r="AH42" s="1" t="s">
        <v>74</v>
      </c>
      <c r="AI42" s="1">
        <v>2</v>
      </c>
      <c r="AJ42" s="3">
        <v>45916</v>
      </c>
      <c r="AK42" s="3">
        <v>0</v>
      </c>
      <c r="AL42" s="3">
        <v>45907</v>
      </c>
      <c r="AM42" s="3">
        <v>45914</v>
      </c>
      <c r="AN42" s="3">
        <v>45915</v>
      </c>
      <c r="AO42" s="3">
        <v>45915</v>
      </c>
      <c r="AP42" s="3">
        <v>45911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45">
      <c r="A43" s="3">
        <v>45905</v>
      </c>
      <c r="B43" s="14" t="s">
        <v>461</v>
      </c>
      <c r="C43" s="9" t="s">
        <v>73</v>
      </c>
      <c r="D43" s="13" t="s">
        <v>386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45916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463</v>
      </c>
      <c r="AG43" s="1" t="s">
        <v>116</v>
      </c>
      <c r="AH43" s="1" t="s">
        <v>74</v>
      </c>
      <c r="AI43" s="1">
        <v>2</v>
      </c>
      <c r="AJ43" s="3">
        <v>45916</v>
      </c>
      <c r="AK43" s="3">
        <v>0</v>
      </c>
      <c r="AL43" s="3">
        <v>45907</v>
      </c>
      <c r="AM43" s="3">
        <v>45914</v>
      </c>
      <c r="AN43" s="3">
        <v>45915</v>
      </c>
      <c r="AO43" s="3">
        <v>45915</v>
      </c>
      <c r="AP43" s="3">
        <v>45911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705.02926755555563</v>
      </c>
    </row>
    <row r="44" spans="1:56" ht="27.75" customHeight="1" x14ac:dyDescent="0.45">
      <c r="A44" s="3">
        <v>45905</v>
      </c>
      <c r="B44" s="14" t="s">
        <v>461</v>
      </c>
      <c r="C44" s="9" t="s">
        <v>73</v>
      </c>
      <c r="D44" s="13" t="s">
        <v>465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45916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463</v>
      </c>
      <c r="AG44" s="1" t="s">
        <v>116</v>
      </c>
      <c r="AH44" s="1" t="s">
        <v>74</v>
      </c>
      <c r="AI44" s="1">
        <v>2</v>
      </c>
      <c r="AJ44" s="3">
        <v>45916</v>
      </c>
      <c r="AK44" s="3">
        <v>0</v>
      </c>
      <c r="AL44" s="3">
        <v>45907</v>
      </c>
      <c r="AM44" s="3">
        <v>45914</v>
      </c>
      <c r="AN44" s="3">
        <v>45915</v>
      </c>
      <c r="AO44" s="3">
        <v>45915</v>
      </c>
      <c r="AP44" s="3">
        <v>45911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45905</v>
      </c>
      <c r="B45" s="14" t="s">
        <v>461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45918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466</v>
      </c>
      <c r="AG45" s="1" t="s">
        <v>116</v>
      </c>
      <c r="AH45" s="1" t="s">
        <v>74</v>
      </c>
      <c r="AI45" s="1">
        <v>2</v>
      </c>
      <c r="AJ45" s="3">
        <v>45918</v>
      </c>
      <c r="AK45" s="3">
        <v>0</v>
      </c>
      <c r="AL45" s="3">
        <v>45909</v>
      </c>
      <c r="AM45" s="3">
        <v>45916</v>
      </c>
      <c r="AN45" s="3">
        <v>45917</v>
      </c>
      <c r="AO45" s="3">
        <v>45917</v>
      </c>
      <c r="AP45" s="3">
        <v>45913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45905</v>
      </c>
      <c r="B46" s="14" t="s">
        <v>461</v>
      </c>
      <c r="C46" s="9" t="s">
        <v>73</v>
      </c>
      <c r="D46" s="13" t="s">
        <v>467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45918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466</v>
      </c>
      <c r="AG46" s="1" t="s">
        <v>61</v>
      </c>
      <c r="AH46" s="1" t="s">
        <v>74</v>
      </c>
      <c r="AI46" s="1">
        <v>2</v>
      </c>
      <c r="AJ46" s="3">
        <v>45918</v>
      </c>
      <c r="AK46" s="3">
        <v>0</v>
      </c>
      <c r="AL46" s="3">
        <v>45909</v>
      </c>
      <c r="AM46" s="3">
        <v>45916</v>
      </c>
      <c r="AN46" s="3">
        <v>45917</v>
      </c>
      <c r="AO46" s="3">
        <v>45917</v>
      </c>
      <c r="AP46" s="3">
        <v>45913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45905</v>
      </c>
      <c r="B47" s="14" t="s">
        <v>461</v>
      </c>
      <c r="C47" s="9" t="s">
        <v>73</v>
      </c>
      <c r="D47" s="13" t="s">
        <v>288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45918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466</v>
      </c>
      <c r="AG47" s="1" t="s">
        <v>115</v>
      </c>
      <c r="AH47" s="1" t="s">
        <v>74</v>
      </c>
      <c r="AI47" s="1">
        <v>2</v>
      </c>
      <c r="AJ47" s="3">
        <v>45918</v>
      </c>
      <c r="AK47" s="3">
        <v>0</v>
      </c>
      <c r="AL47" s="3">
        <v>45909</v>
      </c>
      <c r="AM47" s="3">
        <v>45916</v>
      </c>
      <c r="AN47" s="3">
        <v>45917</v>
      </c>
      <c r="AO47" s="3">
        <v>45917</v>
      </c>
      <c r="AP47" s="3">
        <v>45913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45905</v>
      </c>
      <c r="B48" s="14" t="s">
        <v>461</v>
      </c>
      <c r="C48" s="9" t="s">
        <v>73</v>
      </c>
      <c r="D48" s="13" t="s">
        <v>282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45918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466</v>
      </c>
      <c r="AG48" s="1" t="s">
        <v>115</v>
      </c>
      <c r="AH48" s="1" t="s">
        <v>74</v>
      </c>
      <c r="AI48" s="1">
        <v>2</v>
      </c>
      <c r="AJ48" s="3">
        <v>45918</v>
      </c>
      <c r="AK48" s="3">
        <v>0</v>
      </c>
      <c r="AL48" s="3">
        <v>45909</v>
      </c>
      <c r="AM48" s="3">
        <v>45916</v>
      </c>
      <c r="AN48" s="3">
        <v>45917</v>
      </c>
      <c r="AO48" s="3">
        <v>45917</v>
      </c>
      <c r="AP48" s="3">
        <v>45913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140000</v>
      </c>
      <c r="V49" s="10">
        <v>0</v>
      </c>
      <c r="W49" s="10">
        <v>140000</v>
      </c>
      <c r="X49" s="10">
        <v>0</v>
      </c>
      <c r="Y49" s="10">
        <v>147000</v>
      </c>
      <c r="Z49" s="9" t="s">
        <v>172</v>
      </c>
      <c r="AA49" s="8">
        <v>131038.6</v>
      </c>
      <c r="AB49" s="8">
        <v>0</v>
      </c>
      <c r="AC49" s="8">
        <v>131038.6</v>
      </c>
      <c r="AD49" s="8">
        <v>0</v>
      </c>
      <c r="AE49" s="8">
        <v>0</v>
      </c>
      <c r="AF49" s="8">
        <v>0</v>
      </c>
      <c r="AG49" s="1" t="s">
        <v>116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9870.4097457777771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262077.2</v>
      </c>
      <c r="AB50" s="8">
        <v>59261.500000000007</v>
      </c>
      <c r="AC50" s="8">
        <v>202815.7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45905</v>
      </c>
      <c r="B51" s="14" t="s">
        <v>128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112</v>
      </c>
      <c r="AA51" s="8">
        <v>4999.0247999999992</v>
      </c>
      <c r="AB51" s="8">
        <v>2960</v>
      </c>
      <c r="AC51" s="8">
        <v>2039.0247999999992</v>
      </c>
      <c r="AD51" s="8">
        <v>0</v>
      </c>
      <c r="AE51" s="8">
        <v>4999.0247999999992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172.18431644444436</v>
      </c>
    </row>
    <row r="52" spans="1:56" ht="27.75" customHeight="1" x14ac:dyDescent="0.45">
      <c r="A52" s="3">
        <v>45905</v>
      </c>
      <c r="B52" s="14" t="s">
        <v>128</v>
      </c>
      <c r="C52" s="9" t="s">
        <v>139</v>
      </c>
      <c r="D52" s="13" t="s">
        <v>449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422.13987199999991</v>
      </c>
    </row>
    <row r="53" spans="1:56" ht="27.75" customHeight="1" x14ac:dyDescent="0.45">
      <c r="A53" s="3">
        <v>45796</v>
      </c>
      <c r="B53" s="14" t="s">
        <v>255</v>
      </c>
      <c r="C53" s="9" t="s">
        <v>139</v>
      </c>
      <c r="D53" s="13" t="s">
        <v>250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9998.0495999999985</v>
      </c>
      <c r="AB54" s="8">
        <v>2960</v>
      </c>
      <c r="AC54" s="8">
        <v>7038.0495999999985</v>
      </c>
      <c r="AD54" s="8">
        <v>0</v>
      </c>
      <c r="AE54" s="8">
        <v>9998.0495999999985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192</v>
      </c>
      <c r="BD54" s="56">
        <v>0</v>
      </c>
    </row>
    <row r="55" spans="1:56" ht="27.75" customHeight="1" x14ac:dyDescent="0.45">
      <c r="A55" s="3">
        <v>45877</v>
      </c>
      <c r="B55" s="14" t="s">
        <v>318</v>
      </c>
      <c r="C55" s="9" t="s">
        <v>79</v>
      </c>
      <c r="D55" s="13" t="s">
        <v>319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45906</v>
      </c>
      <c r="U55" s="11">
        <v>3000</v>
      </c>
      <c r="V55" s="10">
        <v>3000</v>
      </c>
      <c r="W55" s="10">
        <v>0</v>
      </c>
      <c r="X55" s="10">
        <v>3300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45906</v>
      </c>
      <c r="AK55" s="3">
        <v>45902</v>
      </c>
      <c r="AL55" s="3">
        <v>45895</v>
      </c>
      <c r="AM55" s="3">
        <v>45903</v>
      </c>
      <c r="AN55" s="3">
        <v>45904</v>
      </c>
      <c r="AO55" s="3">
        <v>45905</v>
      </c>
      <c r="AP55" s="3">
        <v>45901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45906</v>
      </c>
      <c r="U56" s="11">
        <v>3000</v>
      </c>
      <c r="V56" s="10">
        <v>3000</v>
      </c>
      <c r="W56" s="10">
        <v>0</v>
      </c>
      <c r="X56" s="10">
        <v>3300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45906</v>
      </c>
      <c r="AK56" s="3">
        <v>45902</v>
      </c>
      <c r="AL56" s="3">
        <v>45895</v>
      </c>
      <c r="AM56" s="3">
        <v>45903</v>
      </c>
      <c r="AN56" s="3">
        <v>45904</v>
      </c>
      <c r="AO56" s="3">
        <v>45905</v>
      </c>
      <c r="AP56" s="3">
        <v>45901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427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128</v>
      </c>
      <c r="C57" s="9" t="s">
        <v>139</v>
      </c>
      <c r="D57" s="13" t="s">
        <v>451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0</v>
      </c>
      <c r="AC57" s="8">
        <v>5280.6600000000008</v>
      </c>
      <c r="AD57" s="8">
        <v>0</v>
      </c>
      <c r="AE57" s="8">
        <v>5280.6600000000008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398.98320000000001</v>
      </c>
    </row>
    <row r="58" spans="1:56" ht="27.75" customHeight="1" x14ac:dyDescent="0.45">
      <c r="A58" s="3">
        <v>45905</v>
      </c>
      <c r="B58" s="14" t="s">
        <v>128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10477.5</v>
      </c>
      <c r="AB58" s="8">
        <v>0</v>
      </c>
      <c r="AC58" s="8">
        <v>10477.5</v>
      </c>
      <c r="AD58" s="8">
        <v>0</v>
      </c>
      <c r="AE58" s="8">
        <v>10477.5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791.63333333333321</v>
      </c>
    </row>
    <row r="59" spans="1:56" ht="27.75" customHeight="1" x14ac:dyDescent="0.45">
      <c r="A59" s="3">
        <v>45905</v>
      </c>
      <c r="B59" s="14" t="s">
        <v>128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customHeight="1" x14ac:dyDescent="0.45">
      <c r="A60" s="3">
        <v>45905</v>
      </c>
      <c r="B60" s="14" t="s">
        <v>128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0</v>
      </c>
      <c r="AC60" s="8">
        <v>5280.6600000000008</v>
      </c>
      <c r="AD60" s="8">
        <v>0</v>
      </c>
      <c r="AE60" s="8">
        <v>5280.6600000000008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398.98320000000001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45915</v>
      </c>
      <c r="U61" s="11">
        <v>366</v>
      </c>
      <c r="V61" s="10">
        <v>0</v>
      </c>
      <c r="W61" s="10">
        <v>366</v>
      </c>
      <c r="X61" s="10">
        <v>0</v>
      </c>
      <c r="Y61" s="10">
        <v>384.3</v>
      </c>
      <c r="Z61" s="9" t="s">
        <v>80</v>
      </c>
      <c r="AA61" s="8">
        <v>383.47650000000004</v>
      </c>
      <c r="AB61" s="8">
        <v>0</v>
      </c>
      <c r="AC61" s="8">
        <v>383.47650000000004</v>
      </c>
      <c r="AD61" s="8">
        <v>0</v>
      </c>
      <c r="AE61" s="8">
        <v>383.47650000000004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45915</v>
      </c>
      <c r="AK61" s="3">
        <v>45911</v>
      </c>
      <c r="AL61" s="3">
        <v>45904</v>
      </c>
      <c r="AM61" s="3">
        <v>45912</v>
      </c>
      <c r="AN61" s="3">
        <v>45913</v>
      </c>
      <c r="AO61" s="3">
        <v>45914</v>
      </c>
      <c r="AP61" s="3">
        <v>45910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28.973779999999994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4473</v>
      </c>
      <c r="W64" s="10">
        <v>527</v>
      </c>
      <c r="X64" s="10">
        <v>5200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428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45906</v>
      </c>
      <c r="U65" s="11">
        <v>10000</v>
      </c>
      <c r="V65" s="10">
        <v>5000</v>
      </c>
      <c r="W65" s="10">
        <v>5000</v>
      </c>
      <c r="X65" s="10">
        <v>10908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45906</v>
      </c>
      <c r="AK65" s="3">
        <v>45902</v>
      </c>
      <c r="AL65" s="3">
        <v>45895</v>
      </c>
      <c r="AM65" s="3">
        <v>45903</v>
      </c>
      <c r="AN65" s="3">
        <v>45904</v>
      </c>
      <c r="AO65" s="3">
        <v>45905</v>
      </c>
      <c r="AP65" s="3">
        <v>45901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45902</v>
      </c>
      <c r="B66" s="14" t="s">
        <v>439</v>
      </c>
      <c r="C66" s="9" t="s">
        <v>267</v>
      </c>
      <c r="D66" s="13" t="s">
        <v>429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45906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45906</v>
      </c>
      <c r="AK66" s="3">
        <v>45902</v>
      </c>
      <c r="AL66" s="3">
        <v>45895</v>
      </c>
      <c r="AM66" s="3">
        <v>45903</v>
      </c>
      <c r="AN66" s="3">
        <v>45904</v>
      </c>
      <c r="AO66" s="3">
        <v>45905</v>
      </c>
      <c r="AP66" s="3">
        <v>45901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438</v>
      </c>
      <c r="C67" s="9" t="s">
        <v>267</v>
      </c>
      <c r="D67" s="13" t="s">
        <v>428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21513.800000000003</v>
      </c>
      <c r="AB67" s="8">
        <v>21513.800000000003</v>
      </c>
      <c r="AC67" s="8">
        <v>0</v>
      </c>
      <c r="AD67" s="8">
        <v>0</v>
      </c>
      <c r="AE67" s="8">
        <v>21513.800000000003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429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21513.800000000003</v>
      </c>
      <c r="AB68" s="8">
        <v>21513.800000000003</v>
      </c>
      <c r="AC68" s="8">
        <v>0</v>
      </c>
      <c r="AD68" s="8">
        <v>0</v>
      </c>
      <c r="AE68" s="8">
        <v>21513.800000000003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45902</v>
      </c>
      <c r="B69" s="14" t="s">
        <v>438</v>
      </c>
      <c r="C69" s="9" t="s">
        <v>267</v>
      </c>
      <c r="D69" s="13" t="s">
        <v>430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21513.800000000003</v>
      </c>
      <c r="AC69" s="8">
        <v>0</v>
      </c>
      <c r="AD69" s="8">
        <v>0</v>
      </c>
      <c r="AE69" s="8">
        <v>21513.800000000003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438</v>
      </c>
      <c r="C70" s="9" t="s">
        <v>267</v>
      </c>
      <c r="D70" s="13" t="s">
        <v>431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10756.900000000001</v>
      </c>
      <c r="AB70" s="8">
        <v>10756.900000000001</v>
      </c>
      <c r="AC70" s="8">
        <v>0</v>
      </c>
      <c r="AD70" s="8">
        <v>0</v>
      </c>
      <c r="AE70" s="8">
        <v>10756.900000000001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45902</v>
      </c>
      <c r="B71" s="14" t="s">
        <v>439</v>
      </c>
      <c r="C71" s="9" t="s">
        <v>267</v>
      </c>
      <c r="D71" s="13" t="s">
        <v>432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10756.900000000001</v>
      </c>
      <c r="AB71" s="8">
        <v>10756.900000000001</v>
      </c>
      <c r="AC71" s="8">
        <v>0</v>
      </c>
      <c r="AD71" s="8">
        <v>0</v>
      </c>
      <c r="AE71" s="8">
        <v>10756.900000000001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45902</v>
      </c>
      <c r="B72" s="14" t="s">
        <v>440</v>
      </c>
      <c r="C72" s="9" t="s">
        <v>267</v>
      </c>
      <c r="D72" s="13" t="s">
        <v>433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5732</v>
      </c>
      <c r="AC72" s="8">
        <v>5024.9000000000015</v>
      </c>
      <c r="AD72" s="8">
        <v>0</v>
      </c>
      <c r="AE72" s="8">
        <v>10756.900000000001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379.6591111111112</v>
      </c>
    </row>
    <row r="73" spans="1:56" ht="27.75" customHeight="1" x14ac:dyDescent="0.45">
      <c r="A73" s="3">
        <v>45902</v>
      </c>
      <c r="B73" s="14" t="s">
        <v>440</v>
      </c>
      <c r="C73" s="9" t="s">
        <v>267</v>
      </c>
      <c r="D73" s="13" t="s">
        <v>434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406.37177777777782</v>
      </c>
    </row>
    <row r="74" spans="1:56" ht="27.75" customHeight="1" x14ac:dyDescent="0.45">
      <c r="A74" s="3">
        <v>45902</v>
      </c>
      <c r="B74" s="14" t="s">
        <v>440</v>
      </c>
      <c r="C74" s="9" t="s">
        <v>267</v>
      </c>
      <c r="D74" s="13" t="s">
        <v>435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406.37177777777782</v>
      </c>
    </row>
    <row r="75" spans="1:56" ht="27.75" customHeight="1" x14ac:dyDescent="0.45">
      <c r="A75" s="3">
        <v>45873</v>
      </c>
      <c r="B75" s="14" t="s">
        <v>308</v>
      </c>
      <c r="C75" s="9" t="s">
        <v>107</v>
      </c>
      <c r="D75" s="13" t="s">
        <v>309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45922</v>
      </c>
      <c r="U75" s="11">
        <v>4000</v>
      </c>
      <c r="V75" s="10">
        <v>0</v>
      </c>
      <c r="W75" s="10">
        <v>4000</v>
      </c>
      <c r="X75" s="10">
        <v>4130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307</v>
      </c>
      <c r="AG75" s="1" t="s">
        <v>116</v>
      </c>
      <c r="AH75" s="1" t="s">
        <v>75</v>
      </c>
      <c r="AI75" s="1">
        <v>4</v>
      </c>
      <c r="AJ75" s="3">
        <v>45922</v>
      </c>
      <c r="AK75" s="3">
        <v>45918</v>
      </c>
      <c r="AL75" s="3">
        <v>45911</v>
      </c>
      <c r="AM75" s="3">
        <v>45919</v>
      </c>
      <c r="AN75" s="3">
        <v>45920</v>
      </c>
      <c r="AO75" s="3">
        <v>45921</v>
      </c>
      <c r="AP75" s="3">
        <v>45917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363</v>
      </c>
      <c r="C76" s="9" t="s">
        <v>79</v>
      </c>
      <c r="D76" s="13" t="s">
        <v>364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3227.07</v>
      </c>
      <c r="AB76" s="8">
        <v>3227.07</v>
      </c>
      <c r="AC76" s="8">
        <v>0</v>
      </c>
      <c r="AD76" s="8">
        <v>3227.07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389</v>
      </c>
      <c r="C77" s="9" t="s">
        <v>79</v>
      </c>
      <c r="D77" s="13" t="s">
        <v>390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0</v>
      </c>
      <c r="W77" s="10">
        <v>9000</v>
      </c>
      <c r="X77" s="10">
        <v>0</v>
      </c>
      <c r="Y77" s="10">
        <v>9450</v>
      </c>
      <c r="Z77" s="9" t="s">
        <v>80</v>
      </c>
      <c r="AA77" s="8">
        <v>9932.67</v>
      </c>
      <c r="AB77" s="8">
        <v>0</v>
      </c>
      <c r="AC77" s="8">
        <v>9932.67</v>
      </c>
      <c r="AD77" s="8">
        <v>0</v>
      </c>
      <c r="AE77" s="8">
        <v>9932.67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750.46839999999997</v>
      </c>
    </row>
    <row r="78" spans="1:56" ht="27.75" customHeight="1" x14ac:dyDescent="0.45">
      <c r="A78" s="3">
        <v>45891</v>
      </c>
      <c r="B78" s="14" t="s">
        <v>391</v>
      </c>
      <c r="C78" s="9" t="s">
        <v>79</v>
      </c>
      <c r="D78" s="13" t="s">
        <v>392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333.54151111111111</v>
      </c>
    </row>
    <row r="79" spans="1:56" ht="27.75" customHeight="1" x14ac:dyDescent="0.45">
      <c r="A79" s="3">
        <v>45891</v>
      </c>
      <c r="B79" s="14" t="s">
        <v>393</v>
      </c>
      <c r="C79" s="9" t="s">
        <v>79</v>
      </c>
      <c r="D79" s="13" t="s">
        <v>394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9000</v>
      </c>
      <c r="V79" s="10">
        <v>0</v>
      </c>
      <c r="W79" s="10">
        <v>9000</v>
      </c>
      <c r="X79" s="10">
        <v>0</v>
      </c>
      <c r="Y79" s="10">
        <v>9450</v>
      </c>
      <c r="Z79" s="9" t="s">
        <v>80</v>
      </c>
      <c r="AA79" s="8">
        <v>9932.67</v>
      </c>
      <c r="AB79" s="8">
        <v>0</v>
      </c>
      <c r="AC79" s="8">
        <v>9932.67</v>
      </c>
      <c r="AD79" s="8">
        <v>0</v>
      </c>
      <c r="AE79" s="8">
        <v>9932.67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750.46839999999997</v>
      </c>
    </row>
    <row r="80" spans="1:56" ht="27.75" customHeight="1" x14ac:dyDescent="0.45">
      <c r="A80" s="3" t="s">
        <v>135</v>
      </c>
      <c r="B80" s="14" t="s">
        <v>135</v>
      </c>
      <c r="C80" s="9" t="s">
        <v>139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45930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7916.333333333333</v>
      </c>
    </row>
    <row r="81" spans="1:56" ht="27.75" customHeight="1" x14ac:dyDescent="0.45">
      <c r="A81" s="3" t="s">
        <v>135</v>
      </c>
      <c r="B81" s="14" t="s">
        <v>135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1667.7075555555555</v>
      </c>
    </row>
    <row r="82" spans="1:56" ht="27.75" customHeight="1" x14ac:dyDescent="0.45">
      <c r="A82" s="3" t="s">
        <v>135</v>
      </c>
      <c r="B82" s="14" t="s">
        <v>135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45930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1625.4871111111113</v>
      </c>
    </row>
    <row r="83" spans="1:56" ht="27.75" customHeight="1" x14ac:dyDescent="0.45">
      <c r="A83" s="3">
        <v>45887</v>
      </c>
      <c r="B83" s="14" t="s">
        <v>345</v>
      </c>
      <c r="C83" s="9" t="s">
        <v>139</v>
      </c>
      <c r="D83" s="13" t="s">
        <v>224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104</v>
      </c>
      <c r="V83" s="10">
        <v>0</v>
      </c>
      <c r="W83" s="10">
        <v>104</v>
      </c>
      <c r="X83" s="10">
        <v>11230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45896</v>
      </c>
      <c r="B84" s="14" t="s">
        <v>395</v>
      </c>
      <c r="C84" s="9" t="s">
        <v>79</v>
      </c>
      <c r="D84" s="13" t="s">
        <v>310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115</v>
      </c>
      <c r="AH84" s="1" t="s">
        <v>75</v>
      </c>
      <c r="AI84" s="1">
        <v>5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250.15613333333337</v>
      </c>
    </row>
    <row r="85" spans="1:56" ht="27.75" customHeight="1" x14ac:dyDescent="0.45">
      <c r="A85" s="3">
        <v>45896</v>
      </c>
      <c r="B85" s="14" t="s">
        <v>396</v>
      </c>
      <c r="C85" s="9" t="s">
        <v>79</v>
      </c>
      <c r="D85" s="13" t="s">
        <v>397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115</v>
      </c>
      <c r="AH85" s="1" t="s">
        <v>75</v>
      </c>
      <c r="AI85" s="1">
        <v>5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667.08302222222221</v>
      </c>
    </row>
    <row r="86" spans="1:56" ht="27.75" customHeight="1" x14ac:dyDescent="0.45">
      <c r="A86" s="3">
        <v>45892</v>
      </c>
      <c r="B86" s="14" t="s">
        <v>365</v>
      </c>
      <c r="C86" s="9" t="s">
        <v>79</v>
      </c>
      <c r="D86" s="13" t="s">
        <v>220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500.31226666666674</v>
      </c>
    </row>
    <row r="87" spans="1:56" ht="27.75" customHeight="1" x14ac:dyDescent="0.45">
      <c r="A87" s="3">
        <v>45796</v>
      </c>
      <c r="B87" s="14" t="s">
        <v>258</v>
      </c>
      <c r="C87" s="9" t="s">
        <v>139</v>
      </c>
      <c r="D87" s="13" t="s">
        <v>145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240</v>
      </c>
      <c r="V87" s="10">
        <v>0</v>
      </c>
      <c r="W87" s="10">
        <v>240</v>
      </c>
      <c r="X87" s="10">
        <v>0</v>
      </c>
      <c r="Y87" s="10">
        <v>252</v>
      </c>
      <c r="Z87" s="9" t="s">
        <v>80</v>
      </c>
      <c r="AA87" s="8">
        <v>251.46</v>
      </c>
      <c r="AB87" s="8">
        <v>0</v>
      </c>
      <c r="AC87" s="8">
        <v>251.46</v>
      </c>
      <c r="AD87" s="8">
        <v>0</v>
      </c>
      <c r="AE87" s="8">
        <v>251.46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254</v>
      </c>
      <c r="AZ87" s="2">
        <v>0</v>
      </c>
      <c r="BA87" s="2">
        <v>0</v>
      </c>
      <c r="BB87" s="2">
        <v>0</v>
      </c>
      <c r="BC87" s="1" t="s">
        <v>104</v>
      </c>
      <c r="BD87" s="56">
        <v>18.999199999999998</v>
      </c>
    </row>
    <row r="88" spans="1:56" ht="27.75" customHeight="1" x14ac:dyDescent="0.45">
      <c r="A88" s="3">
        <v>45876</v>
      </c>
      <c r="B88" s="14" t="s">
        <v>328</v>
      </c>
      <c r="C88" s="9" t="s">
        <v>107</v>
      </c>
      <c r="D88" s="13" t="s">
        <v>314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45877</v>
      </c>
      <c r="B89" s="14" t="s">
        <v>318</v>
      </c>
      <c r="C89" s="9" t="s">
        <v>79</v>
      </c>
      <c r="D89" s="13" t="s">
        <v>319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7000</v>
      </c>
      <c r="V89" s="10">
        <v>0</v>
      </c>
      <c r="W89" s="10">
        <v>7000</v>
      </c>
      <c r="X89" s="10">
        <v>0</v>
      </c>
      <c r="Y89" s="10">
        <v>7350</v>
      </c>
      <c r="Z89" s="9" t="s">
        <v>80</v>
      </c>
      <c r="AA89" s="8">
        <v>7725.41</v>
      </c>
      <c r="AB89" s="8">
        <v>0</v>
      </c>
      <c r="AC89" s="8">
        <v>7725.41</v>
      </c>
      <c r="AD89" s="8">
        <v>0</v>
      </c>
      <c r="AE89" s="8">
        <v>7725.41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583.69764444444445</v>
      </c>
    </row>
    <row r="90" spans="1:56" ht="27.75" customHeight="1" x14ac:dyDescent="0.45">
      <c r="A90" s="3" t="s">
        <v>135</v>
      </c>
      <c r="B90" s="14" t="s">
        <v>135</v>
      </c>
      <c r="C90" s="9" t="s">
        <v>270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8338.5377777777776</v>
      </c>
    </row>
    <row r="91" spans="1:56" ht="27.75" customHeight="1" x14ac:dyDescent="0.45">
      <c r="A91" s="3">
        <v>45825</v>
      </c>
      <c r="B91" s="14" t="s">
        <v>269</v>
      </c>
      <c r="C91" s="9" t="s">
        <v>139</v>
      </c>
      <c r="D91" s="13" t="s">
        <v>239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894</v>
      </c>
      <c r="V91" s="10">
        <v>525</v>
      </c>
      <c r="W91" s="10">
        <v>369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45796</v>
      </c>
      <c r="B92" s="14" t="s">
        <v>257</v>
      </c>
      <c r="C92" s="9" t="s">
        <v>139</v>
      </c>
      <c r="D92" s="13" t="s">
        <v>253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302</v>
      </c>
      <c r="V92" s="10">
        <v>0</v>
      </c>
      <c r="W92" s="10">
        <v>302</v>
      </c>
      <c r="X92" s="10">
        <v>5300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45782</v>
      </c>
      <c r="B93" s="14" t="s">
        <v>249</v>
      </c>
      <c r="C93" s="9" t="s">
        <v>79</v>
      </c>
      <c r="D93" s="13" t="s">
        <v>243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134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416.92688888888887</v>
      </c>
    </row>
    <row r="94" spans="1:56" ht="27.75" customHeight="1" x14ac:dyDescent="0.45">
      <c r="A94" s="3">
        <v>45798</v>
      </c>
      <c r="B94" s="14" t="s">
        <v>263</v>
      </c>
      <c r="C94" s="9" t="s">
        <v>107</v>
      </c>
      <c r="D94" s="13" t="s">
        <v>261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134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416.92688888888887</v>
      </c>
    </row>
    <row r="95" spans="1:56" ht="27.75" customHeight="1" x14ac:dyDescent="0.45">
      <c r="A95" s="3">
        <v>45674</v>
      </c>
      <c r="B95" s="14" t="s">
        <v>226</v>
      </c>
      <c r="C95" s="9" t="s">
        <v>139</v>
      </c>
      <c r="D95" s="13" t="s">
        <v>225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235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45611</v>
      </c>
      <c r="B96" s="14" t="s">
        <v>195</v>
      </c>
      <c r="C96" s="9" t="s">
        <v>139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45523</v>
      </c>
      <c r="B97" s="14" t="s">
        <v>178</v>
      </c>
      <c r="C97" s="9" t="s">
        <v>139</v>
      </c>
      <c r="D97" s="13" t="s">
        <v>176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45523</v>
      </c>
      <c r="B98" s="14" t="s">
        <v>178</v>
      </c>
      <c r="C98" s="9" t="s">
        <v>139</v>
      </c>
      <c r="D98" s="13" t="s">
        <v>177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45799</v>
      </c>
      <c r="B99" s="14" t="s">
        <v>264</v>
      </c>
      <c r="C99" s="9" t="s">
        <v>259</v>
      </c>
      <c r="D99" s="13" t="s">
        <v>260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132</v>
      </c>
      <c r="U99" s="11">
        <v>4000</v>
      </c>
      <c r="V99" s="10">
        <v>2840</v>
      </c>
      <c r="W99" s="10">
        <v>1160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45799</v>
      </c>
      <c r="B100" s="14" t="s">
        <v>264</v>
      </c>
      <c r="C100" s="9" t="s">
        <v>259</v>
      </c>
      <c r="D100" s="13" t="s">
        <v>358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132</v>
      </c>
      <c r="U100" s="11">
        <v>4000</v>
      </c>
      <c r="V100" s="10">
        <v>2654</v>
      </c>
      <c r="W100" s="10">
        <v>1346</v>
      </c>
      <c r="X100" s="10">
        <v>4000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45741</v>
      </c>
      <c r="B101" s="14" t="s">
        <v>242</v>
      </c>
      <c r="C101" s="9" t="s">
        <v>107</v>
      </c>
      <c r="D101" s="13" t="s">
        <v>241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4000</v>
      </c>
      <c r="V101" s="10">
        <v>3867</v>
      </c>
      <c r="W101" s="10">
        <v>133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45720</v>
      </c>
      <c r="B102" s="14" t="s">
        <v>128</v>
      </c>
      <c r="C102" s="9" t="s">
        <v>107</v>
      </c>
      <c r="D102" s="13" t="s">
        <v>209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219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45541</v>
      </c>
      <c r="B104" s="14" t="s">
        <v>182</v>
      </c>
      <c r="C104" s="9" t="s">
        <v>107</v>
      </c>
      <c r="D104" s="13" t="s">
        <v>183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184</v>
      </c>
      <c r="AG104" s="1" t="s">
        <v>61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222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45581</v>
      </c>
      <c r="B105" s="14" t="s">
        <v>187</v>
      </c>
      <c r="C105" s="9" t="s">
        <v>107</v>
      </c>
      <c r="D105" s="13" t="s">
        <v>188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469035.06650000007</v>
      </c>
      <c r="AB106" s="8">
        <v>105771.17000000001</v>
      </c>
      <c r="AC106" s="8">
        <v>363263.89650000009</v>
      </c>
      <c r="AD106" s="8">
        <v>13983.970000000001</v>
      </c>
      <c r="AE106" s="8">
        <v>455051.09650000004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 t="s">
        <v>135</v>
      </c>
      <c r="B107" s="14" t="s">
        <v>135</v>
      </c>
      <c r="C107" s="9" t="s">
        <v>270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271</v>
      </c>
      <c r="AA107" s="8">
        <v>113157.00000000001</v>
      </c>
      <c r="AB107" s="8">
        <v>88878</v>
      </c>
      <c r="AC107" s="8">
        <v>24279.000000000015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272</v>
      </c>
      <c r="BD107" s="56">
        <v>1912.6456666666681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271</v>
      </c>
      <c r="AA108" s="8">
        <v>113157.00000000001</v>
      </c>
      <c r="AB108" s="8">
        <v>88878</v>
      </c>
      <c r="AC108" s="8">
        <v>24279.000000000015</v>
      </c>
      <c r="AD108" s="8">
        <v>0</v>
      </c>
      <c r="AE108" s="8">
        <v>0</v>
      </c>
      <c r="AF108" s="8" t="s">
        <v>58</v>
      </c>
      <c r="AG108" s="1" t="s">
        <v>115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273</v>
      </c>
      <c r="BD108" s="56">
        <v>0</v>
      </c>
    </row>
    <row r="109" spans="1:56" ht="27.75" customHeight="1" x14ac:dyDescent="0.45">
      <c r="A109" s="3">
        <v>45896</v>
      </c>
      <c r="B109" s="14" t="s">
        <v>409</v>
      </c>
      <c r="C109" s="9" t="s">
        <v>73</v>
      </c>
      <c r="D109" s="13" t="s">
        <v>398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45906</v>
      </c>
      <c r="U109" s="11">
        <v>5000</v>
      </c>
      <c r="V109" s="10">
        <v>5000</v>
      </c>
      <c r="W109" s="10">
        <v>0</v>
      </c>
      <c r="X109" s="10">
        <v>5470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74</v>
      </c>
      <c r="AI109" s="1">
        <v>2</v>
      </c>
      <c r="AJ109" s="3">
        <v>45906</v>
      </c>
      <c r="AK109" s="3">
        <v>0</v>
      </c>
      <c r="AL109" s="3">
        <v>45897</v>
      </c>
      <c r="AM109" s="3">
        <v>45904</v>
      </c>
      <c r="AN109" s="3">
        <v>45905</v>
      </c>
      <c r="AO109" s="3">
        <v>45905</v>
      </c>
      <c r="AP109" s="3">
        <v>45901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45896</v>
      </c>
      <c r="B110" s="14" t="s">
        <v>409</v>
      </c>
      <c r="C110" s="9" t="s">
        <v>73</v>
      </c>
      <c r="D110" s="13" t="s">
        <v>399</v>
      </c>
      <c r="E110" s="9">
        <v>20</v>
      </c>
      <c r="F110" s="9">
        <v>32</v>
      </c>
      <c r="G110" s="9" t="s">
        <v>60</v>
      </c>
      <c r="H110" s="9">
        <v>0</v>
      </c>
      <c r="I110" s="9">
        <v>72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141</v>
      </c>
      <c r="T110" s="12">
        <v>45906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74</v>
      </c>
      <c r="AI110" s="1">
        <v>2</v>
      </c>
      <c r="AJ110" s="3">
        <v>45906</v>
      </c>
      <c r="AK110" s="3">
        <v>0</v>
      </c>
      <c r="AL110" s="3">
        <v>45897</v>
      </c>
      <c r="AM110" s="3">
        <v>45904</v>
      </c>
      <c r="AN110" s="3">
        <v>45905</v>
      </c>
      <c r="AO110" s="3">
        <v>45905</v>
      </c>
      <c r="AP110" s="3">
        <v>45901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45892</v>
      </c>
      <c r="B111" s="14" t="s">
        <v>366</v>
      </c>
      <c r="C111" s="9" t="s">
        <v>139</v>
      </c>
      <c r="D111" s="13" t="s">
        <v>367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45908</v>
      </c>
      <c r="U111" s="11">
        <v>10000</v>
      </c>
      <c r="V111" s="10">
        <v>1196</v>
      </c>
      <c r="W111" s="10">
        <v>8804</v>
      </c>
      <c r="X111" s="10">
        <v>10696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117</v>
      </c>
      <c r="AH111" s="1" t="s">
        <v>74</v>
      </c>
      <c r="AI111" s="1">
        <v>2</v>
      </c>
      <c r="AJ111" s="3">
        <v>45908</v>
      </c>
      <c r="AK111" s="3">
        <v>0</v>
      </c>
      <c r="AL111" s="3">
        <v>45899</v>
      </c>
      <c r="AM111" s="3">
        <v>45906</v>
      </c>
      <c r="AN111" s="3">
        <v>45907</v>
      </c>
      <c r="AO111" s="3">
        <v>45907</v>
      </c>
      <c r="AP111" s="3">
        <v>45903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45887</v>
      </c>
      <c r="B112" s="14" t="s">
        <v>347</v>
      </c>
      <c r="C112" s="9" t="s">
        <v>139</v>
      </c>
      <c r="D112" s="13" t="s">
        <v>332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45915</v>
      </c>
      <c r="U112" s="11">
        <v>9153</v>
      </c>
      <c r="V112" s="10">
        <v>0</v>
      </c>
      <c r="W112" s="10">
        <v>9153</v>
      </c>
      <c r="X112" s="10">
        <v>18825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210</v>
      </c>
      <c r="AG112" s="1" t="s">
        <v>117</v>
      </c>
      <c r="AH112" s="1" t="s">
        <v>74</v>
      </c>
      <c r="AI112" s="1">
        <v>2</v>
      </c>
      <c r="AJ112" s="3">
        <v>45915</v>
      </c>
      <c r="AK112" s="3">
        <v>0</v>
      </c>
      <c r="AL112" s="3">
        <v>45906</v>
      </c>
      <c r="AM112" s="3">
        <v>45913</v>
      </c>
      <c r="AN112" s="3">
        <v>45914</v>
      </c>
      <c r="AO112" s="3">
        <v>45914</v>
      </c>
      <c r="AP112" s="3">
        <v>45910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333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45887</v>
      </c>
      <c r="B113" s="14" t="s">
        <v>348</v>
      </c>
      <c r="C113" s="9" t="s">
        <v>139</v>
      </c>
      <c r="D113" s="13" t="s">
        <v>268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45919</v>
      </c>
      <c r="U113" s="11">
        <v>17360</v>
      </c>
      <c r="V113" s="10">
        <v>0</v>
      </c>
      <c r="W113" s="10">
        <v>17360</v>
      </c>
      <c r="X113" s="10">
        <v>40982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210</v>
      </c>
      <c r="AG113" s="1" t="s">
        <v>116</v>
      </c>
      <c r="AH113" s="1" t="s">
        <v>74</v>
      </c>
      <c r="AI113" s="1">
        <v>2</v>
      </c>
      <c r="AJ113" s="3">
        <v>45919</v>
      </c>
      <c r="AK113" s="3">
        <v>0</v>
      </c>
      <c r="AL113" s="3">
        <v>45910</v>
      </c>
      <c r="AM113" s="3">
        <v>45917</v>
      </c>
      <c r="AN113" s="3">
        <v>45918</v>
      </c>
      <c r="AO113" s="3">
        <v>45918</v>
      </c>
      <c r="AP113" s="3">
        <v>45914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334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45887</v>
      </c>
      <c r="B114" s="14" t="s">
        <v>348</v>
      </c>
      <c r="C114" s="9" t="s">
        <v>139</v>
      </c>
      <c r="D114" s="13" t="s">
        <v>268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196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45922</v>
      </c>
      <c r="U114" s="11">
        <v>30000</v>
      </c>
      <c r="V114" s="10">
        <v>0</v>
      </c>
      <c r="W114" s="10">
        <v>30000</v>
      </c>
      <c r="X114" s="10">
        <v>31000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210</v>
      </c>
      <c r="AG114" s="1" t="s">
        <v>61</v>
      </c>
      <c r="AH114" s="1" t="s">
        <v>74</v>
      </c>
      <c r="AI114" s="1">
        <v>2</v>
      </c>
      <c r="AJ114" s="3">
        <v>45922</v>
      </c>
      <c r="AK114" s="3">
        <v>0</v>
      </c>
      <c r="AL114" s="3">
        <v>45913</v>
      </c>
      <c r="AM114" s="3">
        <v>45920</v>
      </c>
      <c r="AN114" s="3">
        <v>45921</v>
      </c>
      <c r="AO114" s="3">
        <v>45921</v>
      </c>
      <c r="AP114" s="3">
        <v>45917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334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45887</v>
      </c>
      <c r="B115" s="14" t="s">
        <v>348</v>
      </c>
      <c r="C115" s="9" t="s">
        <v>139</v>
      </c>
      <c r="D115" s="13" t="s">
        <v>268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196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45926</v>
      </c>
      <c r="U115" s="11">
        <v>20000</v>
      </c>
      <c r="V115" s="10">
        <v>0</v>
      </c>
      <c r="W115" s="10">
        <v>20000</v>
      </c>
      <c r="X115" s="10">
        <v>20056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210</v>
      </c>
      <c r="AG115" s="1" t="s">
        <v>115</v>
      </c>
      <c r="AH115" s="1" t="s">
        <v>74</v>
      </c>
      <c r="AI115" s="1">
        <v>2</v>
      </c>
      <c r="AJ115" s="3">
        <v>45926</v>
      </c>
      <c r="AK115" s="3">
        <v>0</v>
      </c>
      <c r="AL115" s="3">
        <v>45917</v>
      </c>
      <c r="AM115" s="3">
        <v>45924</v>
      </c>
      <c r="AN115" s="3">
        <v>45925</v>
      </c>
      <c r="AO115" s="3">
        <v>45925</v>
      </c>
      <c r="AP115" s="3">
        <v>45921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334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45905</v>
      </c>
      <c r="B116" s="14" t="s">
        <v>128</v>
      </c>
      <c r="C116" s="9" t="s">
        <v>139</v>
      </c>
      <c r="D116" s="13" t="s">
        <v>332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196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45918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210</v>
      </c>
      <c r="AG116" s="1" t="s">
        <v>115</v>
      </c>
      <c r="AH116" s="1" t="s">
        <v>74</v>
      </c>
      <c r="AI116" s="1">
        <v>2</v>
      </c>
      <c r="AJ116" s="3">
        <v>45918</v>
      </c>
      <c r="AK116" s="3">
        <v>0</v>
      </c>
      <c r="AL116" s="3">
        <v>45909</v>
      </c>
      <c r="AM116" s="3">
        <v>45916</v>
      </c>
      <c r="AN116" s="3">
        <v>45917</v>
      </c>
      <c r="AO116" s="3">
        <v>45917</v>
      </c>
      <c r="AP116" s="3">
        <v>45913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468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139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290000</v>
      </c>
      <c r="V117" s="10">
        <v>0</v>
      </c>
      <c r="W117" s="10">
        <v>290000</v>
      </c>
      <c r="X117" s="10">
        <v>0</v>
      </c>
      <c r="Y117" s="10">
        <v>304500</v>
      </c>
      <c r="Z117" s="9" t="s">
        <v>81</v>
      </c>
      <c r="AA117" s="8">
        <v>303847.5</v>
      </c>
      <c r="AB117" s="8">
        <v>59416</v>
      </c>
      <c r="AC117" s="8">
        <v>244431.5</v>
      </c>
      <c r="AD117" s="8">
        <v>0</v>
      </c>
      <c r="AE117" s="8">
        <v>0</v>
      </c>
      <c r="AF117" s="8" t="s">
        <v>210</v>
      </c>
      <c r="AG117" s="1" t="s">
        <v>115</v>
      </c>
      <c r="AH117" s="1" t="s">
        <v>74</v>
      </c>
      <c r="AI117" s="1">
        <v>2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18685.430222222225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335280</v>
      </c>
      <c r="AB118" s="8">
        <v>90848.5</v>
      </c>
      <c r="AC118" s="8">
        <v>244431.5</v>
      </c>
      <c r="AD118" s="8">
        <v>0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45903</v>
      </c>
      <c r="B119" s="14" t="s">
        <v>453</v>
      </c>
      <c r="C119" s="9" t="s">
        <v>441</v>
      </c>
      <c r="D119" s="13" t="s">
        <v>59</v>
      </c>
      <c r="E119" s="9">
        <v>21</v>
      </c>
      <c r="F119" s="9">
        <v>31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123</v>
      </c>
      <c r="T119" s="12">
        <v>45906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130</v>
      </c>
      <c r="AA119" s="8">
        <v>4540.25</v>
      </c>
      <c r="AB119" s="8">
        <v>4540.25</v>
      </c>
      <c r="AC119" s="8">
        <v>0</v>
      </c>
      <c r="AD119" s="8">
        <v>0</v>
      </c>
      <c r="AE119" s="8">
        <v>0</v>
      </c>
      <c r="AF119" s="8" t="s">
        <v>210</v>
      </c>
      <c r="AG119" s="1" t="s">
        <v>115</v>
      </c>
      <c r="AH119" s="1" t="s">
        <v>77</v>
      </c>
      <c r="AI119" s="1">
        <v>1</v>
      </c>
      <c r="AJ119" s="3">
        <v>45906</v>
      </c>
      <c r="AK119" s="3">
        <v>0</v>
      </c>
      <c r="AL119" s="3">
        <v>0</v>
      </c>
      <c r="AM119" s="3">
        <v>0</v>
      </c>
      <c r="AN119" s="3">
        <v>0</v>
      </c>
      <c r="AO119" s="3">
        <v>45905</v>
      </c>
      <c r="AP119" s="3">
        <v>45901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 t="s">
        <v>442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130</v>
      </c>
      <c r="AA120" s="8">
        <v>4540.25</v>
      </c>
      <c r="AB120" s="8">
        <v>4540.25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45892</v>
      </c>
      <c r="B121" s="14" t="s">
        <v>368</v>
      </c>
      <c r="C121" s="9" t="s">
        <v>79</v>
      </c>
      <c r="D121" s="13" t="s">
        <v>369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0</v>
      </c>
      <c r="Q121" s="10">
        <v>0</v>
      </c>
      <c r="R121" s="10">
        <v>0</v>
      </c>
      <c r="S121" s="9" t="s">
        <v>67</v>
      </c>
      <c r="T121" s="12">
        <v>45906</v>
      </c>
      <c r="U121" s="11">
        <v>3000</v>
      </c>
      <c r="V121" s="10">
        <v>3000</v>
      </c>
      <c r="W121" s="10">
        <v>0</v>
      </c>
      <c r="X121" s="10">
        <v>3100</v>
      </c>
      <c r="Y121" s="10">
        <v>0</v>
      </c>
      <c r="Z121" s="9" t="s">
        <v>120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45906</v>
      </c>
      <c r="AK121" s="3">
        <v>45902</v>
      </c>
      <c r="AL121" s="3">
        <v>45896</v>
      </c>
      <c r="AM121" s="3">
        <v>45903</v>
      </c>
      <c r="AN121" s="3">
        <v>45904</v>
      </c>
      <c r="AO121" s="3">
        <v>45904</v>
      </c>
      <c r="AP121" s="3">
        <v>45901</v>
      </c>
      <c r="AQ121" s="3">
        <v>45905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45876</v>
      </c>
      <c r="B122" s="14" t="s">
        <v>336</v>
      </c>
      <c r="C122" s="9" t="s">
        <v>107</v>
      </c>
      <c r="D122" s="13" t="s">
        <v>316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>
        <v>45926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>
        <v>45926</v>
      </c>
      <c r="AK122" s="3">
        <v>45922</v>
      </c>
      <c r="AL122" s="3">
        <v>45916</v>
      </c>
      <c r="AM122" s="3">
        <v>45923</v>
      </c>
      <c r="AN122" s="3">
        <v>45924</v>
      </c>
      <c r="AO122" s="3">
        <v>45924</v>
      </c>
      <c r="AP122" s="3">
        <v>45921</v>
      </c>
      <c r="AQ122" s="3">
        <v>45925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0</v>
      </c>
      <c r="AE124" s="8">
        <v>9681.2100000000009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45904</v>
      </c>
      <c r="B125" s="14" t="s">
        <v>443</v>
      </c>
      <c r="C125" s="9" t="s">
        <v>454</v>
      </c>
      <c r="D125" s="13" t="s">
        <v>445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45911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120</v>
      </c>
      <c r="AA125" s="8">
        <v>4638.0400000000009</v>
      </c>
      <c r="AB125" s="8">
        <v>0</v>
      </c>
      <c r="AC125" s="8">
        <v>4638.0400000000009</v>
      </c>
      <c r="AD125" s="8">
        <v>0</v>
      </c>
      <c r="AE125" s="8">
        <v>4638.0400000000009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45911</v>
      </c>
      <c r="AK125" s="3">
        <v>45907</v>
      </c>
      <c r="AL125" s="3">
        <v>45901</v>
      </c>
      <c r="AM125" s="3">
        <v>45908</v>
      </c>
      <c r="AN125" s="3">
        <v>45909</v>
      </c>
      <c r="AO125" s="3">
        <v>45909</v>
      </c>
      <c r="AP125" s="3">
        <v>45906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333.53691653333334</v>
      </c>
    </row>
    <row r="126" spans="1:56" ht="27.75" customHeight="1" x14ac:dyDescent="0.45">
      <c r="A126" s="3" t="s">
        <v>135</v>
      </c>
      <c r="B126" s="14" t="s">
        <v>135</v>
      </c>
      <c r="C126" s="9" t="s">
        <v>111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45925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120</v>
      </c>
      <c r="AA126" s="8">
        <v>107569.00000000001</v>
      </c>
      <c r="AB126" s="8">
        <v>107569.00000000001</v>
      </c>
      <c r="AC126" s="8">
        <v>0</v>
      </c>
      <c r="AD126" s="8">
        <v>107569.00000000001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>
        <v>45925</v>
      </c>
      <c r="AK126" s="3">
        <v>45921</v>
      </c>
      <c r="AL126" s="3">
        <v>45915</v>
      </c>
      <c r="AM126" s="3">
        <v>45922</v>
      </c>
      <c r="AN126" s="3">
        <v>45923</v>
      </c>
      <c r="AO126" s="3">
        <v>45923</v>
      </c>
      <c r="AP126" s="3">
        <v>45920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400</v>
      </c>
      <c r="C127" s="9" t="s">
        <v>107</v>
      </c>
      <c r="D127" s="13" t="s">
        <v>401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45896</v>
      </c>
      <c r="B128" s="14" t="s">
        <v>402</v>
      </c>
      <c r="C128" s="9" t="s">
        <v>107</v>
      </c>
      <c r="D128" s="13" t="s">
        <v>313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45896</v>
      </c>
      <c r="B129" s="14" t="s">
        <v>403</v>
      </c>
      <c r="C129" s="9" t="s">
        <v>107</v>
      </c>
      <c r="D129" s="13" t="s">
        <v>404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45876</v>
      </c>
      <c r="B130" s="14" t="s">
        <v>335</v>
      </c>
      <c r="C130" s="9" t="s">
        <v>107</v>
      </c>
      <c r="D130" s="13" t="s">
        <v>315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0</v>
      </c>
      <c r="AE130" s="8">
        <v>3478.5300000000007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45876</v>
      </c>
      <c r="B131" s="14" t="s">
        <v>337</v>
      </c>
      <c r="C131" s="9" t="s">
        <v>107</v>
      </c>
      <c r="D131" s="13" t="s">
        <v>317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120</v>
      </c>
      <c r="AA131" s="8">
        <v>5797.55</v>
      </c>
      <c r="AB131" s="8">
        <v>5797.55</v>
      </c>
      <c r="AC131" s="8">
        <v>0</v>
      </c>
      <c r="AD131" s="8">
        <v>0</v>
      </c>
      <c r="AE131" s="8">
        <v>5797.55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0</v>
      </c>
      <c r="AE135" s="8">
        <v>8310.3338999999996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195033.35390000005</v>
      </c>
      <c r="AB137" s="8">
        <v>190395.31390000004</v>
      </c>
      <c r="AC137" s="8">
        <v>4638.0400000000009</v>
      </c>
      <c r="AD137" s="8">
        <v>110879.89000000001</v>
      </c>
      <c r="AE137" s="8">
        <v>84153.463900000002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8028</v>
      </c>
      <c r="AC139" s="8">
        <v>21728.100000000002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1624.1754749999998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37784.100000000006</v>
      </c>
      <c r="AC140" s="8">
        <v>21728.100000000002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45727</v>
      </c>
      <c r="B141" s="14" t="s">
        <v>240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213</v>
      </c>
      <c r="AA141" s="8">
        <v>1159.5100000000002</v>
      </c>
      <c r="AB141" s="8">
        <v>1159.5100000000002</v>
      </c>
      <c r="AC141" s="8">
        <v>0</v>
      </c>
      <c r="AD141" s="8">
        <v>1159.5100000000002</v>
      </c>
      <c r="AE141" s="8">
        <v>0</v>
      </c>
      <c r="AF141" s="8" t="s">
        <v>215</v>
      </c>
      <c r="AG141" s="1" t="s">
        <v>115</v>
      </c>
      <c r="AH141" s="1" t="s">
        <v>146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1159.5100000000002</v>
      </c>
      <c r="AB142" s="8">
        <v>1159.5100000000002</v>
      </c>
      <c r="AC142" s="8">
        <v>0</v>
      </c>
      <c r="AD142" s="8">
        <v>1159.5100000000002</v>
      </c>
      <c r="AE142" s="8">
        <v>0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45601</v>
      </c>
      <c r="B143" s="14" t="s">
        <v>193</v>
      </c>
      <c r="C143" s="9" t="s">
        <v>93</v>
      </c>
      <c r="D143" s="13" t="s">
        <v>142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3207.7128103679997</v>
      </c>
      <c r="Q143" s="10">
        <v>0</v>
      </c>
      <c r="R143" s="10">
        <v>3207.7128103679997</v>
      </c>
      <c r="S143" s="9" t="s">
        <v>299</v>
      </c>
      <c r="T143" s="12" t="s">
        <v>63</v>
      </c>
      <c r="U143" s="11">
        <v>100000</v>
      </c>
      <c r="V143" s="10">
        <v>1500</v>
      </c>
      <c r="W143" s="10">
        <v>98500</v>
      </c>
      <c r="X143" s="10">
        <v>0</v>
      </c>
      <c r="Y143" s="10">
        <v>103425</v>
      </c>
      <c r="Z143" s="9" t="s">
        <v>99</v>
      </c>
      <c r="AA143" s="8">
        <v>105955.465</v>
      </c>
      <c r="AB143" s="8">
        <v>13611</v>
      </c>
      <c r="AC143" s="8">
        <v>92344.464999999997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113</v>
      </c>
      <c r="BD143" s="56">
        <v>11829.65943262361</v>
      </c>
    </row>
    <row r="144" spans="1:56" ht="27.75" customHeight="1" x14ac:dyDescent="0.45">
      <c r="A144" s="3">
        <v>45601</v>
      </c>
      <c r="B144" s="14" t="s">
        <v>193</v>
      </c>
      <c r="C144" s="9" t="s">
        <v>93</v>
      </c>
      <c r="D144" s="13" t="s">
        <v>142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11003.203948644863</v>
      </c>
      <c r="Q144" s="10">
        <v>0</v>
      </c>
      <c r="R144" s="10">
        <v>11003.203948644863</v>
      </c>
      <c r="S144" s="9" t="s">
        <v>299</v>
      </c>
      <c r="T144" s="12" t="s">
        <v>63</v>
      </c>
      <c r="U144" s="11">
        <v>337878</v>
      </c>
      <c r="V144" s="10">
        <v>0</v>
      </c>
      <c r="W144" s="10">
        <v>337878</v>
      </c>
      <c r="X144" s="10">
        <v>0</v>
      </c>
      <c r="Y144" s="10">
        <v>354771.9</v>
      </c>
      <c r="Z144" s="9" t="s">
        <v>99</v>
      </c>
      <c r="AA144" s="8">
        <v>363451.98582000006</v>
      </c>
      <c r="AB144" s="8">
        <v>0</v>
      </c>
      <c r="AC144" s="8">
        <v>363451.98582000006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113</v>
      </c>
      <c r="BD144" s="56">
        <v>46559.511849046357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37</v>
      </c>
      <c r="G145" s="9">
        <v>0</v>
      </c>
      <c r="H145" s="9">
        <v>0</v>
      </c>
      <c r="I145" s="9">
        <v>128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99</v>
      </c>
      <c r="AA145" s="8">
        <v>469407.45082000003</v>
      </c>
      <c r="AB145" s="8">
        <v>13611</v>
      </c>
      <c r="AC145" s="8">
        <v>455796.45082000003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114</v>
      </c>
      <c r="BD145" s="56">
        <v>0</v>
      </c>
    </row>
    <row r="146" spans="1:56" ht="27.75" customHeight="1" x14ac:dyDescent="0.45">
      <c r="A146" s="3">
        <v>45894</v>
      </c>
      <c r="B146" s="14" t="s">
        <v>374</v>
      </c>
      <c r="C146" s="9" t="s">
        <v>137</v>
      </c>
      <c r="D146" s="13" t="s">
        <v>59</v>
      </c>
      <c r="E146" s="9">
        <v>26</v>
      </c>
      <c r="F146" s="9">
        <v>39</v>
      </c>
      <c r="G146" s="9" t="s">
        <v>60</v>
      </c>
      <c r="H146" s="9">
        <v>0</v>
      </c>
      <c r="I146" s="9">
        <v>93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123</v>
      </c>
      <c r="T146" s="12">
        <v>45910</v>
      </c>
      <c r="U146" s="11">
        <v>5000</v>
      </c>
      <c r="V146" s="10">
        <v>1800</v>
      </c>
      <c r="W146" s="10">
        <v>3200</v>
      </c>
      <c r="X146" s="10">
        <v>0</v>
      </c>
      <c r="Y146" s="10">
        <v>0</v>
      </c>
      <c r="Z146" s="9" t="s">
        <v>84</v>
      </c>
      <c r="AA146" s="8">
        <v>3621.0239999999999</v>
      </c>
      <c r="AB146" s="8">
        <v>3621.0239999999999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77</v>
      </c>
      <c r="AI146" s="1">
        <v>1</v>
      </c>
      <c r="AJ146" s="3">
        <v>45910</v>
      </c>
      <c r="AK146" s="3">
        <v>0</v>
      </c>
      <c r="AL146" s="3">
        <v>0</v>
      </c>
      <c r="AM146" s="3">
        <v>0</v>
      </c>
      <c r="AN146" s="3">
        <v>0</v>
      </c>
      <c r="AO146" s="3">
        <v>45909</v>
      </c>
      <c r="AP146" s="3">
        <v>45905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179</v>
      </c>
      <c r="D147" s="13" t="s">
        <v>61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91</v>
      </c>
      <c r="M147" s="10">
        <v>27</v>
      </c>
      <c r="N147" s="9">
        <v>43</v>
      </c>
      <c r="O147" s="9">
        <v>40</v>
      </c>
      <c r="P147" s="10">
        <v>229.14349009919997</v>
      </c>
      <c r="Q147" s="10">
        <v>0</v>
      </c>
      <c r="R147" s="10">
        <v>229.14349009919997</v>
      </c>
      <c r="S147" s="9" t="s">
        <v>185</v>
      </c>
      <c r="T147" s="12">
        <v>45930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84</v>
      </c>
      <c r="AA147" s="8">
        <v>9499.6</v>
      </c>
      <c r="AB147" s="8">
        <v>0</v>
      </c>
      <c r="AC147" s="8">
        <v>9499.6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>
        <v>45930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45925</v>
      </c>
      <c r="AQ147" s="3">
        <v>45929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767.03992444444452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 t="s">
        <v>60</v>
      </c>
      <c r="H148" s="9">
        <v>0</v>
      </c>
      <c r="I148" s="9">
        <v>102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84</v>
      </c>
      <c r="AA148" s="8">
        <v>13120.624</v>
      </c>
      <c r="AB148" s="8">
        <v>3621.0239999999999</v>
      </c>
      <c r="AC148" s="8">
        <v>9499.6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45904</v>
      </c>
      <c r="B149" s="14" t="s">
        <v>455</v>
      </c>
      <c r="C149" s="9" t="s">
        <v>456</v>
      </c>
      <c r="D149" s="13" t="s">
        <v>457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140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458</v>
      </c>
      <c r="T149" s="12">
        <v>45912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459</v>
      </c>
      <c r="AA149" s="8">
        <v>12433.3</v>
      </c>
      <c r="AB149" s="8">
        <v>7225</v>
      </c>
      <c r="AC149" s="8">
        <v>5208.2999999999993</v>
      </c>
      <c r="AD149" s="8">
        <v>0</v>
      </c>
      <c r="AE149" s="8">
        <v>12433.3</v>
      </c>
      <c r="AF149" s="8" t="s">
        <v>460</v>
      </c>
      <c r="AG149" s="1" t="s">
        <v>115</v>
      </c>
      <c r="AH149" s="1" t="s">
        <v>75</v>
      </c>
      <c r="AI149" s="1">
        <v>4</v>
      </c>
      <c r="AJ149" s="3">
        <v>45912</v>
      </c>
      <c r="AK149" s="3">
        <v>45908</v>
      </c>
      <c r="AL149" s="3">
        <v>45901</v>
      </c>
      <c r="AM149" s="3">
        <v>45909</v>
      </c>
      <c r="AN149" s="3">
        <v>45910</v>
      </c>
      <c r="AO149" s="3">
        <v>45911</v>
      </c>
      <c r="AP149" s="3">
        <v>45907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450</v>
      </c>
      <c r="BD149" s="56">
        <v>467.9368199999999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100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459</v>
      </c>
      <c r="AA150" s="8">
        <v>12433.3</v>
      </c>
      <c r="AB150" s="8">
        <v>7225</v>
      </c>
      <c r="AC150" s="8">
        <v>5208.2999999999993</v>
      </c>
      <c r="AD150" s="8">
        <v>0</v>
      </c>
      <c r="AE150" s="8">
        <v>12433.3</v>
      </c>
      <c r="AF150" s="8" t="s">
        <v>58</v>
      </c>
      <c r="AG150" s="1" t="s">
        <v>118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450</v>
      </c>
      <c r="BD150" s="56">
        <v>0</v>
      </c>
    </row>
    <row r="151" spans="1:56" ht="27.75" customHeight="1" x14ac:dyDescent="0.45">
      <c r="A151" s="3" t="s">
        <v>135</v>
      </c>
      <c r="B151" s="14" t="s">
        <v>135</v>
      </c>
      <c r="C151" s="9" t="s">
        <v>109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45925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197</v>
      </c>
      <c r="AA151" s="8">
        <v>12433.3</v>
      </c>
      <c r="AB151" s="8">
        <v>12433.3</v>
      </c>
      <c r="AC151" s="8">
        <v>0</v>
      </c>
      <c r="AD151" s="8">
        <v>0</v>
      </c>
      <c r="AE151" s="8">
        <v>0</v>
      </c>
      <c r="AF151" s="8">
        <v>0</v>
      </c>
      <c r="AG151" s="1" t="s">
        <v>118</v>
      </c>
      <c r="AH151" s="1" t="s">
        <v>77</v>
      </c>
      <c r="AI151" s="1">
        <v>1</v>
      </c>
      <c r="AJ151" s="3">
        <v>45925</v>
      </c>
      <c r="AK151" s="3">
        <v>0</v>
      </c>
      <c r="AL151" s="3">
        <v>0</v>
      </c>
      <c r="AM151" s="3">
        <v>0</v>
      </c>
      <c r="AN151" s="3">
        <v>0</v>
      </c>
      <c r="AO151" s="3">
        <v>45924</v>
      </c>
      <c r="AP151" s="3">
        <v>45920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197</v>
      </c>
      <c r="AA152" s="8">
        <v>12433.3</v>
      </c>
      <c r="AB152" s="8">
        <v>12433.3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198</v>
      </c>
      <c r="BD152" s="56">
        <v>0</v>
      </c>
    </row>
    <row r="153" spans="1:56" ht="27.75" customHeight="1" x14ac:dyDescent="0.45">
      <c r="A153" s="3">
        <v>45901</v>
      </c>
      <c r="B153" s="14" t="s">
        <v>420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45908</v>
      </c>
      <c r="U153" s="11">
        <v>30000</v>
      </c>
      <c r="V153" s="10">
        <v>15000</v>
      </c>
      <c r="W153" s="10">
        <v>15000</v>
      </c>
      <c r="X153" s="10">
        <v>32730</v>
      </c>
      <c r="Y153" s="10">
        <v>0</v>
      </c>
      <c r="Z153" s="9" t="s">
        <v>88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75</v>
      </c>
      <c r="AI153" s="1">
        <v>4</v>
      </c>
      <c r="AJ153" s="3">
        <v>45908</v>
      </c>
      <c r="AK153" s="3">
        <v>45904</v>
      </c>
      <c r="AL153" s="3">
        <v>45897</v>
      </c>
      <c r="AM153" s="3">
        <v>45905</v>
      </c>
      <c r="AN153" s="3">
        <v>45906</v>
      </c>
      <c r="AO153" s="3">
        <v>45907</v>
      </c>
      <c r="AP153" s="3">
        <v>45903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 t="s">
        <v>436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>
        <v>45898</v>
      </c>
      <c r="B154" s="14" t="s">
        <v>413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45909</v>
      </c>
      <c r="U154" s="11">
        <v>15000</v>
      </c>
      <c r="V154" s="10">
        <v>10000</v>
      </c>
      <c r="W154" s="10">
        <v>5000</v>
      </c>
      <c r="X154" s="10">
        <v>0</v>
      </c>
      <c r="Y154" s="10">
        <v>0</v>
      </c>
      <c r="Z154" s="9" t="s">
        <v>88</v>
      </c>
      <c r="AA154" s="8">
        <v>6216.65</v>
      </c>
      <c r="AB154" s="8">
        <v>6216.65</v>
      </c>
      <c r="AC154" s="8">
        <v>0</v>
      </c>
      <c r="AD154" s="8">
        <v>6216.65</v>
      </c>
      <c r="AE154" s="8">
        <v>0</v>
      </c>
      <c r="AF154" s="8">
        <v>0</v>
      </c>
      <c r="AG154" s="1" t="s">
        <v>116</v>
      </c>
      <c r="AH154" s="1" t="s">
        <v>146</v>
      </c>
      <c r="AI154" s="1">
        <v>2</v>
      </c>
      <c r="AJ154" s="3">
        <v>45909</v>
      </c>
      <c r="AK154" s="3">
        <v>45907</v>
      </c>
      <c r="AL154" s="3">
        <v>0</v>
      </c>
      <c r="AM154" s="3">
        <v>0</v>
      </c>
      <c r="AN154" s="3">
        <v>0</v>
      </c>
      <c r="AO154" s="3">
        <v>45908</v>
      </c>
      <c r="AP154" s="3">
        <v>45904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143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88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>
        <v>0</v>
      </c>
      <c r="AG155" s="1" t="s">
        <v>115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45901</v>
      </c>
      <c r="B156" s="14" t="s">
        <v>421</v>
      </c>
      <c r="C156" s="9" t="s">
        <v>109</v>
      </c>
      <c r="D156" s="13" t="s">
        <v>144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45930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88</v>
      </c>
      <c r="AA156" s="8">
        <v>37299.899999999994</v>
      </c>
      <c r="AB156" s="8">
        <v>0</v>
      </c>
      <c r="AC156" s="8">
        <v>37299.899999999994</v>
      </c>
      <c r="AD156" s="8">
        <v>0</v>
      </c>
      <c r="AE156" s="8">
        <v>37299.899999999994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45930</v>
      </c>
      <c r="AK156" s="3">
        <v>45926</v>
      </c>
      <c r="AL156" s="3">
        <v>45919</v>
      </c>
      <c r="AM156" s="3">
        <v>45927</v>
      </c>
      <c r="AN156" s="3">
        <v>45928</v>
      </c>
      <c r="AO156" s="3">
        <v>45929</v>
      </c>
      <c r="AP156" s="3">
        <v>45925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3846.8630200000002</v>
      </c>
    </row>
    <row r="157" spans="1:56" ht="27.75" customHeight="1" x14ac:dyDescent="0.45">
      <c r="A157" s="3">
        <v>45901</v>
      </c>
      <c r="B157" s="14" t="s">
        <v>422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88</v>
      </c>
      <c r="AA157" s="8">
        <v>12433.3</v>
      </c>
      <c r="AB157" s="8">
        <v>0</v>
      </c>
      <c r="AC157" s="8">
        <v>12433.3</v>
      </c>
      <c r="AD157" s="8">
        <v>0</v>
      </c>
      <c r="AE157" s="8">
        <v>12433.3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45945</v>
      </c>
      <c r="AK157" s="3">
        <v>45941</v>
      </c>
      <c r="AL157" s="3">
        <v>45934</v>
      </c>
      <c r="AM157" s="3">
        <v>45942</v>
      </c>
      <c r="AN157" s="3">
        <v>45943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1282.2876733333333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74599.799999999988</v>
      </c>
      <c r="AB158" s="8">
        <v>24866.6</v>
      </c>
      <c r="AC158" s="8">
        <v>49733.2</v>
      </c>
      <c r="AD158" s="8">
        <v>6216.65</v>
      </c>
      <c r="AE158" s="8">
        <v>68383.149999999994</v>
      </c>
      <c r="AF158" s="8" t="s">
        <v>58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45895</v>
      </c>
      <c r="B159" s="14" t="s">
        <v>375</v>
      </c>
      <c r="C159" s="9" t="s">
        <v>147</v>
      </c>
      <c r="D159" s="13" t="s">
        <v>148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45909</v>
      </c>
      <c r="U159" s="11">
        <v>13000</v>
      </c>
      <c r="V159" s="10">
        <v>13000</v>
      </c>
      <c r="W159" s="10">
        <v>0</v>
      </c>
      <c r="X159" s="10">
        <v>53544</v>
      </c>
      <c r="Y159" s="10">
        <v>0</v>
      </c>
      <c r="Z159" s="9" t="s">
        <v>127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45909</v>
      </c>
      <c r="AK159" s="3">
        <v>0</v>
      </c>
      <c r="AL159" s="3">
        <v>45900</v>
      </c>
      <c r="AM159" s="3">
        <v>45907</v>
      </c>
      <c r="AN159" s="3">
        <v>45908</v>
      </c>
      <c r="AO159" s="3">
        <v>45908</v>
      </c>
      <c r="AP159" s="3">
        <v>45904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469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 t="s">
        <v>135</v>
      </c>
      <c r="B160" s="14" t="s">
        <v>135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45920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127</v>
      </c>
      <c r="AA160" s="8">
        <v>59372.5</v>
      </c>
      <c r="AB160" s="8">
        <v>12130</v>
      </c>
      <c r="AC160" s="8">
        <v>47242.5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45920</v>
      </c>
      <c r="AK160" s="3">
        <v>0</v>
      </c>
      <c r="AL160" s="3">
        <v>45911</v>
      </c>
      <c r="AM160" s="3">
        <v>45918</v>
      </c>
      <c r="AN160" s="3">
        <v>45919</v>
      </c>
      <c r="AO160" s="3">
        <v>45919</v>
      </c>
      <c r="AP160" s="3">
        <v>45915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5309.5320833333335</v>
      </c>
    </row>
    <row r="161" spans="1:56" ht="27.75" customHeight="1" x14ac:dyDescent="0.45">
      <c r="A161" s="3" t="s">
        <v>135</v>
      </c>
      <c r="B161" s="14" t="s">
        <v>135</v>
      </c>
      <c r="C161" s="9" t="s">
        <v>109</v>
      </c>
      <c r="D161" s="13" t="s">
        <v>59</v>
      </c>
      <c r="E161" s="9">
        <v>28</v>
      </c>
      <c r="F161" s="9">
        <v>47</v>
      </c>
      <c r="G161" s="9" t="s">
        <v>60</v>
      </c>
      <c r="H161" s="9" t="s">
        <v>66</v>
      </c>
      <c r="I161" s="9">
        <v>180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127</v>
      </c>
      <c r="AA161" s="8">
        <v>6775.4500000000007</v>
      </c>
      <c r="AB161" s="8">
        <v>0</v>
      </c>
      <c r="AC161" s="8">
        <v>6775.4500000000007</v>
      </c>
      <c r="AD161" s="8">
        <v>0</v>
      </c>
      <c r="AE161" s="8">
        <v>6775.4500000000007</v>
      </c>
      <c r="AF161" s="8">
        <v>0</v>
      </c>
      <c r="AG161" s="1">
        <v>0</v>
      </c>
      <c r="AH161" s="1" t="s">
        <v>146</v>
      </c>
      <c r="AI161" s="1">
        <v>2</v>
      </c>
      <c r="AJ161" s="3">
        <v>45925</v>
      </c>
      <c r="AK161" s="3">
        <v>45923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143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761.48529722222236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127</v>
      </c>
      <c r="AA162" s="8">
        <v>66147.95</v>
      </c>
      <c r="AB162" s="8">
        <v>12130</v>
      </c>
      <c r="AC162" s="8">
        <v>54017.95</v>
      </c>
      <c r="AD162" s="8">
        <v>0</v>
      </c>
      <c r="AE162" s="8">
        <v>6775.4500000000007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149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371C-F6B1-4723-88B4-4DD58F97E567}">
  <sheetPr>
    <tabColor rgb="FFFFFF00"/>
  </sheetPr>
  <dimension ref="A1:BD146"/>
  <sheetViews>
    <sheetView topLeftCell="A94" zoomScale="80" zoomScaleNormal="80" workbookViewId="0">
      <selection activeCell="Z111" sqref="Z1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45904</v>
      </c>
      <c r="E3" s="79" t="s">
        <v>52</v>
      </c>
      <c r="F3" s="79"/>
      <c r="G3" s="80">
        <v>10.01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2500</v>
      </c>
      <c r="AC8" s="8">
        <v>1202.0499999999997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73.512035555555556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735</v>
      </c>
      <c r="Y9" s="10">
        <v>4478.25</v>
      </c>
      <c r="Z9" s="9" t="s">
        <v>379</v>
      </c>
      <c r="AA9" s="8">
        <v>3315.7410825000002</v>
      </c>
      <c r="AB9" s="8">
        <v>0</v>
      </c>
      <c r="AC9" s="8">
        <v>3315.7410825000002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202.77598797866671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10719.841082499999</v>
      </c>
      <c r="AB11" s="8">
        <v>2500</v>
      </c>
      <c r="AC11" s="8">
        <v>8219.8410824999992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4500</v>
      </c>
      <c r="W28" s="10">
        <v>500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 t="s">
        <v>135</v>
      </c>
      <c r="B37" s="14" t="s">
        <v>135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270000</v>
      </c>
      <c r="V37" s="10">
        <v>0</v>
      </c>
      <c r="W37" s="10">
        <v>270000</v>
      </c>
      <c r="X37" s="10">
        <v>0</v>
      </c>
      <c r="Y37" s="10">
        <v>283500</v>
      </c>
      <c r="Z37" s="9" t="s">
        <v>172</v>
      </c>
      <c r="AA37" s="8">
        <v>252717.30000000002</v>
      </c>
      <c r="AB37" s="8">
        <v>42261</v>
      </c>
      <c r="AC37" s="8">
        <v>210456.30000000002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15852.503877333334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276117.05000000005</v>
      </c>
      <c r="AB38" s="8">
        <v>65660.75</v>
      </c>
      <c r="AC38" s="8">
        <v>210456.30000000002</v>
      </c>
      <c r="AD38" s="8">
        <v>0</v>
      </c>
      <c r="AE38" s="8">
        <v>0</v>
      </c>
      <c r="AF38" s="8" t="s">
        <v>58</v>
      </c>
      <c r="AG38" s="1" t="s">
        <v>115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7.75" customHeight="1" x14ac:dyDescent="0.45">
      <c r="A39" s="3">
        <v>45796</v>
      </c>
      <c r="B39" s="14" t="s">
        <v>255</v>
      </c>
      <c r="C39" s="9" t="s">
        <v>139</v>
      </c>
      <c r="D39" s="13" t="s">
        <v>250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196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108</v>
      </c>
      <c r="T39" s="12" t="s">
        <v>63</v>
      </c>
      <c r="U39" s="11">
        <v>503</v>
      </c>
      <c r="V39" s="10">
        <v>0</v>
      </c>
      <c r="W39" s="10">
        <v>503</v>
      </c>
      <c r="X39" s="10">
        <v>5250</v>
      </c>
      <c r="Y39" s="10">
        <v>0</v>
      </c>
      <c r="Z39" s="9" t="s">
        <v>112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191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115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192</v>
      </c>
      <c r="BD40" s="56">
        <v>0</v>
      </c>
    </row>
    <row r="41" spans="1:56" ht="27.75" customHeight="1" x14ac:dyDescent="0.45">
      <c r="A41" s="3">
        <v>45887</v>
      </c>
      <c r="B41" s="14" t="s">
        <v>346</v>
      </c>
      <c r="C41" s="9" t="s">
        <v>139</v>
      </c>
      <c r="D41" s="13" t="s">
        <v>181</v>
      </c>
      <c r="E41" s="9">
        <v>20</v>
      </c>
      <c r="F41" s="9">
        <v>35</v>
      </c>
      <c r="G41" s="9" t="s">
        <v>60</v>
      </c>
      <c r="H41" s="9" t="s">
        <v>76</v>
      </c>
      <c r="I41" s="9">
        <v>97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45905</v>
      </c>
      <c r="U41" s="11">
        <v>5040</v>
      </c>
      <c r="V41" s="10">
        <v>5040</v>
      </c>
      <c r="W41" s="10">
        <v>0</v>
      </c>
      <c r="X41" s="10">
        <v>10200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388</v>
      </c>
      <c r="AG41" s="1" t="s">
        <v>115</v>
      </c>
      <c r="AH41" s="1" t="s">
        <v>75</v>
      </c>
      <c r="AI41" s="1">
        <v>4</v>
      </c>
      <c r="AJ41" s="3">
        <v>45905</v>
      </c>
      <c r="AK41" s="3">
        <v>45901</v>
      </c>
      <c r="AL41" s="3">
        <v>45894</v>
      </c>
      <c r="AM41" s="3">
        <v>45902</v>
      </c>
      <c r="AN41" s="3">
        <v>45903</v>
      </c>
      <c r="AO41" s="3">
        <v>45904</v>
      </c>
      <c r="AP41" s="3">
        <v>45900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134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45877</v>
      </c>
      <c r="B42" s="14" t="s">
        <v>318</v>
      </c>
      <c r="C42" s="9" t="s">
        <v>79</v>
      </c>
      <c r="D42" s="13" t="s">
        <v>319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45906</v>
      </c>
      <c r="U42" s="11">
        <v>3000</v>
      </c>
      <c r="V42" s="10">
        <v>3000</v>
      </c>
      <c r="W42" s="10">
        <v>0</v>
      </c>
      <c r="X42" s="10">
        <v>3300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45906</v>
      </c>
      <c r="AK42" s="3">
        <v>45902</v>
      </c>
      <c r="AL42" s="3">
        <v>45895</v>
      </c>
      <c r="AM42" s="3">
        <v>45903</v>
      </c>
      <c r="AN42" s="3">
        <v>45904</v>
      </c>
      <c r="AO42" s="3">
        <v>45905</v>
      </c>
      <c r="AP42" s="3">
        <v>45901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45892</v>
      </c>
      <c r="B43" s="14" t="s">
        <v>371</v>
      </c>
      <c r="C43" s="9" t="s">
        <v>355</v>
      </c>
      <c r="D43" s="13" t="s">
        <v>356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357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45905</v>
      </c>
      <c r="U43" s="11">
        <v>10000</v>
      </c>
      <c r="V43" s="10">
        <v>10000</v>
      </c>
      <c r="W43" s="10">
        <v>0</v>
      </c>
      <c r="X43" s="10">
        <v>10500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68</v>
      </c>
      <c r="AI43" s="1">
        <v>4</v>
      </c>
      <c r="AJ43" s="3">
        <v>45905</v>
      </c>
      <c r="AK43" s="3">
        <v>45901</v>
      </c>
      <c r="AL43" s="3">
        <v>45895</v>
      </c>
      <c r="AM43" s="3">
        <v>45902</v>
      </c>
      <c r="AN43" s="3">
        <v>45903</v>
      </c>
      <c r="AO43" s="3">
        <v>45903</v>
      </c>
      <c r="AP43" s="3">
        <v>45900</v>
      </c>
      <c r="AQ43" s="3">
        <v>45904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45850</v>
      </c>
      <c r="B44" s="14" t="s">
        <v>284</v>
      </c>
      <c r="C44" s="9" t="s">
        <v>107</v>
      </c>
      <c r="D44" s="13" t="s">
        <v>285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45906</v>
      </c>
      <c r="U44" s="11">
        <v>3000</v>
      </c>
      <c r="V44" s="10">
        <v>3000</v>
      </c>
      <c r="W44" s="10">
        <v>0</v>
      </c>
      <c r="X44" s="10">
        <v>3300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45906</v>
      </c>
      <c r="AK44" s="3">
        <v>45902</v>
      </c>
      <c r="AL44" s="3">
        <v>45895</v>
      </c>
      <c r="AM44" s="3">
        <v>45903</v>
      </c>
      <c r="AN44" s="3">
        <v>45904</v>
      </c>
      <c r="AO44" s="3">
        <v>45905</v>
      </c>
      <c r="AP44" s="3">
        <v>45901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427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45892</v>
      </c>
      <c r="B45" s="14" t="s">
        <v>360</v>
      </c>
      <c r="C45" s="9" t="s">
        <v>139</v>
      </c>
      <c r="D45" s="13" t="s">
        <v>329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640</v>
      </c>
      <c r="V45" s="10">
        <v>0</v>
      </c>
      <c r="W45" s="10">
        <v>640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370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45892</v>
      </c>
      <c r="B46" s="14" t="s">
        <v>362</v>
      </c>
      <c r="C46" s="9" t="s">
        <v>139</v>
      </c>
      <c r="D46" s="13" t="s">
        <v>131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45908</v>
      </c>
      <c r="U46" s="11">
        <v>1840</v>
      </c>
      <c r="V46" s="10">
        <v>80</v>
      </c>
      <c r="W46" s="10">
        <v>1760</v>
      </c>
      <c r="X46" s="10">
        <v>10650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45908</v>
      </c>
      <c r="AK46" s="3">
        <v>45904</v>
      </c>
      <c r="AL46" s="3">
        <v>45897</v>
      </c>
      <c r="AM46" s="3">
        <v>45905</v>
      </c>
      <c r="AN46" s="3">
        <v>45906</v>
      </c>
      <c r="AO46" s="3">
        <v>45907</v>
      </c>
      <c r="AP46" s="3">
        <v>45903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438</v>
      </c>
      <c r="C48" s="9" t="s">
        <v>267</v>
      </c>
      <c r="D48" s="13" t="s">
        <v>428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45906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10756.900000000001</v>
      </c>
      <c r="AB48" s="8">
        <v>10756.900000000001</v>
      </c>
      <c r="AC48" s="8">
        <v>0</v>
      </c>
      <c r="AD48" s="8">
        <v>0</v>
      </c>
      <c r="AE48" s="8">
        <v>10756.900000000001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45906</v>
      </c>
      <c r="AK48" s="3">
        <v>45902</v>
      </c>
      <c r="AL48" s="3">
        <v>45895</v>
      </c>
      <c r="AM48" s="3">
        <v>45903</v>
      </c>
      <c r="AN48" s="3">
        <v>45904</v>
      </c>
      <c r="AO48" s="3">
        <v>45905</v>
      </c>
      <c r="AP48" s="3">
        <v>45901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439</v>
      </c>
      <c r="C49" s="9" t="s">
        <v>267</v>
      </c>
      <c r="D49" s="13" t="s">
        <v>429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45906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10756.900000000001</v>
      </c>
      <c r="AC49" s="8">
        <v>0</v>
      </c>
      <c r="AD49" s="8">
        <v>0</v>
      </c>
      <c r="AE49" s="8">
        <v>10756.900000000001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45906</v>
      </c>
      <c r="AK49" s="3">
        <v>45902</v>
      </c>
      <c r="AL49" s="3">
        <v>45895</v>
      </c>
      <c r="AM49" s="3">
        <v>45903</v>
      </c>
      <c r="AN49" s="3">
        <v>45904</v>
      </c>
      <c r="AO49" s="3">
        <v>45905</v>
      </c>
      <c r="AP49" s="3">
        <v>45901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45902</v>
      </c>
      <c r="B50" s="14" t="s">
        <v>438</v>
      </c>
      <c r="C50" s="9" t="s">
        <v>267</v>
      </c>
      <c r="D50" s="13" t="s">
        <v>428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45930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21513.800000000003</v>
      </c>
      <c r="AC50" s="8">
        <v>0</v>
      </c>
      <c r="AD50" s="8">
        <v>0</v>
      </c>
      <c r="AE50" s="8">
        <v>21513.800000000003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45902</v>
      </c>
      <c r="B51" s="14" t="s">
        <v>439</v>
      </c>
      <c r="C51" s="9" t="s">
        <v>267</v>
      </c>
      <c r="D51" s="13" t="s">
        <v>429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45930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21513.800000000003</v>
      </c>
      <c r="AC51" s="8">
        <v>0</v>
      </c>
      <c r="AD51" s="8">
        <v>0</v>
      </c>
      <c r="AE51" s="8">
        <v>21513.800000000003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45902</v>
      </c>
      <c r="B52" s="14" t="s">
        <v>438</v>
      </c>
      <c r="C52" s="9" t="s">
        <v>267</v>
      </c>
      <c r="D52" s="13" t="s">
        <v>430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45930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14096</v>
      </c>
      <c r="AC52" s="8">
        <v>7417.8000000000029</v>
      </c>
      <c r="AD52" s="8">
        <v>0</v>
      </c>
      <c r="AE52" s="8">
        <v>21513.800000000003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560.45600000000024</v>
      </c>
    </row>
    <row r="53" spans="1:56" ht="27.75" customHeight="1" x14ac:dyDescent="0.45">
      <c r="A53" s="3">
        <v>45902</v>
      </c>
      <c r="B53" s="14" t="s">
        <v>438</v>
      </c>
      <c r="C53" s="9" t="s">
        <v>267</v>
      </c>
      <c r="D53" s="13" t="s">
        <v>431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45930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812.74355555555564</v>
      </c>
    </row>
    <row r="54" spans="1:56" ht="27.75" customHeight="1" x14ac:dyDescent="0.45">
      <c r="A54" s="3">
        <v>45902</v>
      </c>
      <c r="B54" s="14" t="s">
        <v>439</v>
      </c>
      <c r="C54" s="9" t="s">
        <v>267</v>
      </c>
      <c r="D54" s="13" t="s">
        <v>432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80</v>
      </c>
      <c r="AA54" s="8">
        <v>10756.900000000001</v>
      </c>
      <c r="AB54" s="8">
        <v>0</v>
      </c>
      <c r="AC54" s="8">
        <v>10756.900000000001</v>
      </c>
      <c r="AD54" s="8">
        <v>0</v>
      </c>
      <c r="AE54" s="8">
        <v>10756.900000000001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812.74355555555564</v>
      </c>
    </row>
    <row r="55" spans="1:56" ht="27.75" customHeight="1" x14ac:dyDescent="0.45">
      <c r="A55" s="3">
        <v>45902</v>
      </c>
      <c r="B55" s="14" t="s">
        <v>440</v>
      </c>
      <c r="C55" s="9" t="s">
        <v>267</v>
      </c>
      <c r="D55" s="13" t="s">
        <v>433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0</v>
      </c>
      <c r="AC55" s="8">
        <v>10756.900000000001</v>
      </c>
      <c r="AD55" s="8">
        <v>0</v>
      </c>
      <c r="AE55" s="8">
        <v>10756.900000000001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812.74355555555564</v>
      </c>
    </row>
    <row r="56" spans="1:56" ht="27.75" customHeight="1" x14ac:dyDescent="0.45">
      <c r="A56" s="3">
        <v>45902</v>
      </c>
      <c r="B56" s="14" t="s">
        <v>440</v>
      </c>
      <c r="C56" s="9" t="s">
        <v>267</v>
      </c>
      <c r="D56" s="13" t="s">
        <v>434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406.37177777777782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435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5378.4500000000007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406.37177777777782</v>
      </c>
    </row>
    <row r="58" spans="1:56" ht="27.75" customHeight="1" x14ac:dyDescent="0.45">
      <c r="A58" s="3">
        <v>45873</v>
      </c>
      <c r="B58" s="14" t="s">
        <v>308</v>
      </c>
      <c r="C58" s="9" t="s">
        <v>107</v>
      </c>
      <c r="D58" s="13" t="s">
        <v>309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45922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4414.5199999999995</v>
      </c>
      <c r="AC58" s="8">
        <v>0</v>
      </c>
      <c r="AD58" s="8">
        <v>4414.5199999999995</v>
      </c>
      <c r="AE58" s="8">
        <v>0</v>
      </c>
      <c r="AF58" s="8" t="s">
        <v>307</v>
      </c>
      <c r="AG58" s="1" t="s">
        <v>116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0</v>
      </c>
      <c r="Y60" s="10">
        <v>9450</v>
      </c>
      <c r="Z60" s="9" t="s">
        <v>80</v>
      </c>
      <c r="AA60" s="8">
        <v>9932.67</v>
      </c>
      <c r="AB60" s="8">
        <v>0</v>
      </c>
      <c r="AC60" s="8">
        <v>9932.67</v>
      </c>
      <c r="AD60" s="8">
        <v>0</v>
      </c>
      <c r="AE60" s="8">
        <v>9932.67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750.46839999999997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333.54151111111111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0</v>
      </c>
      <c r="W62" s="10">
        <v>9000</v>
      </c>
      <c r="X62" s="10">
        <v>0</v>
      </c>
      <c r="Y62" s="10">
        <v>9450</v>
      </c>
      <c r="Z62" s="9" t="s">
        <v>80</v>
      </c>
      <c r="AA62" s="8">
        <v>9932.67</v>
      </c>
      <c r="AB62" s="8">
        <v>0</v>
      </c>
      <c r="AC62" s="8">
        <v>9932.67</v>
      </c>
      <c r="AD62" s="8">
        <v>0</v>
      </c>
      <c r="AE62" s="8">
        <v>9932.67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750.46839999999997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>
        <v>45887</v>
      </c>
      <c r="B66" s="14" t="s">
        <v>345</v>
      </c>
      <c r="C66" s="9" t="s">
        <v>139</v>
      </c>
      <c r="D66" s="13" t="s">
        <v>224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 t="s">
        <v>63</v>
      </c>
      <c r="U66" s="11">
        <v>104</v>
      </c>
      <c r="V66" s="10">
        <v>0</v>
      </c>
      <c r="W66" s="10">
        <v>104</v>
      </c>
      <c r="X66" s="10">
        <v>11230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45896</v>
      </c>
      <c r="B67" s="14" t="s">
        <v>395</v>
      </c>
      <c r="C67" s="9" t="s">
        <v>79</v>
      </c>
      <c r="D67" s="13" t="s">
        <v>310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115</v>
      </c>
      <c r="AH67" s="1" t="s">
        <v>75</v>
      </c>
      <c r="AI67" s="1">
        <v>5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250.15613333333337</v>
      </c>
    </row>
    <row r="68" spans="1:56" ht="27.75" customHeight="1" x14ac:dyDescent="0.45">
      <c r="A68" s="3">
        <v>45896</v>
      </c>
      <c r="B68" s="14" t="s">
        <v>396</v>
      </c>
      <c r="C68" s="9" t="s">
        <v>79</v>
      </c>
      <c r="D68" s="13" t="s">
        <v>397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8000</v>
      </c>
      <c r="V68" s="10">
        <v>0</v>
      </c>
      <c r="W68" s="10">
        <v>8000</v>
      </c>
      <c r="X68" s="10">
        <v>0</v>
      </c>
      <c r="Y68" s="10">
        <v>8400</v>
      </c>
      <c r="Z68" s="9" t="s">
        <v>80</v>
      </c>
      <c r="AA68" s="8">
        <v>8829.0399999999991</v>
      </c>
      <c r="AB68" s="8">
        <v>0</v>
      </c>
      <c r="AC68" s="8">
        <v>8829.0399999999991</v>
      </c>
      <c r="AD68" s="8">
        <v>0</v>
      </c>
      <c r="AE68" s="8">
        <v>8829.0399999999991</v>
      </c>
      <c r="AF68" s="8">
        <v>0</v>
      </c>
      <c r="AG68" s="1" t="s">
        <v>115</v>
      </c>
      <c r="AH68" s="1" t="s">
        <v>75</v>
      </c>
      <c r="AI68" s="1">
        <v>5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667.08302222222221</v>
      </c>
    </row>
    <row r="69" spans="1:56" ht="27.75" customHeight="1" x14ac:dyDescent="0.45">
      <c r="A69" s="3">
        <v>45892</v>
      </c>
      <c r="B69" s="14" t="s">
        <v>365</v>
      </c>
      <c r="C69" s="9" t="s">
        <v>79</v>
      </c>
      <c r="D69" s="13" t="s">
        <v>220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500.31226666666674</v>
      </c>
    </row>
    <row r="70" spans="1:56" ht="27.75" customHeight="1" x14ac:dyDescent="0.45">
      <c r="A70" s="3">
        <v>45796</v>
      </c>
      <c r="B70" s="14" t="s">
        <v>258</v>
      </c>
      <c r="C70" s="9" t="s">
        <v>139</v>
      </c>
      <c r="D70" s="13" t="s">
        <v>145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240</v>
      </c>
      <c r="V70" s="10">
        <v>0</v>
      </c>
      <c r="W70" s="10">
        <v>240</v>
      </c>
      <c r="X70" s="10">
        <v>0</v>
      </c>
      <c r="Y70" s="10">
        <v>252</v>
      </c>
      <c r="Z70" s="9" t="s">
        <v>80</v>
      </c>
      <c r="AA70" s="8">
        <v>251.46</v>
      </c>
      <c r="AB70" s="8">
        <v>0</v>
      </c>
      <c r="AC70" s="8">
        <v>251.46</v>
      </c>
      <c r="AD70" s="8">
        <v>0</v>
      </c>
      <c r="AE70" s="8">
        <v>251.46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254</v>
      </c>
      <c r="AZ70" s="2">
        <v>0</v>
      </c>
      <c r="BA70" s="2">
        <v>0</v>
      </c>
      <c r="BB70" s="2">
        <v>0</v>
      </c>
      <c r="BC70" s="1" t="s">
        <v>104</v>
      </c>
      <c r="BD70" s="56">
        <v>18.999199999999998</v>
      </c>
    </row>
    <row r="71" spans="1:56" ht="27.75" customHeight="1" x14ac:dyDescent="0.45">
      <c r="A71" s="3">
        <v>45876</v>
      </c>
      <c r="B71" s="14" t="s">
        <v>328</v>
      </c>
      <c r="C71" s="9" t="s">
        <v>107</v>
      </c>
      <c r="D71" s="13" t="s">
        <v>314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3075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45877</v>
      </c>
      <c r="B72" s="14" t="s">
        <v>318</v>
      </c>
      <c r="C72" s="9" t="s">
        <v>79</v>
      </c>
      <c r="D72" s="13" t="s">
        <v>319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7000</v>
      </c>
      <c r="V72" s="10">
        <v>0</v>
      </c>
      <c r="W72" s="10">
        <v>7000</v>
      </c>
      <c r="X72" s="10">
        <v>0</v>
      </c>
      <c r="Y72" s="10">
        <v>7350</v>
      </c>
      <c r="Z72" s="9" t="s">
        <v>80</v>
      </c>
      <c r="AA72" s="8">
        <v>7725.41</v>
      </c>
      <c r="AB72" s="8">
        <v>0</v>
      </c>
      <c r="AC72" s="8">
        <v>7725.41</v>
      </c>
      <c r="AD72" s="8">
        <v>0</v>
      </c>
      <c r="AE72" s="8">
        <v>7725.41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583.69764444444445</v>
      </c>
    </row>
    <row r="73" spans="1:56" ht="27.75" customHeight="1" x14ac:dyDescent="0.45">
      <c r="A73" s="3" t="s">
        <v>135</v>
      </c>
      <c r="B73" s="14" t="s">
        <v>135</v>
      </c>
      <c r="C73" s="9" t="s">
        <v>270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110363</v>
      </c>
      <c r="AB73" s="8">
        <v>0</v>
      </c>
      <c r="AC73" s="8">
        <v>110363</v>
      </c>
      <c r="AD73" s="8">
        <v>0</v>
      </c>
      <c r="AE73" s="8">
        <v>110363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8338.5377777777776</v>
      </c>
    </row>
    <row r="74" spans="1:56" ht="27.75" customHeight="1" x14ac:dyDescent="0.45">
      <c r="A74" s="3">
        <v>45825</v>
      </c>
      <c r="B74" s="14" t="s">
        <v>269</v>
      </c>
      <c r="C74" s="9" t="s">
        <v>139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246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894</v>
      </c>
      <c r="V74" s="10">
        <v>525</v>
      </c>
      <c r="W74" s="10">
        <v>369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45796</v>
      </c>
      <c r="B75" s="14" t="s">
        <v>256</v>
      </c>
      <c r="C75" s="9" t="s">
        <v>139</v>
      </c>
      <c r="D75" s="13" t="s">
        <v>251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366</v>
      </c>
      <c r="V75" s="10">
        <v>0</v>
      </c>
      <c r="W75" s="10">
        <v>366</v>
      </c>
      <c r="X75" s="10">
        <v>5113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45796</v>
      </c>
      <c r="B76" s="14" t="s">
        <v>257</v>
      </c>
      <c r="C76" s="9" t="s">
        <v>139</v>
      </c>
      <c r="D76" s="13" t="s">
        <v>253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45782</v>
      </c>
      <c r="B77" s="14" t="s">
        <v>249</v>
      </c>
      <c r="C77" s="9" t="s">
        <v>79</v>
      </c>
      <c r="D77" s="13" t="s">
        <v>243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416.92688888888887</v>
      </c>
    </row>
    <row r="78" spans="1:56" ht="27.75" customHeight="1" x14ac:dyDescent="0.45">
      <c r="A78" s="3">
        <v>45798</v>
      </c>
      <c r="B78" s="14" t="s">
        <v>263</v>
      </c>
      <c r="C78" s="9" t="s">
        <v>107</v>
      </c>
      <c r="D78" s="13" t="s">
        <v>261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45674</v>
      </c>
      <c r="B79" s="14" t="s">
        <v>226</v>
      </c>
      <c r="C79" s="9" t="s">
        <v>139</v>
      </c>
      <c r="D79" s="13" t="s">
        <v>225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235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45611</v>
      </c>
      <c r="B80" s="14" t="s">
        <v>195</v>
      </c>
      <c r="C80" s="9" t="s">
        <v>139</v>
      </c>
      <c r="D80" s="13" t="s">
        <v>194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45523</v>
      </c>
      <c r="B81" s="14" t="s">
        <v>178</v>
      </c>
      <c r="C81" s="9" t="s">
        <v>139</v>
      </c>
      <c r="D81" s="13" t="s">
        <v>176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45799</v>
      </c>
      <c r="B83" s="14" t="s">
        <v>264</v>
      </c>
      <c r="C83" s="9" t="s">
        <v>259</v>
      </c>
      <c r="D83" s="13" t="s">
        <v>260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132</v>
      </c>
      <c r="U83" s="11">
        <v>4000</v>
      </c>
      <c r="V83" s="10">
        <v>2840</v>
      </c>
      <c r="W83" s="10">
        <v>1160</v>
      </c>
      <c r="X83" s="10">
        <v>8450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210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358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2654</v>
      </c>
      <c r="W84" s="10">
        <v>1346</v>
      </c>
      <c r="X84" s="10">
        <v>4000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45741</v>
      </c>
      <c r="B85" s="14" t="s">
        <v>242</v>
      </c>
      <c r="C85" s="9" t="s">
        <v>107</v>
      </c>
      <c r="D85" s="13" t="s">
        <v>241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4000</v>
      </c>
      <c r="V85" s="10">
        <v>3867</v>
      </c>
      <c r="W85" s="10">
        <v>133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244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45720</v>
      </c>
      <c r="B86" s="14" t="s">
        <v>128</v>
      </c>
      <c r="C86" s="9" t="s">
        <v>107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219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45541</v>
      </c>
      <c r="B88" s="14" t="s">
        <v>182</v>
      </c>
      <c r="C88" s="9" t="s">
        <v>107</v>
      </c>
      <c r="D88" s="13" t="s">
        <v>183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184</v>
      </c>
      <c r="AG88" s="1" t="s">
        <v>61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222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45581</v>
      </c>
      <c r="B89" s="14" t="s">
        <v>187</v>
      </c>
      <c r="C89" s="9" t="s">
        <v>107</v>
      </c>
      <c r="D89" s="13" t="s">
        <v>188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80</v>
      </c>
      <c r="AA90" s="8">
        <v>457503.53</v>
      </c>
      <c r="AB90" s="8">
        <v>86278.99000000002</v>
      </c>
      <c r="AC90" s="8">
        <v>371224.5400000001</v>
      </c>
      <c r="AD90" s="8">
        <v>7641.59</v>
      </c>
      <c r="AE90" s="8">
        <v>449861.94000000006</v>
      </c>
      <c r="AF90" s="8" t="s">
        <v>58</v>
      </c>
      <c r="AG90" s="1" t="s">
        <v>115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 t="s">
        <v>135</v>
      </c>
      <c r="B91" s="14" t="s">
        <v>135</v>
      </c>
      <c r="C91" s="9" t="s">
        <v>270</v>
      </c>
      <c r="D91" s="13" t="s">
        <v>61</v>
      </c>
      <c r="E91" s="9">
        <v>20</v>
      </c>
      <c r="F91" s="9">
        <v>39</v>
      </c>
      <c r="G91" s="9" t="s">
        <v>60</v>
      </c>
      <c r="H91" s="9">
        <v>0</v>
      </c>
      <c r="I91" s="9">
        <v>84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271</v>
      </c>
      <c r="AA91" s="8">
        <v>113157.00000000001</v>
      </c>
      <c r="AB91" s="8">
        <v>73689</v>
      </c>
      <c r="AC91" s="8">
        <v>39468.000000000015</v>
      </c>
      <c r="AD91" s="8">
        <v>0</v>
      </c>
      <c r="AE91" s="8">
        <v>0</v>
      </c>
      <c r="AF91" s="8">
        <v>0</v>
      </c>
      <c r="AG91" s="1" t="s">
        <v>115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272</v>
      </c>
      <c r="BD91" s="56">
        <v>3109.2013333333348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82</v>
      </c>
      <c r="J92" s="9" t="s">
        <v>78</v>
      </c>
      <c r="K92" s="9">
        <v>2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271</v>
      </c>
      <c r="AA92" s="8">
        <v>113157.00000000001</v>
      </c>
      <c r="AB92" s="8">
        <v>73689</v>
      </c>
      <c r="AC92" s="8">
        <v>39468.000000000015</v>
      </c>
      <c r="AD92" s="8">
        <v>0</v>
      </c>
      <c r="AE92" s="8">
        <v>0</v>
      </c>
      <c r="AF92" s="8" t="s">
        <v>58</v>
      </c>
      <c r="AG92" s="1" t="s">
        <v>115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273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45905</v>
      </c>
      <c r="U93" s="11">
        <v>6080</v>
      </c>
      <c r="V93" s="10">
        <v>6080</v>
      </c>
      <c r="W93" s="10">
        <v>0</v>
      </c>
      <c r="X93" s="10">
        <v>31160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117</v>
      </c>
      <c r="AH93" s="1" t="s">
        <v>74</v>
      </c>
      <c r="AI93" s="1">
        <v>2</v>
      </c>
      <c r="AJ93" s="3">
        <v>45905</v>
      </c>
      <c r="AK93" s="3">
        <v>0</v>
      </c>
      <c r="AL93" s="3">
        <v>45896</v>
      </c>
      <c r="AM93" s="3">
        <v>45903</v>
      </c>
      <c r="AN93" s="3">
        <v>45904</v>
      </c>
      <c r="AO93" s="3">
        <v>45904</v>
      </c>
      <c r="AP93" s="3">
        <v>45900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409</v>
      </c>
      <c r="C94" s="9" t="s">
        <v>73</v>
      </c>
      <c r="D94" s="13" t="s">
        <v>398</v>
      </c>
      <c r="E94" s="9">
        <v>20</v>
      </c>
      <c r="F94" s="9">
        <v>32</v>
      </c>
      <c r="G94" s="9" t="s">
        <v>60</v>
      </c>
      <c r="H94" s="9">
        <v>0</v>
      </c>
      <c r="I94" s="9">
        <v>72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141</v>
      </c>
      <c r="T94" s="12">
        <v>45906</v>
      </c>
      <c r="U94" s="11">
        <v>5000</v>
      </c>
      <c r="V94" s="10">
        <v>5000</v>
      </c>
      <c r="W94" s="10">
        <v>0</v>
      </c>
      <c r="X94" s="10">
        <v>5470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74</v>
      </c>
      <c r="AI94" s="1">
        <v>2</v>
      </c>
      <c r="AJ94" s="3">
        <v>45906</v>
      </c>
      <c r="AK94" s="3">
        <v>0</v>
      </c>
      <c r="AL94" s="3">
        <v>45897</v>
      </c>
      <c r="AM94" s="3">
        <v>45904</v>
      </c>
      <c r="AN94" s="3">
        <v>45905</v>
      </c>
      <c r="AO94" s="3">
        <v>45905</v>
      </c>
      <c r="AP94" s="3">
        <v>45901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45896</v>
      </c>
      <c r="B95" s="14" t="s">
        <v>409</v>
      </c>
      <c r="C95" s="9" t="s">
        <v>73</v>
      </c>
      <c r="D95" s="13" t="s">
        <v>399</v>
      </c>
      <c r="E95" s="9">
        <v>20</v>
      </c>
      <c r="F95" s="9">
        <v>32</v>
      </c>
      <c r="G95" s="9" t="s">
        <v>60</v>
      </c>
      <c r="H95" s="9">
        <v>0</v>
      </c>
      <c r="I95" s="9">
        <v>72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141</v>
      </c>
      <c r="T95" s="12">
        <v>45906</v>
      </c>
      <c r="U95" s="11">
        <v>5000</v>
      </c>
      <c r="V95" s="10">
        <v>5000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>
        <v>45906</v>
      </c>
      <c r="AK95" s="3">
        <v>0</v>
      </c>
      <c r="AL95" s="3">
        <v>45897</v>
      </c>
      <c r="AM95" s="3">
        <v>45904</v>
      </c>
      <c r="AN95" s="3">
        <v>45905</v>
      </c>
      <c r="AO95" s="3">
        <v>45905</v>
      </c>
      <c r="AP95" s="3">
        <v>45901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45892</v>
      </c>
      <c r="B96" s="14" t="s">
        <v>366</v>
      </c>
      <c r="C96" s="9" t="s">
        <v>139</v>
      </c>
      <c r="D96" s="13" t="s">
        <v>367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45908</v>
      </c>
      <c r="U96" s="11">
        <v>10000</v>
      </c>
      <c r="V96" s="10">
        <v>1196</v>
      </c>
      <c r="W96" s="10">
        <v>8804</v>
      </c>
      <c r="X96" s="10">
        <v>10696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117</v>
      </c>
      <c r="AH96" s="1" t="s">
        <v>74</v>
      </c>
      <c r="AI96" s="1">
        <v>2</v>
      </c>
      <c r="AJ96" s="3">
        <v>45908</v>
      </c>
      <c r="AK96" s="3">
        <v>0</v>
      </c>
      <c r="AL96" s="3">
        <v>45899</v>
      </c>
      <c r="AM96" s="3">
        <v>45906</v>
      </c>
      <c r="AN96" s="3">
        <v>45907</v>
      </c>
      <c r="AO96" s="3">
        <v>45907</v>
      </c>
      <c r="AP96" s="3">
        <v>45903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45887</v>
      </c>
      <c r="B97" s="14" t="s">
        <v>347</v>
      </c>
      <c r="C97" s="9" t="s">
        <v>139</v>
      </c>
      <c r="D97" s="13" t="s">
        <v>332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45915</v>
      </c>
      <c r="U97" s="11">
        <v>16374</v>
      </c>
      <c r="V97" s="10">
        <v>5040</v>
      </c>
      <c r="W97" s="10">
        <v>11334</v>
      </c>
      <c r="X97" s="10">
        <v>18825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119</v>
      </c>
      <c r="AH97" s="1" t="s">
        <v>74</v>
      </c>
      <c r="AI97" s="1">
        <v>2</v>
      </c>
      <c r="AJ97" s="3">
        <v>45915</v>
      </c>
      <c r="AK97" s="3">
        <v>0</v>
      </c>
      <c r="AL97" s="3">
        <v>45906</v>
      </c>
      <c r="AM97" s="3">
        <v>45913</v>
      </c>
      <c r="AN97" s="3">
        <v>45914</v>
      </c>
      <c r="AO97" s="3">
        <v>45914</v>
      </c>
      <c r="AP97" s="3">
        <v>45910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333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45919</v>
      </c>
      <c r="U98" s="11">
        <v>40000</v>
      </c>
      <c r="V98" s="10">
        <v>20000</v>
      </c>
      <c r="W98" s="10">
        <v>20000</v>
      </c>
      <c r="X98" s="10">
        <v>40982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45919</v>
      </c>
      <c r="AK98" s="3">
        <v>0</v>
      </c>
      <c r="AL98" s="3">
        <v>45910</v>
      </c>
      <c r="AM98" s="3">
        <v>45917</v>
      </c>
      <c r="AN98" s="3">
        <v>45918</v>
      </c>
      <c r="AO98" s="3">
        <v>45918</v>
      </c>
      <c r="AP98" s="3">
        <v>45914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45922</v>
      </c>
      <c r="U99" s="11">
        <v>30000</v>
      </c>
      <c r="V99" s="10">
        <v>0</v>
      </c>
      <c r="W99" s="10">
        <v>30000</v>
      </c>
      <c r="X99" s="10">
        <v>31500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74</v>
      </c>
      <c r="AI99" s="1">
        <v>2</v>
      </c>
      <c r="AJ99" s="3">
        <v>45922</v>
      </c>
      <c r="AK99" s="3">
        <v>0</v>
      </c>
      <c r="AL99" s="3">
        <v>45913</v>
      </c>
      <c r="AM99" s="3">
        <v>45920</v>
      </c>
      <c r="AN99" s="3">
        <v>45921</v>
      </c>
      <c r="AO99" s="3">
        <v>45921</v>
      </c>
      <c r="AP99" s="3">
        <v>45917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45926</v>
      </c>
      <c r="U100" s="11">
        <v>20000</v>
      </c>
      <c r="V100" s="10">
        <v>0</v>
      </c>
      <c r="W100" s="10">
        <v>20000</v>
      </c>
      <c r="X100" s="10">
        <v>16526</v>
      </c>
      <c r="Y100" s="10">
        <v>3647.7000000000003</v>
      </c>
      <c r="Z100" s="9" t="s">
        <v>81</v>
      </c>
      <c r="AA100" s="8">
        <v>3821.8776750000006</v>
      </c>
      <c r="AB100" s="8">
        <v>3821.8776750000006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45926</v>
      </c>
      <c r="AK100" s="3">
        <v>0</v>
      </c>
      <c r="AL100" s="3">
        <v>45917</v>
      </c>
      <c r="AM100" s="3">
        <v>45924</v>
      </c>
      <c r="AN100" s="3">
        <v>45925</v>
      </c>
      <c r="AO100" s="3">
        <v>45925</v>
      </c>
      <c r="AP100" s="3">
        <v>45921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67779</v>
      </c>
      <c r="AC101" s="8">
        <v>236068.5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18046.125333333333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307669.377675</v>
      </c>
      <c r="AB102" s="8">
        <v>71600.877674999996</v>
      </c>
      <c r="AC102" s="8">
        <v>236068.5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45903</v>
      </c>
      <c r="B103" s="14" t="s">
        <v>128</v>
      </c>
      <c r="C103" s="9" t="s">
        <v>441</v>
      </c>
      <c r="D103" s="13" t="s">
        <v>59</v>
      </c>
      <c r="E103" s="9">
        <v>21</v>
      </c>
      <c r="F103" s="9">
        <v>31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123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130</v>
      </c>
      <c r="AA103" s="8">
        <v>4540.25</v>
      </c>
      <c r="AB103" s="8">
        <v>4540.25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77</v>
      </c>
      <c r="AI103" s="1">
        <v>1</v>
      </c>
      <c r="AJ103" s="3">
        <v>45906</v>
      </c>
      <c r="AK103" s="3">
        <v>0</v>
      </c>
      <c r="AL103" s="3">
        <v>0</v>
      </c>
      <c r="AM103" s="3">
        <v>0</v>
      </c>
      <c r="AN103" s="3">
        <v>0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 t="s">
        <v>442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4540.25</v>
      </c>
      <c r="AB104" s="8">
        <v>4540.25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324</v>
      </c>
      <c r="C105" s="9" t="s">
        <v>303</v>
      </c>
      <c r="D105" s="13" t="s">
        <v>311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45905</v>
      </c>
      <c r="U105" s="11">
        <v>20000</v>
      </c>
      <c r="V105" s="10">
        <v>20006</v>
      </c>
      <c r="W105" s="10">
        <v>0</v>
      </c>
      <c r="X105" s="10">
        <v>21000</v>
      </c>
      <c r="Y105" s="10">
        <v>0</v>
      </c>
      <c r="Z105" s="9" t="s">
        <v>120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45905</v>
      </c>
      <c r="AK105" s="3">
        <v>45901</v>
      </c>
      <c r="AL105" s="3">
        <v>45895</v>
      </c>
      <c r="AM105" s="3">
        <v>45902</v>
      </c>
      <c r="AN105" s="3">
        <v>45903</v>
      </c>
      <c r="AO105" s="3">
        <v>45903</v>
      </c>
      <c r="AP105" s="3">
        <v>45900</v>
      </c>
      <c r="AQ105" s="3">
        <v>45904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132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325</v>
      </c>
      <c r="C106" s="9" t="s">
        <v>303</v>
      </c>
      <c r="D106" s="13" t="s">
        <v>304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1.6065702062079996</v>
      </c>
      <c r="Q106" s="10">
        <v>0</v>
      </c>
      <c r="R106" s="10">
        <v>1.6065702062079996</v>
      </c>
      <c r="S106" s="9" t="s">
        <v>71</v>
      </c>
      <c r="T106" s="12">
        <v>45905</v>
      </c>
      <c r="U106" s="11">
        <v>10000</v>
      </c>
      <c r="V106" s="10">
        <v>9926</v>
      </c>
      <c r="W106" s="10">
        <v>74</v>
      </c>
      <c r="X106" s="10">
        <v>10500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45905</v>
      </c>
      <c r="AK106" s="3">
        <v>45901</v>
      </c>
      <c r="AL106" s="3">
        <v>45895</v>
      </c>
      <c r="AM106" s="3">
        <v>45902</v>
      </c>
      <c r="AN106" s="3">
        <v>45903</v>
      </c>
      <c r="AO106" s="3">
        <v>45903</v>
      </c>
      <c r="AP106" s="3">
        <v>45900</v>
      </c>
      <c r="AQ106" s="3">
        <v>45904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45892</v>
      </c>
      <c r="B107" s="14" t="s">
        <v>368</v>
      </c>
      <c r="C107" s="9" t="s">
        <v>79</v>
      </c>
      <c r="D107" s="13" t="s">
        <v>369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0</v>
      </c>
      <c r="Q107" s="10">
        <v>0</v>
      </c>
      <c r="R107" s="10">
        <v>0</v>
      </c>
      <c r="S107" s="9" t="s">
        <v>67</v>
      </c>
      <c r="T107" s="12">
        <v>45906</v>
      </c>
      <c r="U107" s="11">
        <v>3000</v>
      </c>
      <c r="V107" s="10">
        <v>3000</v>
      </c>
      <c r="W107" s="10">
        <v>0</v>
      </c>
      <c r="X107" s="10">
        <v>3100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45906</v>
      </c>
      <c r="AK107" s="3">
        <v>45902</v>
      </c>
      <c r="AL107" s="3">
        <v>45896</v>
      </c>
      <c r="AM107" s="3">
        <v>45903</v>
      </c>
      <c r="AN107" s="3">
        <v>45904</v>
      </c>
      <c r="AO107" s="3">
        <v>45904</v>
      </c>
      <c r="AP107" s="3">
        <v>45901</v>
      </c>
      <c r="AQ107" s="3">
        <v>45905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45876</v>
      </c>
      <c r="B108" s="14" t="s">
        <v>336</v>
      </c>
      <c r="C108" s="9" t="s">
        <v>107</v>
      </c>
      <c r="D108" s="13" t="s">
        <v>316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65.13122457599998</v>
      </c>
      <c r="Q108" s="10">
        <v>0</v>
      </c>
      <c r="R108" s="10">
        <v>65.13122457599998</v>
      </c>
      <c r="S108" s="9" t="s">
        <v>67</v>
      </c>
      <c r="T108" s="12">
        <v>45926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120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45926</v>
      </c>
      <c r="AK108" s="3">
        <v>45922</v>
      </c>
      <c r="AL108" s="3">
        <v>45916</v>
      </c>
      <c r="AM108" s="3">
        <v>45923</v>
      </c>
      <c r="AN108" s="3">
        <v>45924</v>
      </c>
      <c r="AO108" s="3">
        <v>45924</v>
      </c>
      <c r="AP108" s="3">
        <v>45921</v>
      </c>
      <c r="AQ108" s="3">
        <v>45925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 t="s">
        <v>135</v>
      </c>
      <c r="B111" s="14" t="s">
        <v>443</v>
      </c>
      <c r="C111" s="9" t="s">
        <v>444</v>
      </c>
      <c r="D111" s="13" t="s">
        <v>445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45911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120</v>
      </c>
      <c r="AA111" s="8">
        <v>4000</v>
      </c>
      <c r="AB111" s="8">
        <v>4000</v>
      </c>
      <c r="AC111" s="8">
        <v>0</v>
      </c>
      <c r="AD111" s="8">
        <v>4000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45925</v>
      </c>
      <c r="AK111" s="3">
        <v>45921</v>
      </c>
      <c r="AL111" s="3">
        <v>45915</v>
      </c>
      <c r="AM111" s="3">
        <v>45922</v>
      </c>
      <c r="AN111" s="3">
        <v>45923</v>
      </c>
      <c r="AO111" s="3">
        <v>45923</v>
      </c>
      <c r="AP111" s="3">
        <v>45920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5398</v>
      </c>
      <c r="AC125" s="8">
        <v>24358.100000000002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1820.7679749999995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35154.100000000006</v>
      </c>
      <c r="AC126" s="8">
        <v>24358.100000000002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45727</v>
      </c>
      <c r="B127" s="14" t="s">
        <v>240</v>
      </c>
      <c r="C127" s="9" t="s">
        <v>111</v>
      </c>
      <c r="D127" s="13" t="s">
        <v>59</v>
      </c>
      <c r="E127" s="9">
        <v>23</v>
      </c>
      <c r="F127" s="9">
        <v>40</v>
      </c>
      <c r="G127" s="9" t="s">
        <v>60</v>
      </c>
      <c r="H127" s="9" t="s">
        <v>66</v>
      </c>
      <c r="I127" s="9">
        <v>125</v>
      </c>
      <c r="J127" s="9" t="s">
        <v>57</v>
      </c>
      <c r="K127" s="9">
        <v>5</v>
      </c>
      <c r="L127" s="9" t="s">
        <v>196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1000</v>
      </c>
      <c r="V127" s="10">
        <v>0</v>
      </c>
      <c r="W127" s="10">
        <v>1000</v>
      </c>
      <c r="X127" s="10">
        <v>0</v>
      </c>
      <c r="Y127" s="10">
        <v>0</v>
      </c>
      <c r="Z127" s="9" t="s">
        <v>213</v>
      </c>
      <c r="AA127" s="8">
        <v>1159.5100000000002</v>
      </c>
      <c r="AB127" s="8">
        <v>1159.5100000000002</v>
      </c>
      <c r="AC127" s="8">
        <v>0</v>
      </c>
      <c r="AD127" s="8">
        <v>1159.5100000000002</v>
      </c>
      <c r="AE127" s="8">
        <v>0</v>
      </c>
      <c r="AF127" s="8" t="s">
        <v>215</v>
      </c>
      <c r="AG127" s="1" t="s">
        <v>115</v>
      </c>
      <c r="AH127" s="1" t="s">
        <v>146</v>
      </c>
      <c r="AI127" s="1">
        <v>2</v>
      </c>
      <c r="AJ127" s="3" t="s">
        <v>63</v>
      </c>
      <c r="AK127" s="3" t="e">
        <v>#VALUE!</v>
      </c>
      <c r="AL127" s="3">
        <v>0</v>
      </c>
      <c r="AM127" s="3">
        <v>0</v>
      </c>
      <c r="AN127" s="3">
        <v>0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143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213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214</v>
      </c>
      <c r="BD128" s="56">
        <v>0</v>
      </c>
    </row>
    <row r="129" spans="1:56" ht="27.75" customHeight="1" x14ac:dyDescent="0.45">
      <c r="A129" s="3">
        <v>45601</v>
      </c>
      <c r="B129" s="14" t="s">
        <v>193</v>
      </c>
      <c r="C129" s="9" t="s">
        <v>93</v>
      </c>
      <c r="D129" s="13" t="s">
        <v>142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3207.7128103679997</v>
      </c>
      <c r="Q129" s="10">
        <v>0</v>
      </c>
      <c r="R129" s="10">
        <v>3207.7128103679997</v>
      </c>
      <c r="S129" s="9" t="s">
        <v>299</v>
      </c>
      <c r="T129" s="12" t="s">
        <v>63</v>
      </c>
      <c r="U129" s="11">
        <v>100000</v>
      </c>
      <c r="V129" s="10">
        <v>1500</v>
      </c>
      <c r="W129" s="10">
        <v>98500</v>
      </c>
      <c r="X129" s="10">
        <v>0</v>
      </c>
      <c r="Y129" s="10">
        <v>103425</v>
      </c>
      <c r="Z129" s="9" t="s">
        <v>99</v>
      </c>
      <c r="AA129" s="8">
        <v>105955.465</v>
      </c>
      <c r="AB129" s="8">
        <v>7595</v>
      </c>
      <c r="AC129" s="8">
        <v>98360.464999999997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72</v>
      </c>
      <c r="AI129" s="1">
        <v>3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113</v>
      </c>
      <c r="BD129" s="56">
        <v>12600.330757068057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11003.203948644863</v>
      </c>
      <c r="Q130" s="10">
        <v>0</v>
      </c>
      <c r="R130" s="10">
        <v>11003.203948644863</v>
      </c>
      <c r="S130" s="9" t="s">
        <v>299</v>
      </c>
      <c r="T130" s="12" t="s">
        <v>63</v>
      </c>
      <c r="U130" s="11">
        <v>337878</v>
      </c>
      <c r="V130" s="10">
        <v>0</v>
      </c>
      <c r="W130" s="10">
        <v>337878</v>
      </c>
      <c r="X130" s="10">
        <v>0</v>
      </c>
      <c r="Y130" s="10">
        <v>354771.9</v>
      </c>
      <c r="Z130" s="9" t="s">
        <v>99</v>
      </c>
      <c r="AA130" s="8">
        <v>363451.98582000006</v>
      </c>
      <c r="AB130" s="8">
        <v>0</v>
      </c>
      <c r="AC130" s="8">
        <v>363451.98582000006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46559.511849046357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128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99</v>
      </c>
      <c r="AA131" s="8">
        <v>469407.45082000003</v>
      </c>
      <c r="AB131" s="8">
        <v>7595</v>
      </c>
      <c r="AC131" s="8">
        <v>461812.45082000003</v>
      </c>
      <c r="AD131" s="8">
        <v>0</v>
      </c>
      <c r="AE131" s="8">
        <v>0</v>
      </c>
      <c r="AF131" s="8" t="s">
        <v>58</v>
      </c>
      <c r="AG131" s="1" t="s">
        <v>115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114</v>
      </c>
      <c r="BD131" s="56">
        <v>0</v>
      </c>
    </row>
    <row r="132" spans="1:56" ht="27.75" customHeight="1" x14ac:dyDescent="0.45">
      <c r="A132" s="3">
        <v>45894</v>
      </c>
      <c r="B132" s="14" t="s">
        <v>374</v>
      </c>
      <c r="C132" s="9" t="s">
        <v>137</v>
      </c>
      <c r="D132" s="13" t="s">
        <v>59</v>
      </c>
      <c r="E132" s="9">
        <v>26</v>
      </c>
      <c r="F132" s="9">
        <v>39</v>
      </c>
      <c r="G132" s="9" t="s">
        <v>60</v>
      </c>
      <c r="H132" s="9">
        <v>0</v>
      </c>
      <c r="I132" s="9">
        <v>93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123</v>
      </c>
      <c r="T132" s="12">
        <v>45910</v>
      </c>
      <c r="U132" s="11">
        <v>5000</v>
      </c>
      <c r="V132" s="10">
        <v>1800</v>
      </c>
      <c r="W132" s="10">
        <v>3200</v>
      </c>
      <c r="X132" s="10">
        <v>0</v>
      </c>
      <c r="Y132" s="10">
        <v>0</v>
      </c>
      <c r="Z132" s="9" t="s">
        <v>84</v>
      </c>
      <c r="AA132" s="8">
        <v>3621.0239999999999</v>
      </c>
      <c r="AB132" s="8">
        <v>3621.0239999999999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45910</v>
      </c>
      <c r="AK132" s="3">
        <v>0</v>
      </c>
      <c r="AL132" s="3">
        <v>0</v>
      </c>
      <c r="AM132" s="3">
        <v>0</v>
      </c>
      <c r="AN132" s="3">
        <v>0</v>
      </c>
      <c r="AO132" s="3">
        <v>45909</v>
      </c>
      <c r="AP132" s="3">
        <v>45905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179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185</v>
      </c>
      <c r="T133" s="12">
        <v>45930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0</v>
      </c>
      <c r="AC133" s="8">
        <v>9499.6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45930</v>
      </c>
      <c r="AK133" s="3">
        <v>0</v>
      </c>
      <c r="AL133" s="3">
        <v>45920</v>
      </c>
      <c r="AM133" s="3">
        <v>45927</v>
      </c>
      <c r="AN133" s="3">
        <v>45928</v>
      </c>
      <c r="AO133" s="3">
        <v>45928</v>
      </c>
      <c r="AP133" s="3">
        <v>45925</v>
      </c>
      <c r="AQ133" s="3">
        <v>45929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767.03992444444452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13120.624</v>
      </c>
      <c r="AB134" s="8">
        <v>3621.0239999999999</v>
      </c>
      <c r="AC134" s="8">
        <v>9499.6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4000</v>
      </c>
      <c r="W137" s="10">
        <v>26000</v>
      </c>
      <c r="X137" s="10">
        <v>25240</v>
      </c>
      <c r="Y137" s="10">
        <v>4998</v>
      </c>
      <c r="Z137" s="9" t="s">
        <v>88</v>
      </c>
      <c r="AA137" s="8">
        <v>6214.1633400000001</v>
      </c>
      <c r="AB137" s="8">
        <v>6214.1633400000001</v>
      </c>
      <c r="AC137" s="8">
        <v>0</v>
      </c>
      <c r="AD137" s="8">
        <v>6214.1633400000001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0</v>
      </c>
      <c r="W138" s="10">
        <v>15000</v>
      </c>
      <c r="X138" s="10">
        <v>0</v>
      </c>
      <c r="Y138" s="10">
        <v>0</v>
      </c>
      <c r="Z138" s="9" t="s">
        <v>88</v>
      </c>
      <c r="AA138" s="8">
        <v>18649.949999999997</v>
      </c>
      <c r="AB138" s="8">
        <v>18649.949999999997</v>
      </c>
      <c r="AC138" s="8">
        <v>0</v>
      </c>
      <c r="AD138" s="8">
        <v>8000</v>
      </c>
      <c r="AE138" s="8">
        <v>10649.949999999997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117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93247.26333999999</v>
      </c>
      <c r="AB142" s="8">
        <v>43514.063339999993</v>
      </c>
      <c r="AC142" s="8">
        <v>49733.2</v>
      </c>
      <c r="AD142" s="8">
        <v>14214.163339999999</v>
      </c>
      <c r="AE142" s="8">
        <v>79033.099999999991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3000</v>
      </c>
      <c r="W143" s="10">
        <v>10000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10630</v>
      </c>
      <c r="AC144" s="8">
        <v>48742.5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5478.1154166666665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10630</v>
      </c>
      <c r="AC146" s="8">
        <v>55517.95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29C3-8943-4AD4-BC47-C1517939AAFB}">
  <sheetPr>
    <tabColor rgb="FFFFFF00"/>
  </sheetPr>
  <dimension ref="A1:BD156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45903</v>
      </c>
      <c r="E3" s="79" t="s">
        <v>52</v>
      </c>
      <c r="F3" s="79"/>
      <c r="G3" s="80">
        <v>10.28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116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424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735</v>
      </c>
      <c r="Y11" s="10">
        <v>4478.25</v>
      </c>
      <c r="Z11" s="9" t="s">
        <v>379</v>
      </c>
      <c r="AA11" s="8">
        <v>3315.7410825000002</v>
      </c>
      <c r="AB11" s="8">
        <v>0</v>
      </c>
      <c r="AC11" s="8">
        <v>3315.7410825000002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202.77598797866671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425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>
        <v>45925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10719.841082499999</v>
      </c>
      <c r="AB13" s="8">
        <v>0</v>
      </c>
      <c r="AC13" s="8">
        <v>10719.841082499999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426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2000</v>
      </c>
      <c r="AC16" s="8">
        <v>1841.7500000000005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117.87200000000006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2000</v>
      </c>
      <c r="AC17" s="8">
        <v>1841.7500000000005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115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5000</v>
      </c>
      <c r="W27" s="10">
        <v>0</v>
      </c>
      <c r="X27" s="10">
        <v>5500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12401</v>
      </c>
      <c r="AC47" s="8">
        <v>240316.30000000002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18101.691788444445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290156.90000000002</v>
      </c>
      <c r="AB48" s="8">
        <v>49840.600000000006</v>
      </c>
      <c r="AC48" s="8">
        <v>240316.30000000002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45796</v>
      </c>
      <c r="B49" s="14" t="s">
        <v>255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192</v>
      </c>
      <c r="BD50" s="56">
        <v>0</v>
      </c>
    </row>
    <row r="51" spans="1:56" ht="27.75" customHeight="1" x14ac:dyDescent="0.45">
      <c r="A51" s="3">
        <v>45887</v>
      </c>
      <c r="B51" s="14" t="s">
        <v>346</v>
      </c>
      <c r="C51" s="9" t="s">
        <v>139</v>
      </c>
      <c r="D51" s="13" t="s">
        <v>181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5040</v>
      </c>
      <c r="W51" s="10">
        <v>0</v>
      </c>
      <c r="X51" s="10">
        <v>10200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388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45877</v>
      </c>
      <c r="B52" s="14" t="s">
        <v>318</v>
      </c>
      <c r="C52" s="9" t="s">
        <v>79</v>
      </c>
      <c r="D52" s="13" t="s">
        <v>319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45904</v>
      </c>
      <c r="U52" s="11">
        <v>3000</v>
      </c>
      <c r="V52" s="10">
        <v>3000</v>
      </c>
      <c r="W52" s="10">
        <v>0</v>
      </c>
      <c r="X52" s="10">
        <v>3300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371</v>
      </c>
      <c r="C53" s="9" t="s">
        <v>355</v>
      </c>
      <c r="D53" s="13" t="s">
        <v>356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357</v>
      </c>
      <c r="M53" s="10">
        <v>21</v>
      </c>
      <c r="N53" s="9">
        <v>33</v>
      </c>
      <c r="O53" s="9">
        <v>40</v>
      </c>
      <c r="P53" s="10">
        <v>0</v>
      </c>
      <c r="Q53" s="10">
        <v>0</v>
      </c>
      <c r="R53" s="10">
        <v>0</v>
      </c>
      <c r="S53" s="9" t="s">
        <v>71</v>
      </c>
      <c r="T53" s="12">
        <v>45905</v>
      </c>
      <c r="U53" s="11">
        <v>10000</v>
      </c>
      <c r="V53" s="10">
        <v>10000</v>
      </c>
      <c r="W53" s="10">
        <v>0</v>
      </c>
      <c r="X53" s="10">
        <v>10500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68</v>
      </c>
      <c r="AI53" s="1">
        <v>4</v>
      </c>
      <c r="AJ53" s="3">
        <v>45905</v>
      </c>
      <c r="AK53" s="3">
        <v>45901</v>
      </c>
      <c r="AL53" s="3">
        <v>45895</v>
      </c>
      <c r="AM53" s="3">
        <v>45902</v>
      </c>
      <c r="AN53" s="3">
        <v>45903</v>
      </c>
      <c r="AO53" s="3">
        <v>45903</v>
      </c>
      <c r="AP53" s="3">
        <v>45900</v>
      </c>
      <c r="AQ53" s="3">
        <v>45904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45850</v>
      </c>
      <c r="B54" s="14" t="s">
        <v>284</v>
      </c>
      <c r="C54" s="9" t="s">
        <v>107</v>
      </c>
      <c r="D54" s="13" t="s">
        <v>285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45905</v>
      </c>
      <c r="U54" s="11">
        <v>3000</v>
      </c>
      <c r="V54" s="10">
        <v>3000</v>
      </c>
      <c r="W54" s="10">
        <v>0</v>
      </c>
      <c r="X54" s="10">
        <v>3300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427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640</v>
      </c>
      <c r="V55" s="10">
        <v>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45892</v>
      </c>
      <c r="B56" s="14" t="s">
        <v>362</v>
      </c>
      <c r="C56" s="9" t="s">
        <v>139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45908</v>
      </c>
      <c r="U56" s="11">
        <v>1840</v>
      </c>
      <c r="V56" s="10">
        <v>80</v>
      </c>
      <c r="W56" s="10">
        <v>1760</v>
      </c>
      <c r="X56" s="10">
        <v>10650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45908</v>
      </c>
      <c r="AK56" s="3">
        <v>45904</v>
      </c>
      <c r="AL56" s="3">
        <v>45897</v>
      </c>
      <c r="AM56" s="3">
        <v>45905</v>
      </c>
      <c r="AN56" s="3">
        <v>45906</v>
      </c>
      <c r="AO56" s="3">
        <v>45907</v>
      </c>
      <c r="AP56" s="3">
        <v>45903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45782</v>
      </c>
      <c r="B57" s="14" t="s">
        <v>249</v>
      </c>
      <c r="C57" s="9" t="s">
        <v>79</v>
      </c>
      <c r="D57" s="13" t="s">
        <v>243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45909</v>
      </c>
      <c r="U57" s="11">
        <v>5000</v>
      </c>
      <c r="V57" s="10">
        <v>4473</v>
      </c>
      <c r="W57" s="10">
        <v>527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45909</v>
      </c>
      <c r="AK57" s="3">
        <v>45905</v>
      </c>
      <c r="AL57" s="3">
        <v>45898</v>
      </c>
      <c r="AM57" s="3">
        <v>45906</v>
      </c>
      <c r="AN57" s="3">
        <v>45907</v>
      </c>
      <c r="AO57" s="3">
        <v>45908</v>
      </c>
      <c r="AP57" s="3">
        <v>45904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128</v>
      </c>
      <c r="C58" s="9" t="s">
        <v>267</v>
      </c>
      <c r="D58" s="13" t="s">
        <v>428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45906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45906</v>
      </c>
      <c r="AK58" s="3">
        <v>45902</v>
      </c>
      <c r="AL58" s="3">
        <v>45895</v>
      </c>
      <c r="AM58" s="3">
        <v>45903</v>
      </c>
      <c r="AN58" s="3">
        <v>45904</v>
      </c>
      <c r="AO58" s="3">
        <v>45905</v>
      </c>
      <c r="AP58" s="3">
        <v>45901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128</v>
      </c>
      <c r="C59" s="9" t="s">
        <v>267</v>
      </c>
      <c r="D59" s="13" t="s">
        <v>429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45906</v>
      </c>
      <c r="AK59" s="3">
        <v>45902</v>
      </c>
      <c r="AL59" s="3">
        <v>45895</v>
      </c>
      <c r="AM59" s="3">
        <v>45903</v>
      </c>
      <c r="AN59" s="3">
        <v>45904</v>
      </c>
      <c r="AO59" s="3">
        <v>45905</v>
      </c>
      <c r="AP59" s="3">
        <v>45901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128</v>
      </c>
      <c r="C60" s="9" t="s">
        <v>267</v>
      </c>
      <c r="D60" s="13" t="s">
        <v>428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21513.800000000003</v>
      </c>
      <c r="AB60" s="8">
        <v>2078</v>
      </c>
      <c r="AC60" s="8">
        <v>19435.800000000003</v>
      </c>
      <c r="AD60" s="8">
        <v>0</v>
      </c>
      <c r="AE60" s="8">
        <v>21513.800000000003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1468.4826666666668</v>
      </c>
    </row>
    <row r="61" spans="1:56" ht="27.75" customHeight="1" x14ac:dyDescent="0.45">
      <c r="A61" s="3">
        <v>45902</v>
      </c>
      <c r="B61" s="14" t="s">
        <v>128</v>
      </c>
      <c r="C61" s="9" t="s">
        <v>267</v>
      </c>
      <c r="D61" s="13" t="s">
        <v>429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6183</v>
      </c>
      <c r="AC61" s="8">
        <v>15330.800000000003</v>
      </c>
      <c r="AD61" s="8">
        <v>0</v>
      </c>
      <c r="AE61" s="8">
        <v>21513.800000000003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1158.3271111111112</v>
      </c>
    </row>
    <row r="62" spans="1:56" ht="27.75" customHeight="1" x14ac:dyDescent="0.45">
      <c r="A62" s="3">
        <v>45902</v>
      </c>
      <c r="B62" s="14" t="s">
        <v>128</v>
      </c>
      <c r="C62" s="9" t="s">
        <v>267</v>
      </c>
      <c r="D62" s="13" t="s">
        <v>430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21513.800000000003</v>
      </c>
      <c r="AB62" s="8">
        <v>0</v>
      </c>
      <c r="AC62" s="8">
        <v>21513.800000000003</v>
      </c>
      <c r="AD62" s="8">
        <v>0</v>
      </c>
      <c r="AE62" s="8">
        <v>21513.800000000003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1625.4871111111113</v>
      </c>
    </row>
    <row r="63" spans="1:56" ht="27.75" customHeight="1" x14ac:dyDescent="0.45">
      <c r="A63" s="3">
        <v>45902</v>
      </c>
      <c r="B63" s="14" t="s">
        <v>128</v>
      </c>
      <c r="C63" s="9" t="s">
        <v>267</v>
      </c>
      <c r="D63" s="13" t="s">
        <v>431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0</v>
      </c>
      <c r="AC63" s="8">
        <v>10756.900000000001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812.74355555555564</v>
      </c>
    </row>
    <row r="64" spans="1:56" ht="27.75" customHeight="1" x14ac:dyDescent="0.45">
      <c r="A64" s="3">
        <v>45902</v>
      </c>
      <c r="B64" s="14" t="s">
        <v>128</v>
      </c>
      <c r="C64" s="9" t="s">
        <v>267</v>
      </c>
      <c r="D64" s="13" t="s">
        <v>432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812.74355555555564</v>
      </c>
    </row>
    <row r="65" spans="1:56" ht="27.75" customHeight="1" x14ac:dyDescent="0.45">
      <c r="A65" s="3">
        <v>45902</v>
      </c>
      <c r="B65" s="14" t="s">
        <v>128</v>
      </c>
      <c r="C65" s="9" t="s">
        <v>267</v>
      </c>
      <c r="D65" s="13" t="s">
        <v>433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812.74355555555564</v>
      </c>
    </row>
    <row r="66" spans="1:56" ht="27.75" customHeight="1" x14ac:dyDescent="0.45">
      <c r="A66" s="3">
        <v>45902</v>
      </c>
      <c r="B66" s="14" t="s">
        <v>128</v>
      </c>
      <c r="C66" s="9" t="s">
        <v>267</v>
      </c>
      <c r="D66" s="13" t="s">
        <v>434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406.37177777777782</v>
      </c>
    </row>
    <row r="67" spans="1:56" ht="27.75" customHeight="1" x14ac:dyDescent="0.45">
      <c r="A67" s="3">
        <v>45902</v>
      </c>
      <c r="B67" s="14" t="s">
        <v>128</v>
      </c>
      <c r="C67" s="9" t="s">
        <v>267</v>
      </c>
      <c r="D67" s="13" t="s">
        <v>435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406.37177777777782</v>
      </c>
    </row>
    <row r="68" spans="1:56" ht="27.75" customHeight="1" x14ac:dyDescent="0.45">
      <c r="A68" s="3">
        <v>45873</v>
      </c>
      <c r="B68" s="14" t="s">
        <v>308</v>
      </c>
      <c r="C68" s="9" t="s">
        <v>107</v>
      </c>
      <c r="D68" s="13" t="s">
        <v>309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0</v>
      </c>
      <c r="AE68" s="8">
        <v>4414.5199999999995</v>
      </c>
      <c r="AF68" s="8" t="s">
        <v>307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45925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3227.07</v>
      </c>
      <c r="AB72" s="8">
        <v>3227.07</v>
      </c>
      <c r="AC72" s="8">
        <v>0</v>
      </c>
      <c r="AD72" s="8">
        <v>0</v>
      </c>
      <c r="AE72" s="8">
        <v>3227.07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9932.67</v>
      </c>
      <c r="AC73" s="8">
        <v>0</v>
      </c>
      <c r="AD73" s="8">
        <v>0</v>
      </c>
      <c r="AE73" s="8">
        <v>9932.67</v>
      </c>
      <c r="AF73" s="8">
        <v>0</v>
      </c>
      <c r="AG73" s="1" t="s">
        <v>115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4414.5199999999995</v>
      </c>
      <c r="AC74" s="8">
        <v>0</v>
      </c>
      <c r="AD74" s="8">
        <v>0</v>
      </c>
      <c r="AE74" s="8">
        <v>4414.5199999999995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0</v>
      </c>
      <c r="W75" s="10">
        <v>9000</v>
      </c>
      <c r="X75" s="10">
        <v>0</v>
      </c>
      <c r="Y75" s="10">
        <v>9450</v>
      </c>
      <c r="Z75" s="9" t="s">
        <v>80</v>
      </c>
      <c r="AA75" s="8">
        <v>9932.67</v>
      </c>
      <c r="AB75" s="8">
        <v>5333</v>
      </c>
      <c r="AC75" s="8">
        <v>4599.67</v>
      </c>
      <c r="AD75" s="8">
        <v>0</v>
      </c>
      <c r="AE75" s="8">
        <v>9932.67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347.53062222222229</v>
      </c>
    </row>
    <row r="76" spans="1:56" ht="27.75" customHeight="1" x14ac:dyDescent="0.45">
      <c r="A76" s="3">
        <v>45887</v>
      </c>
      <c r="B76" s="14" t="s">
        <v>345</v>
      </c>
      <c r="C76" s="9" t="s">
        <v>139</v>
      </c>
      <c r="D76" s="13" t="s">
        <v>224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104</v>
      </c>
      <c r="V76" s="10">
        <v>0</v>
      </c>
      <c r="W76" s="10">
        <v>104</v>
      </c>
      <c r="X76" s="10">
        <v>11230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45896</v>
      </c>
      <c r="B77" s="14" t="s">
        <v>395</v>
      </c>
      <c r="C77" s="9" t="s">
        <v>79</v>
      </c>
      <c r="D77" s="13" t="s">
        <v>310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250.15613333333337</v>
      </c>
    </row>
    <row r="78" spans="1:56" ht="27.75" customHeight="1" x14ac:dyDescent="0.45">
      <c r="A78" s="3">
        <v>45896</v>
      </c>
      <c r="B78" s="14" t="s">
        <v>396</v>
      </c>
      <c r="C78" s="9" t="s">
        <v>79</v>
      </c>
      <c r="D78" s="13" t="s">
        <v>397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115</v>
      </c>
      <c r="AH78" s="1" t="s">
        <v>75</v>
      </c>
      <c r="AI78" s="1">
        <v>5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2840</v>
      </c>
      <c r="W93" s="10">
        <v>1160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2654</v>
      </c>
      <c r="W94" s="10">
        <v>1346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457503.53000000009</v>
      </c>
      <c r="AB100" s="8">
        <v>57096.579999999994</v>
      </c>
      <c r="AC100" s="8">
        <v>400406.95000000013</v>
      </c>
      <c r="AD100" s="8">
        <v>0</v>
      </c>
      <c r="AE100" s="8">
        <v>457503.53000000009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6080</v>
      </c>
      <c r="V103" s="10">
        <v>6080</v>
      </c>
      <c r="W103" s="10">
        <v>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119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6751</v>
      </c>
      <c r="Y106" s="10">
        <v>3411.4500000000003</v>
      </c>
      <c r="Z106" s="9" t="s">
        <v>81</v>
      </c>
      <c r="AA106" s="8">
        <v>3574.3467375000009</v>
      </c>
      <c r="AB106" s="8">
        <v>3574.3467375000009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16374</v>
      </c>
      <c r="V107" s="10">
        <v>5040</v>
      </c>
      <c r="W107" s="10">
        <v>11334</v>
      </c>
      <c r="X107" s="10">
        <v>18825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20000</v>
      </c>
      <c r="W108" s="10">
        <v>20000</v>
      </c>
      <c r="X108" s="10">
        <v>40982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119419</v>
      </c>
      <c r="AC111" s="8">
        <v>184428.5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14098.534222222223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364489.2967375</v>
      </c>
      <c r="AB112" s="8">
        <v>180060.7967375</v>
      </c>
      <c r="AC112" s="8">
        <v>184428.5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45904</v>
      </c>
      <c r="U115" s="11">
        <v>3000</v>
      </c>
      <c r="V115" s="10">
        <v>3000</v>
      </c>
      <c r="W115" s="10">
        <v>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419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45909</v>
      </c>
      <c r="U134" s="11">
        <v>5000</v>
      </c>
      <c r="V134" s="10">
        <v>5000</v>
      </c>
      <c r="W134" s="10">
        <v>0</v>
      </c>
      <c r="X134" s="10">
        <v>0</v>
      </c>
      <c r="Y134" s="10">
        <v>0</v>
      </c>
      <c r="Z134" s="9" t="s">
        <v>411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45904</v>
      </c>
      <c r="U141" s="11">
        <v>5000</v>
      </c>
      <c r="V141" s="10">
        <v>1800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3621.0239999999999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45904</v>
      </c>
      <c r="AK141" s="3">
        <v>0</v>
      </c>
      <c r="AL141" s="3">
        <v>0</v>
      </c>
      <c r="AM141" s="3">
        <v>0</v>
      </c>
      <c r="AN141" s="3">
        <v>0</v>
      </c>
      <c r="AO141" s="3">
        <v>45903</v>
      </c>
      <c r="AP141" s="3">
        <v>45899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3621.0239999999999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45901</v>
      </c>
      <c r="B146" s="14" t="s">
        <v>420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30000</v>
      </c>
      <c r="V146" s="10">
        <v>0</v>
      </c>
      <c r="W146" s="10">
        <v>30000</v>
      </c>
      <c r="X146" s="10">
        <v>3250</v>
      </c>
      <c r="Y146" s="10">
        <v>28087.5</v>
      </c>
      <c r="Z146" s="9" t="s">
        <v>88</v>
      </c>
      <c r="AA146" s="8">
        <v>34922.031374999999</v>
      </c>
      <c r="AB146" s="8">
        <v>34922.031374999999</v>
      </c>
      <c r="AC146" s="8">
        <v>0</v>
      </c>
      <c r="AD146" s="8">
        <v>0</v>
      </c>
      <c r="AE146" s="8">
        <v>34922.031374999999</v>
      </c>
      <c r="AF146" s="8">
        <v>0</v>
      </c>
      <c r="AG146" s="1" t="s">
        <v>116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436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116</v>
      </c>
      <c r="AH147" s="1" t="s">
        <v>146</v>
      </c>
      <c r="AI147" s="1">
        <v>2</v>
      </c>
      <c r="AJ147" s="3">
        <v>45909</v>
      </c>
      <c r="AK147" s="3">
        <v>45907</v>
      </c>
      <c r="AL147" s="3">
        <v>0</v>
      </c>
      <c r="AM147" s="3">
        <v>0</v>
      </c>
      <c r="AN147" s="3">
        <v>0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146</v>
      </c>
      <c r="AI148" s="1">
        <v>2</v>
      </c>
      <c r="AJ148" s="3">
        <v>45917</v>
      </c>
      <c r="AK148" s="3">
        <v>45915</v>
      </c>
      <c r="AL148" s="3">
        <v>0</v>
      </c>
      <c r="AM148" s="3">
        <v>0</v>
      </c>
      <c r="AN148" s="3">
        <v>0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143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45901</v>
      </c>
      <c r="B149" s="14" t="s">
        <v>421</v>
      </c>
      <c r="C149" s="9" t="s">
        <v>109</v>
      </c>
      <c r="D149" s="13" t="s">
        <v>144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45930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88</v>
      </c>
      <c r="AA149" s="8">
        <v>37299.899999999994</v>
      </c>
      <c r="AB149" s="8">
        <v>0</v>
      </c>
      <c r="AC149" s="8">
        <v>37299.899999999994</v>
      </c>
      <c r="AD149" s="8">
        <v>0</v>
      </c>
      <c r="AE149" s="8">
        <v>37299.899999999994</v>
      </c>
      <c r="AF149" s="8">
        <v>0</v>
      </c>
      <c r="AG149" s="1" t="s">
        <v>115</v>
      </c>
      <c r="AH149" s="1" t="s">
        <v>75</v>
      </c>
      <c r="AI149" s="1">
        <v>4</v>
      </c>
      <c r="AJ149" s="3">
        <v>45930</v>
      </c>
      <c r="AK149" s="3">
        <v>45926</v>
      </c>
      <c r="AL149" s="3">
        <v>45919</v>
      </c>
      <c r="AM149" s="3">
        <v>45927</v>
      </c>
      <c r="AN149" s="3">
        <v>45928</v>
      </c>
      <c r="AO149" s="3">
        <v>45929</v>
      </c>
      <c r="AP149" s="3">
        <v>45925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3846.8630200000002</v>
      </c>
    </row>
    <row r="150" spans="1:56" ht="27.75" customHeight="1" x14ac:dyDescent="0.45">
      <c r="A150" s="3">
        <v>45901</v>
      </c>
      <c r="B150" s="14" t="s">
        <v>422</v>
      </c>
      <c r="C150" s="9" t="s">
        <v>109</v>
      </c>
      <c r="D150" s="13" t="s">
        <v>144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88</v>
      </c>
      <c r="AA150" s="8">
        <v>12433.3</v>
      </c>
      <c r="AB150" s="8">
        <v>0</v>
      </c>
      <c r="AC150" s="8">
        <v>12433.3</v>
      </c>
      <c r="AD150" s="8">
        <v>0</v>
      </c>
      <c r="AE150" s="8">
        <v>12433.3</v>
      </c>
      <c r="AF150" s="8">
        <v>0</v>
      </c>
      <c r="AG150" s="1" t="s">
        <v>115</v>
      </c>
      <c r="AH150" s="1" t="s">
        <v>75</v>
      </c>
      <c r="AI150" s="1">
        <v>4</v>
      </c>
      <c r="AJ150" s="3">
        <v>45945</v>
      </c>
      <c r="AK150" s="3">
        <v>45941</v>
      </c>
      <c r="AL150" s="3">
        <v>45934</v>
      </c>
      <c r="AM150" s="3">
        <v>45942</v>
      </c>
      <c r="AN150" s="3">
        <v>45943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1282.2876733333333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121955.13137499998</v>
      </c>
      <c r="AB151" s="8">
        <v>72221.931374999986</v>
      </c>
      <c r="AC151" s="8">
        <v>49733.2</v>
      </c>
      <c r="AD151" s="8">
        <v>0</v>
      </c>
      <c r="AE151" s="8">
        <v>121955.13137499998</v>
      </c>
      <c r="AF151" s="8" t="s">
        <v>58</v>
      </c>
      <c r="AG151" s="1" t="s">
        <v>117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45857</v>
      </c>
      <c r="B152" s="14" t="s">
        <v>300</v>
      </c>
      <c r="C152" s="9" t="s">
        <v>147</v>
      </c>
      <c r="D152" s="13" t="s">
        <v>148</v>
      </c>
      <c r="E152" s="9">
        <v>28</v>
      </c>
      <c r="F152" s="9">
        <v>41</v>
      </c>
      <c r="G152" s="9" t="s">
        <v>60</v>
      </c>
      <c r="H152" s="9">
        <v>0</v>
      </c>
      <c r="I152" s="9">
        <v>120</v>
      </c>
      <c r="J152" s="9" t="s">
        <v>78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45909</v>
      </c>
      <c r="U152" s="11">
        <v>3000</v>
      </c>
      <c r="V152" s="10">
        <v>2841</v>
      </c>
      <c r="W152" s="10">
        <v>159</v>
      </c>
      <c r="X152" s="10">
        <v>34283</v>
      </c>
      <c r="Y152" s="10">
        <v>0</v>
      </c>
      <c r="Z152" s="9" t="s">
        <v>127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74</v>
      </c>
      <c r="AI152" s="1">
        <v>2</v>
      </c>
      <c r="AJ152" s="3">
        <v>45909</v>
      </c>
      <c r="AK152" s="3">
        <v>0</v>
      </c>
      <c r="AL152" s="3">
        <v>45900</v>
      </c>
      <c r="AM152" s="3">
        <v>45907</v>
      </c>
      <c r="AN152" s="3">
        <v>45908</v>
      </c>
      <c r="AO152" s="3">
        <v>45908</v>
      </c>
      <c r="AP152" s="3">
        <v>45904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45">
      <c r="A153" s="3">
        <v>45895</v>
      </c>
      <c r="B153" s="14" t="s">
        <v>375</v>
      </c>
      <c r="C153" s="9" t="s">
        <v>147</v>
      </c>
      <c r="D153" s="13" t="s">
        <v>148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45909</v>
      </c>
      <c r="U153" s="11">
        <v>50000</v>
      </c>
      <c r="V153" s="10">
        <v>30000</v>
      </c>
      <c r="W153" s="10">
        <v>20000</v>
      </c>
      <c r="X153" s="10">
        <v>53544</v>
      </c>
      <c r="Y153" s="10">
        <v>0</v>
      </c>
      <c r="Z153" s="9" t="s">
        <v>127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45909</v>
      </c>
      <c r="AK153" s="3">
        <v>0</v>
      </c>
      <c r="AL153" s="3">
        <v>45900</v>
      </c>
      <c r="AM153" s="3">
        <v>45907</v>
      </c>
      <c r="AN153" s="3">
        <v>45908</v>
      </c>
      <c r="AO153" s="3">
        <v>45908</v>
      </c>
      <c r="AP153" s="3">
        <v>45904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147</v>
      </c>
      <c r="D154" s="13" t="s">
        <v>148</v>
      </c>
      <c r="E154" s="9">
        <v>28</v>
      </c>
      <c r="F154" s="9">
        <v>41</v>
      </c>
      <c r="G154" s="9" t="s">
        <v>60</v>
      </c>
      <c r="H154" s="9">
        <v>0</v>
      </c>
      <c r="I154" s="9">
        <v>120</v>
      </c>
      <c r="J154" s="9" t="s">
        <v>78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45920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127</v>
      </c>
      <c r="AA154" s="8">
        <v>59372.5</v>
      </c>
      <c r="AB154" s="8">
        <v>1490</v>
      </c>
      <c r="AC154" s="8">
        <v>57882.5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45920</v>
      </c>
      <c r="AK154" s="3">
        <v>0</v>
      </c>
      <c r="AL154" s="3">
        <v>45911</v>
      </c>
      <c r="AM154" s="3">
        <v>45918</v>
      </c>
      <c r="AN154" s="3">
        <v>45919</v>
      </c>
      <c r="AO154" s="3">
        <v>45919</v>
      </c>
      <c r="AP154" s="3">
        <v>45915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6505.3498611111108</v>
      </c>
    </row>
    <row r="155" spans="1:56" ht="27.75" customHeight="1" x14ac:dyDescent="0.45">
      <c r="A155" s="3" t="s">
        <v>135</v>
      </c>
      <c r="B155" s="14" t="s">
        <v>135</v>
      </c>
      <c r="C155" s="9" t="s">
        <v>109</v>
      </c>
      <c r="D155" s="13" t="s">
        <v>59</v>
      </c>
      <c r="E155" s="9">
        <v>28</v>
      </c>
      <c r="F155" s="9">
        <v>47</v>
      </c>
      <c r="G155" s="9" t="s">
        <v>60</v>
      </c>
      <c r="H155" s="9" t="s">
        <v>66</v>
      </c>
      <c r="I155" s="9">
        <v>180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45925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127</v>
      </c>
      <c r="AA155" s="8">
        <v>6775.4500000000007</v>
      </c>
      <c r="AB155" s="8">
        <v>6775.4500000000007</v>
      </c>
      <c r="AC155" s="8">
        <v>0</v>
      </c>
      <c r="AD155" s="8">
        <v>0</v>
      </c>
      <c r="AE155" s="8">
        <v>6775.4500000000007</v>
      </c>
      <c r="AF155" s="8">
        <v>0</v>
      </c>
      <c r="AG155" s="1">
        <v>0</v>
      </c>
      <c r="AH155" s="1" t="s">
        <v>146</v>
      </c>
      <c r="AI155" s="1">
        <v>2</v>
      </c>
      <c r="AJ155" s="3">
        <v>45925</v>
      </c>
      <c r="AK155" s="3">
        <v>45923</v>
      </c>
      <c r="AL155" s="3">
        <v>0</v>
      </c>
      <c r="AM155" s="3">
        <v>0</v>
      </c>
      <c r="AN155" s="3">
        <v>0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28</v>
      </c>
      <c r="F156" s="9">
        <v>43</v>
      </c>
      <c r="G156" s="9">
        <v>0</v>
      </c>
      <c r="H156" s="9">
        <v>0</v>
      </c>
      <c r="I156" s="9">
        <v>130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127</v>
      </c>
      <c r="AA156" s="8">
        <v>66147.95</v>
      </c>
      <c r="AB156" s="8">
        <v>8265.4500000000007</v>
      </c>
      <c r="AC156" s="8">
        <v>57882.5</v>
      </c>
      <c r="AD156" s="8">
        <v>0</v>
      </c>
      <c r="AE156" s="8">
        <v>6775.4500000000007</v>
      </c>
      <c r="AF156" s="8" t="s">
        <v>58</v>
      </c>
      <c r="AG156" s="1">
        <v>0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149</v>
      </c>
      <c r="BD156" s="56">
        <v>0</v>
      </c>
    </row>
  </sheetData>
  <autoFilter ref="A5:BD15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636A-3249-4789-8CE9-07AB613B6F20}">
  <sheetPr>
    <tabColor rgb="FFFFFF00"/>
  </sheetPr>
  <dimension ref="A1:BD148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45902</v>
      </c>
      <c r="E3" s="79" t="s">
        <v>52</v>
      </c>
      <c r="F3" s="79"/>
      <c r="G3" s="80">
        <v>10.01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128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0</v>
      </c>
      <c r="AC16" s="8">
        <v>3841.7500000000005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245.8720000000001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0</v>
      </c>
      <c r="AC17" s="8">
        <v>3841.7500000000005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117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117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1930</v>
      </c>
      <c r="Y26" s="10">
        <v>3223.5</v>
      </c>
      <c r="Z26" s="9" t="s">
        <v>172</v>
      </c>
      <c r="AA26" s="8">
        <v>3017.1637650000002</v>
      </c>
      <c r="AB26" s="8">
        <v>3017.1637650000002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6500</v>
      </c>
      <c r="W28" s="10">
        <v>3500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3000</v>
      </c>
      <c r="W38" s="10">
        <v>2000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180</v>
      </c>
      <c r="Y46" s="10">
        <v>5061</v>
      </c>
      <c r="Z46" s="9" t="s">
        <v>172</v>
      </c>
      <c r="AA46" s="8">
        <v>4737.0453900000002</v>
      </c>
      <c r="AB46" s="8">
        <v>4737.0453900000002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0</v>
      </c>
      <c r="AC47" s="8">
        <v>252717.30000000002</v>
      </c>
      <c r="AD47" s="8">
        <v>0</v>
      </c>
      <c r="AE47" s="8">
        <v>0</v>
      </c>
      <c r="AF47" s="8">
        <v>0</v>
      </c>
      <c r="AG47" s="1" t="s">
        <v>117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19035.790224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311950.95915500005</v>
      </c>
      <c r="AB48" s="8">
        <v>54553.709155000004</v>
      </c>
      <c r="AC48" s="8">
        <v>257397.25000000003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45887</v>
      </c>
      <c r="B49" s="14" t="s">
        <v>341</v>
      </c>
      <c r="C49" s="9" t="s">
        <v>139</v>
      </c>
      <c r="D49" s="13" t="s">
        <v>327</v>
      </c>
      <c r="E49" s="9">
        <v>19</v>
      </c>
      <c r="F49" s="9">
        <v>35</v>
      </c>
      <c r="G49" s="9" t="s">
        <v>60</v>
      </c>
      <c r="H49" s="9" t="s">
        <v>76</v>
      </c>
      <c r="I49" s="9">
        <v>102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45904</v>
      </c>
      <c r="U49" s="11">
        <v>5040</v>
      </c>
      <c r="V49" s="10">
        <v>3287</v>
      </c>
      <c r="W49" s="10">
        <v>1753</v>
      </c>
      <c r="X49" s="10">
        <v>5346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45904</v>
      </c>
      <c r="AK49" s="3">
        <v>45900</v>
      </c>
      <c r="AL49" s="3">
        <v>45893</v>
      </c>
      <c r="AM49" s="3">
        <v>45901</v>
      </c>
      <c r="AN49" s="3">
        <v>45902</v>
      </c>
      <c r="AO49" s="3">
        <v>45903</v>
      </c>
      <c r="AP49" s="3">
        <v>45899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373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45796</v>
      </c>
      <c r="B50" s="14" t="s">
        <v>255</v>
      </c>
      <c r="C50" s="9" t="s">
        <v>139</v>
      </c>
      <c r="D50" s="13" t="s">
        <v>250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192</v>
      </c>
      <c r="BD51" s="56">
        <v>0</v>
      </c>
    </row>
    <row r="52" spans="1:56" ht="27.75" customHeight="1" x14ac:dyDescent="0.45">
      <c r="A52" s="3">
        <v>45887</v>
      </c>
      <c r="B52" s="14" t="s">
        <v>346</v>
      </c>
      <c r="C52" s="9" t="s">
        <v>139</v>
      </c>
      <c r="D52" s="13" t="s">
        <v>181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45904</v>
      </c>
      <c r="U52" s="11">
        <v>5040</v>
      </c>
      <c r="V52" s="10">
        <v>5040</v>
      </c>
      <c r="W52" s="10">
        <v>0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388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134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45877</v>
      </c>
      <c r="B53" s="14" t="s">
        <v>318</v>
      </c>
      <c r="C53" s="9" t="s">
        <v>79</v>
      </c>
      <c r="D53" s="13" t="s">
        <v>319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45904</v>
      </c>
      <c r="U53" s="11">
        <v>3000</v>
      </c>
      <c r="V53" s="10">
        <v>3000</v>
      </c>
      <c r="W53" s="10">
        <v>0</v>
      </c>
      <c r="X53" s="10">
        <v>3300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45904</v>
      </c>
      <c r="AK53" s="3">
        <v>45900</v>
      </c>
      <c r="AL53" s="3">
        <v>45893</v>
      </c>
      <c r="AM53" s="3">
        <v>45901</v>
      </c>
      <c r="AN53" s="3">
        <v>45902</v>
      </c>
      <c r="AO53" s="3">
        <v>45903</v>
      </c>
      <c r="AP53" s="3">
        <v>45899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45892</v>
      </c>
      <c r="B54" s="14" t="s">
        <v>360</v>
      </c>
      <c r="C54" s="9" t="s">
        <v>139</v>
      </c>
      <c r="D54" s="13" t="s">
        <v>361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45905</v>
      </c>
      <c r="U54" s="11">
        <v>5040</v>
      </c>
      <c r="V54" s="10">
        <v>5040</v>
      </c>
      <c r="W54" s="10">
        <v>0</v>
      </c>
      <c r="X54" s="10">
        <v>6100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371</v>
      </c>
      <c r="C55" s="9" t="s">
        <v>355</v>
      </c>
      <c r="D55" s="13" t="s">
        <v>356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357</v>
      </c>
      <c r="M55" s="10">
        <v>21</v>
      </c>
      <c r="N55" s="9">
        <v>33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45905</v>
      </c>
      <c r="U55" s="11">
        <v>10000</v>
      </c>
      <c r="V55" s="10">
        <v>10000</v>
      </c>
      <c r="W55" s="10">
        <v>0</v>
      </c>
      <c r="X55" s="10">
        <v>10500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68</v>
      </c>
      <c r="AI55" s="1">
        <v>4</v>
      </c>
      <c r="AJ55" s="3">
        <v>45905</v>
      </c>
      <c r="AK55" s="3">
        <v>45901</v>
      </c>
      <c r="AL55" s="3">
        <v>45895</v>
      </c>
      <c r="AM55" s="3">
        <v>45902</v>
      </c>
      <c r="AN55" s="3">
        <v>45903</v>
      </c>
      <c r="AO55" s="3">
        <v>45903</v>
      </c>
      <c r="AP55" s="3">
        <v>45900</v>
      </c>
      <c r="AQ55" s="3">
        <v>45904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45905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0</v>
      </c>
      <c r="AE56" s="8">
        <v>3310.89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45905</v>
      </c>
      <c r="AK56" s="3">
        <v>45901</v>
      </c>
      <c r="AL56" s="3">
        <v>45894</v>
      </c>
      <c r="AM56" s="3">
        <v>45902</v>
      </c>
      <c r="AN56" s="3">
        <v>45903</v>
      </c>
      <c r="AO56" s="3">
        <v>45904</v>
      </c>
      <c r="AP56" s="3">
        <v>45900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45892</v>
      </c>
      <c r="B57" s="14" t="s">
        <v>360</v>
      </c>
      <c r="C57" s="9" t="s">
        <v>139</v>
      </c>
      <c r="D57" s="13" t="s">
        <v>329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45908</v>
      </c>
      <c r="U57" s="11">
        <v>5040</v>
      </c>
      <c r="V57" s="10">
        <v>4400</v>
      </c>
      <c r="W57" s="10">
        <v>640</v>
      </c>
      <c r="X57" s="10">
        <v>6000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45908</v>
      </c>
      <c r="AK57" s="3">
        <v>45904</v>
      </c>
      <c r="AL57" s="3">
        <v>45897</v>
      </c>
      <c r="AM57" s="3">
        <v>45905</v>
      </c>
      <c r="AN57" s="3">
        <v>45906</v>
      </c>
      <c r="AO57" s="3">
        <v>45907</v>
      </c>
      <c r="AP57" s="3">
        <v>45903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 t="s">
        <v>370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45892</v>
      </c>
      <c r="B58" s="14" t="s">
        <v>362</v>
      </c>
      <c r="C58" s="9" t="s">
        <v>139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45908</v>
      </c>
      <c r="U58" s="11">
        <v>1800</v>
      </c>
      <c r="V58" s="10">
        <v>0</v>
      </c>
      <c r="W58" s="10">
        <v>1800</v>
      </c>
      <c r="X58" s="10">
        <v>10650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45908</v>
      </c>
      <c r="AK58" s="3">
        <v>45904</v>
      </c>
      <c r="AL58" s="3">
        <v>45897</v>
      </c>
      <c r="AM58" s="3">
        <v>45905</v>
      </c>
      <c r="AN58" s="3">
        <v>45906</v>
      </c>
      <c r="AO58" s="3">
        <v>45907</v>
      </c>
      <c r="AP58" s="3">
        <v>45903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45782</v>
      </c>
      <c r="B59" s="14" t="s">
        <v>249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45909</v>
      </c>
      <c r="U59" s="11">
        <v>5000</v>
      </c>
      <c r="V59" s="10">
        <v>4473</v>
      </c>
      <c r="W59" s="10">
        <v>527</v>
      </c>
      <c r="X59" s="10">
        <v>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61</v>
      </c>
      <c r="AH59" s="1" t="s">
        <v>75</v>
      </c>
      <c r="AI59" s="1">
        <v>4</v>
      </c>
      <c r="AJ59" s="3">
        <v>45909</v>
      </c>
      <c r="AK59" s="3">
        <v>45905</v>
      </c>
      <c r="AL59" s="3">
        <v>45898</v>
      </c>
      <c r="AM59" s="3">
        <v>45906</v>
      </c>
      <c r="AN59" s="3">
        <v>45907</v>
      </c>
      <c r="AO59" s="3">
        <v>45908</v>
      </c>
      <c r="AP59" s="3">
        <v>45904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45896</v>
      </c>
      <c r="B60" s="14" t="s">
        <v>387</v>
      </c>
      <c r="C60" s="9" t="s">
        <v>139</v>
      </c>
      <c r="D60" s="13" t="s">
        <v>252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45910</v>
      </c>
      <c r="U60" s="11">
        <v>5040</v>
      </c>
      <c r="V60" s="10">
        <v>0</v>
      </c>
      <c r="W60" s="10">
        <v>5040</v>
      </c>
      <c r="X60" s="10">
        <v>6182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45910</v>
      </c>
      <c r="AK60" s="3">
        <v>45906</v>
      </c>
      <c r="AL60" s="3">
        <v>45899</v>
      </c>
      <c r="AM60" s="3">
        <v>45907</v>
      </c>
      <c r="AN60" s="3">
        <v>45908</v>
      </c>
      <c r="AO60" s="3">
        <v>45909</v>
      </c>
      <c r="AP60" s="3">
        <v>45905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45873</v>
      </c>
      <c r="B61" s="14" t="s">
        <v>308</v>
      </c>
      <c r="C61" s="9" t="s">
        <v>107</v>
      </c>
      <c r="D61" s="13" t="s">
        <v>309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45922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4414.5199999999995</v>
      </c>
      <c r="AC61" s="8">
        <v>0</v>
      </c>
      <c r="AD61" s="8">
        <v>0</v>
      </c>
      <c r="AE61" s="8">
        <v>4414.5199999999995</v>
      </c>
      <c r="AF61" s="8" t="s">
        <v>307</v>
      </c>
      <c r="AG61" s="1" t="s">
        <v>61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 t="s">
        <v>135</v>
      </c>
      <c r="B62" s="14" t="s">
        <v>135</v>
      </c>
      <c r="C62" s="9" t="s">
        <v>139</v>
      </c>
      <c r="D62" s="13" t="s">
        <v>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45925</v>
      </c>
      <c r="U62" s="11">
        <v>100000</v>
      </c>
      <c r="V62" s="10">
        <v>0</v>
      </c>
      <c r="W62" s="10">
        <v>100000</v>
      </c>
      <c r="X62" s="10">
        <v>0</v>
      </c>
      <c r="Y62" s="10">
        <v>105000</v>
      </c>
      <c r="Z62" s="9" t="s">
        <v>80</v>
      </c>
      <c r="AA62" s="8">
        <v>104775.00000000001</v>
      </c>
      <c r="AB62" s="8">
        <v>0</v>
      </c>
      <c r="AC62" s="8">
        <v>104775.00000000001</v>
      </c>
      <c r="AD62" s="8">
        <v>0</v>
      </c>
      <c r="AE62" s="8">
        <v>104775.00000000001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45925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7916.333333333333</v>
      </c>
    </row>
    <row r="63" spans="1:56" ht="27.75" customHeight="1" x14ac:dyDescent="0.45">
      <c r="A63" s="3" t="s">
        <v>135</v>
      </c>
      <c r="B63" s="14" t="s">
        <v>135</v>
      </c>
      <c r="C63" s="9" t="s">
        <v>79</v>
      </c>
      <c r="D63" s="13" t="s">
        <v>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45925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80</v>
      </c>
      <c r="AA63" s="8">
        <v>22072.6</v>
      </c>
      <c r="AB63" s="8">
        <v>0</v>
      </c>
      <c r="AC63" s="8">
        <v>22072.6</v>
      </c>
      <c r="AD63" s="8">
        <v>0</v>
      </c>
      <c r="AE63" s="8">
        <v>22072.6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45925</v>
      </c>
      <c r="AK63" s="3">
        <v>45921</v>
      </c>
      <c r="AL63" s="3">
        <v>45914</v>
      </c>
      <c r="AM63" s="3">
        <v>45922</v>
      </c>
      <c r="AN63" s="3">
        <v>45923</v>
      </c>
      <c r="AO63" s="3">
        <v>45924</v>
      </c>
      <c r="AP63" s="3">
        <v>45920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1667.7075555555555</v>
      </c>
    </row>
    <row r="64" spans="1:56" ht="27.75" customHeight="1" x14ac:dyDescent="0.45">
      <c r="A64" s="3" t="s">
        <v>135</v>
      </c>
      <c r="B64" s="14" t="s">
        <v>135</v>
      </c>
      <c r="C64" s="9" t="s">
        <v>97</v>
      </c>
      <c r="D64" s="13" t="s">
        <v>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45925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21513.800000000003</v>
      </c>
      <c r="AB64" s="8">
        <v>0</v>
      </c>
      <c r="AC64" s="8">
        <v>21513.800000000003</v>
      </c>
      <c r="AD64" s="8">
        <v>0</v>
      </c>
      <c r="AE64" s="8">
        <v>21513.800000000003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45925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1625.4871111111113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0</v>
      </c>
      <c r="AE65" s="8">
        <v>3227.07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9932.67</v>
      </c>
      <c r="AC66" s="8">
        <v>0</v>
      </c>
      <c r="AD66" s="8">
        <v>0</v>
      </c>
      <c r="AE66" s="8">
        <v>9932.67</v>
      </c>
      <c r="AF66" s="8">
        <v>0</v>
      </c>
      <c r="AG66" s="1" t="s">
        <v>115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4414.5199999999995</v>
      </c>
      <c r="AC67" s="8">
        <v>0</v>
      </c>
      <c r="AD67" s="8">
        <v>0</v>
      </c>
      <c r="AE67" s="8">
        <v>4414.5199999999995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5333</v>
      </c>
      <c r="AC68" s="8">
        <v>4599.67</v>
      </c>
      <c r="AD68" s="8">
        <v>0</v>
      </c>
      <c r="AE68" s="8">
        <v>9932.67</v>
      </c>
      <c r="AF68" s="8">
        <v>0</v>
      </c>
      <c r="AG68" s="1" t="s">
        <v>116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347.53062222222229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250.15613333333337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8000</v>
      </c>
      <c r="V71" s="10">
        <v>0</v>
      </c>
      <c r="W71" s="10">
        <v>8000</v>
      </c>
      <c r="X71" s="10">
        <v>0</v>
      </c>
      <c r="Y71" s="10">
        <v>8400</v>
      </c>
      <c r="Z71" s="9" t="s">
        <v>80</v>
      </c>
      <c r="AA71" s="8">
        <v>8829.0399999999991</v>
      </c>
      <c r="AB71" s="8">
        <v>0</v>
      </c>
      <c r="AC71" s="8">
        <v>8829.0399999999991</v>
      </c>
      <c r="AD71" s="8">
        <v>0</v>
      </c>
      <c r="AE71" s="8">
        <v>8829.0399999999991</v>
      </c>
      <c r="AF71" s="8">
        <v>0</v>
      </c>
      <c r="AG71" s="1" t="s">
        <v>115</v>
      </c>
      <c r="AH71" s="1" t="s">
        <v>75</v>
      </c>
      <c r="AI71" s="1">
        <v>5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667.08302222222221</v>
      </c>
    </row>
    <row r="72" spans="1:56" ht="27.75" customHeight="1" x14ac:dyDescent="0.45">
      <c r="A72" s="3">
        <v>45892</v>
      </c>
      <c r="B72" s="14" t="s">
        <v>365</v>
      </c>
      <c r="C72" s="9" t="s">
        <v>79</v>
      </c>
      <c r="D72" s="13" t="s">
        <v>220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0</v>
      </c>
      <c r="AC72" s="8">
        <v>6621.78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500.31226666666674</v>
      </c>
    </row>
    <row r="73" spans="1:56" ht="27.75" customHeight="1" x14ac:dyDescent="0.45">
      <c r="A73" s="3">
        <v>45796</v>
      </c>
      <c r="B73" s="14" t="s">
        <v>258</v>
      </c>
      <c r="C73" s="9" t="s">
        <v>139</v>
      </c>
      <c r="D73" s="13" t="s">
        <v>145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 t="s">
        <v>63</v>
      </c>
      <c r="U73" s="11">
        <v>240</v>
      </c>
      <c r="V73" s="10">
        <v>0</v>
      </c>
      <c r="W73" s="10">
        <v>240</v>
      </c>
      <c r="X73" s="10">
        <v>0</v>
      </c>
      <c r="Y73" s="10">
        <v>252</v>
      </c>
      <c r="Z73" s="9" t="s">
        <v>80</v>
      </c>
      <c r="AA73" s="8">
        <v>251.46</v>
      </c>
      <c r="AB73" s="8">
        <v>0</v>
      </c>
      <c r="AC73" s="8">
        <v>251.46</v>
      </c>
      <c r="AD73" s="8">
        <v>0</v>
      </c>
      <c r="AE73" s="8">
        <v>251.46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254</v>
      </c>
      <c r="AZ73" s="2">
        <v>0</v>
      </c>
      <c r="BA73" s="2">
        <v>0</v>
      </c>
      <c r="BB73" s="2">
        <v>0</v>
      </c>
      <c r="BC73" s="1" t="s">
        <v>104</v>
      </c>
      <c r="BD73" s="56">
        <v>18.999199999999998</v>
      </c>
    </row>
    <row r="74" spans="1:56" ht="27.75" customHeight="1" x14ac:dyDescent="0.45">
      <c r="A74" s="3">
        <v>45876</v>
      </c>
      <c r="B74" s="14" t="s">
        <v>328</v>
      </c>
      <c r="C74" s="9" t="s">
        <v>107</v>
      </c>
      <c r="D74" s="13" t="s">
        <v>314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3075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45877</v>
      </c>
      <c r="B75" s="14" t="s">
        <v>318</v>
      </c>
      <c r="C75" s="9" t="s">
        <v>79</v>
      </c>
      <c r="D75" s="13" t="s">
        <v>319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7000</v>
      </c>
      <c r="V75" s="10">
        <v>0</v>
      </c>
      <c r="W75" s="10">
        <v>7000</v>
      </c>
      <c r="X75" s="10">
        <v>0</v>
      </c>
      <c r="Y75" s="10">
        <v>7350</v>
      </c>
      <c r="Z75" s="9" t="s">
        <v>80</v>
      </c>
      <c r="AA75" s="8">
        <v>7725.41</v>
      </c>
      <c r="AB75" s="8">
        <v>0</v>
      </c>
      <c r="AC75" s="8">
        <v>7725.41</v>
      </c>
      <c r="AD75" s="8">
        <v>0</v>
      </c>
      <c r="AE75" s="8">
        <v>7725.41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583.69764444444445</v>
      </c>
    </row>
    <row r="76" spans="1:56" ht="27.75" customHeight="1" x14ac:dyDescent="0.45">
      <c r="A76" s="3" t="s">
        <v>135</v>
      </c>
      <c r="B76" s="14" t="s">
        <v>135</v>
      </c>
      <c r="C76" s="9" t="s">
        <v>270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110363</v>
      </c>
      <c r="AB76" s="8">
        <v>0</v>
      </c>
      <c r="AC76" s="8">
        <v>110363</v>
      </c>
      <c r="AD76" s="8">
        <v>0</v>
      </c>
      <c r="AE76" s="8">
        <v>110363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8338.5377777777776</v>
      </c>
    </row>
    <row r="77" spans="1:56" ht="27.75" customHeight="1" x14ac:dyDescent="0.45">
      <c r="A77" s="3">
        <v>45825</v>
      </c>
      <c r="B77" s="14" t="s">
        <v>269</v>
      </c>
      <c r="C77" s="9" t="s">
        <v>139</v>
      </c>
      <c r="D77" s="13" t="s">
        <v>239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246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894</v>
      </c>
      <c r="V77" s="10">
        <v>525</v>
      </c>
      <c r="W77" s="10">
        <v>369</v>
      </c>
      <c r="X77" s="10">
        <v>6000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45796</v>
      </c>
      <c r="B78" s="14" t="s">
        <v>256</v>
      </c>
      <c r="C78" s="9" t="s">
        <v>139</v>
      </c>
      <c r="D78" s="13" t="s">
        <v>251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45796</v>
      </c>
      <c r="B79" s="14" t="s">
        <v>257</v>
      </c>
      <c r="C79" s="9" t="s">
        <v>139</v>
      </c>
      <c r="D79" s="13" t="s">
        <v>253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302</v>
      </c>
      <c r="V79" s="10">
        <v>0</v>
      </c>
      <c r="W79" s="10">
        <v>302</v>
      </c>
      <c r="X79" s="10">
        <v>5300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45782</v>
      </c>
      <c r="B80" s="14" t="s">
        <v>249</v>
      </c>
      <c r="C80" s="9" t="s">
        <v>79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416.92688888888887</v>
      </c>
    </row>
    <row r="81" spans="1:56" ht="27.75" customHeight="1" x14ac:dyDescent="0.45">
      <c r="A81" s="3">
        <v>45798</v>
      </c>
      <c r="B81" s="14" t="s">
        <v>263</v>
      </c>
      <c r="C81" s="9" t="s">
        <v>107</v>
      </c>
      <c r="D81" s="13" t="s">
        <v>261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45674</v>
      </c>
      <c r="B82" s="14" t="s">
        <v>226</v>
      </c>
      <c r="C82" s="9" t="s">
        <v>139</v>
      </c>
      <c r="D82" s="13" t="s">
        <v>225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235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45611</v>
      </c>
      <c r="B83" s="14" t="s">
        <v>195</v>
      </c>
      <c r="C83" s="9" t="s">
        <v>139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45523</v>
      </c>
      <c r="B84" s="14" t="s">
        <v>178</v>
      </c>
      <c r="C84" s="9" t="s">
        <v>139</v>
      </c>
      <c r="D84" s="13" t="s">
        <v>176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45799</v>
      </c>
      <c r="B86" s="14" t="s">
        <v>264</v>
      </c>
      <c r="C86" s="9" t="s">
        <v>259</v>
      </c>
      <c r="D86" s="13" t="s">
        <v>260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132</v>
      </c>
      <c r="U86" s="11">
        <v>4000</v>
      </c>
      <c r="V86" s="10">
        <v>2840</v>
      </c>
      <c r="W86" s="10">
        <v>1160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210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358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2654</v>
      </c>
      <c r="W87" s="10">
        <v>1346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45741</v>
      </c>
      <c r="B88" s="14" t="s">
        <v>242</v>
      </c>
      <c r="C88" s="9" t="s">
        <v>107</v>
      </c>
      <c r="D88" s="13" t="s">
        <v>241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244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45720</v>
      </c>
      <c r="B89" s="14" t="s">
        <v>128</v>
      </c>
      <c r="C89" s="9" t="s">
        <v>107</v>
      </c>
      <c r="D89" s="13" t="s">
        <v>209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219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45541</v>
      </c>
      <c r="B91" s="14" t="s">
        <v>182</v>
      </c>
      <c r="C91" s="9" t="s">
        <v>107</v>
      </c>
      <c r="D91" s="13" t="s">
        <v>183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184</v>
      </c>
      <c r="AG91" s="1" t="s">
        <v>61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222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45581</v>
      </c>
      <c r="B92" s="14" t="s">
        <v>187</v>
      </c>
      <c r="C92" s="9" t="s">
        <v>107</v>
      </c>
      <c r="D92" s="13" t="s">
        <v>188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331731.62000000011</v>
      </c>
      <c r="AB93" s="8">
        <v>30632.670000000002</v>
      </c>
      <c r="AC93" s="8">
        <v>301098.95000000007</v>
      </c>
      <c r="AD93" s="8">
        <v>0</v>
      </c>
      <c r="AE93" s="8">
        <v>331731.62000000011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 t="s">
        <v>135</v>
      </c>
      <c r="B94" s="14" t="s">
        <v>135</v>
      </c>
      <c r="C94" s="9" t="s">
        <v>270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271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115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272</v>
      </c>
      <c r="BD94" s="56">
        <v>8914.2570000000014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271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273</v>
      </c>
      <c r="BD95" s="56">
        <v>0</v>
      </c>
    </row>
    <row r="96" spans="1:56" ht="27.75" customHeight="1" x14ac:dyDescent="0.45">
      <c r="A96" s="3">
        <v>45887</v>
      </c>
      <c r="B96" s="14" t="s">
        <v>348</v>
      </c>
      <c r="C96" s="9" t="s">
        <v>139</v>
      </c>
      <c r="D96" s="13" t="s">
        <v>268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45904</v>
      </c>
      <c r="U96" s="11">
        <v>6080</v>
      </c>
      <c r="V96" s="10">
        <v>6080</v>
      </c>
      <c r="W96" s="10">
        <v>0</v>
      </c>
      <c r="X96" s="10">
        <v>31160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116</v>
      </c>
      <c r="AH96" s="1" t="s">
        <v>74</v>
      </c>
      <c r="AI96" s="1">
        <v>2</v>
      </c>
      <c r="AJ96" s="3">
        <v>45904</v>
      </c>
      <c r="AK96" s="3">
        <v>0</v>
      </c>
      <c r="AL96" s="3">
        <v>45895</v>
      </c>
      <c r="AM96" s="3">
        <v>45902</v>
      </c>
      <c r="AN96" s="3">
        <v>45903</v>
      </c>
      <c r="AO96" s="3">
        <v>45903</v>
      </c>
      <c r="AP96" s="3">
        <v>45899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334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409</v>
      </c>
      <c r="C97" s="9" t="s">
        <v>73</v>
      </c>
      <c r="D97" s="13" t="s">
        <v>398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141</v>
      </c>
      <c r="T97" s="12">
        <v>45906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4679.9500000000007</v>
      </c>
      <c r="AB97" s="8">
        <v>4679.9500000000007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74</v>
      </c>
      <c r="AI97" s="1">
        <v>2</v>
      </c>
      <c r="AJ97" s="3">
        <v>45906</v>
      </c>
      <c r="AK97" s="3">
        <v>0</v>
      </c>
      <c r="AL97" s="3">
        <v>45897</v>
      </c>
      <c r="AM97" s="3">
        <v>45904</v>
      </c>
      <c r="AN97" s="3">
        <v>45905</v>
      </c>
      <c r="AO97" s="3">
        <v>45905</v>
      </c>
      <c r="AP97" s="3">
        <v>45901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45896</v>
      </c>
      <c r="B98" s="14" t="s">
        <v>409</v>
      </c>
      <c r="C98" s="9" t="s">
        <v>73</v>
      </c>
      <c r="D98" s="13" t="s">
        <v>399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141</v>
      </c>
      <c r="T98" s="12">
        <v>45906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4679.9500000000007</v>
      </c>
      <c r="AB98" s="8">
        <v>4679.9500000000007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74</v>
      </c>
      <c r="AI98" s="1">
        <v>2</v>
      </c>
      <c r="AJ98" s="3">
        <v>45906</v>
      </c>
      <c r="AK98" s="3">
        <v>0</v>
      </c>
      <c r="AL98" s="3">
        <v>45897</v>
      </c>
      <c r="AM98" s="3">
        <v>45904</v>
      </c>
      <c r="AN98" s="3">
        <v>45905</v>
      </c>
      <c r="AO98" s="3">
        <v>45905</v>
      </c>
      <c r="AP98" s="3">
        <v>45901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45892</v>
      </c>
      <c r="B99" s="14" t="s">
        <v>366</v>
      </c>
      <c r="C99" s="9" t="s">
        <v>139</v>
      </c>
      <c r="D99" s="13" t="s">
        <v>367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45908</v>
      </c>
      <c r="U99" s="11">
        <v>10000</v>
      </c>
      <c r="V99" s="10">
        <v>1196</v>
      </c>
      <c r="W99" s="10">
        <v>8804</v>
      </c>
      <c r="X99" s="10">
        <v>0</v>
      </c>
      <c r="Y99" s="10">
        <v>9244.2000000000007</v>
      </c>
      <c r="Z99" s="9" t="s">
        <v>81</v>
      </c>
      <c r="AA99" s="8">
        <v>9224.3909999999996</v>
      </c>
      <c r="AB99" s="8">
        <v>9224.3909999999996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45908</v>
      </c>
      <c r="AK99" s="3">
        <v>0</v>
      </c>
      <c r="AL99" s="3">
        <v>45899</v>
      </c>
      <c r="AM99" s="3">
        <v>45906</v>
      </c>
      <c r="AN99" s="3">
        <v>45907</v>
      </c>
      <c r="AO99" s="3">
        <v>45907</v>
      </c>
      <c r="AP99" s="3">
        <v>45903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45915</v>
      </c>
      <c r="U100" s="11">
        <v>16374</v>
      </c>
      <c r="V100" s="10">
        <v>5040</v>
      </c>
      <c r="W100" s="10">
        <v>11334</v>
      </c>
      <c r="X100" s="10">
        <v>2543</v>
      </c>
      <c r="Y100" s="10">
        <v>11900.7</v>
      </c>
      <c r="Z100" s="9" t="s">
        <v>81</v>
      </c>
      <c r="AA100" s="8">
        <v>11875.1985</v>
      </c>
      <c r="AB100" s="8">
        <v>11875.1985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45915</v>
      </c>
      <c r="AK100" s="3">
        <v>0</v>
      </c>
      <c r="AL100" s="3">
        <v>45906</v>
      </c>
      <c r="AM100" s="3">
        <v>45913</v>
      </c>
      <c r="AN100" s="3">
        <v>45914</v>
      </c>
      <c r="AO100" s="3">
        <v>45914</v>
      </c>
      <c r="AP100" s="3">
        <v>45910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333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45919</v>
      </c>
      <c r="U101" s="11">
        <v>40000</v>
      </c>
      <c r="V101" s="10">
        <v>10000</v>
      </c>
      <c r="W101" s="10">
        <v>30000</v>
      </c>
      <c r="X101" s="10">
        <v>13341</v>
      </c>
      <c r="Y101" s="10">
        <v>27991.95</v>
      </c>
      <c r="Z101" s="9" t="s">
        <v>81</v>
      </c>
      <c r="AA101" s="8">
        <v>29328.565612500006</v>
      </c>
      <c r="AB101" s="8">
        <v>29328.565612500006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45919</v>
      </c>
      <c r="AK101" s="3">
        <v>0</v>
      </c>
      <c r="AL101" s="3">
        <v>45910</v>
      </c>
      <c r="AM101" s="3">
        <v>45917</v>
      </c>
      <c r="AN101" s="3">
        <v>45918</v>
      </c>
      <c r="AO101" s="3">
        <v>45918</v>
      </c>
      <c r="AP101" s="3">
        <v>45914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45922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81</v>
      </c>
      <c r="AA102" s="8">
        <v>31432.500000000004</v>
      </c>
      <c r="AB102" s="8">
        <v>31432.500000000004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45922</v>
      </c>
      <c r="AK102" s="3">
        <v>0</v>
      </c>
      <c r="AL102" s="3">
        <v>45913</v>
      </c>
      <c r="AM102" s="3">
        <v>45920</v>
      </c>
      <c r="AN102" s="3">
        <v>45921</v>
      </c>
      <c r="AO102" s="3">
        <v>45921</v>
      </c>
      <c r="AP102" s="3">
        <v>45917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45926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45926</v>
      </c>
      <c r="AK103" s="3">
        <v>0</v>
      </c>
      <c r="AL103" s="3">
        <v>45917</v>
      </c>
      <c r="AM103" s="3">
        <v>45924</v>
      </c>
      <c r="AN103" s="3">
        <v>45925</v>
      </c>
      <c r="AO103" s="3">
        <v>45925</v>
      </c>
      <c r="AP103" s="3">
        <v>45921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99274</v>
      </c>
      <c r="AC104" s="8">
        <v>204573.5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15638.507555555556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416023.05511249998</v>
      </c>
      <c r="AB105" s="8">
        <v>211449.55511250001</v>
      </c>
      <c r="AC105" s="8">
        <v>204573.5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324</v>
      </c>
      <c r="C106" s="9" t="s">
        <v>303</v>
      </c>
      <c r="D106" s="13" t="s">
        <v>311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0</v>
      </c>
      <c r="Q106" s="10">
        <v>0</v>
      </c>
      <c r="R106" s="10">
        <v>0</v>
      </c>
      <c r="S106" s="9" t="s">
        <v>71</v>
      </c>
      <c r="T106" s="12">
        <v>45904</v>
      </c>
      <c r="U106" s="11">
        <v>20000</v>
      </c>
      <c r="V106" s="10">
        <v>20006</v>
      </c>
      <c r="W106" s="10">
        <v>0</v>
      </c>
      <c r="X106" s="10">
        <v>21000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45904</v>
      </c>
      <c r="AK106" s="3">
        <v>45900</v>
      </c>
      <c r="AL106" s="3">
        <v>45894</v>
      </c>
      <c r="AM106" s="3">
        <v>45901</v>
      </c>
      <c r="AN106" s="3">
        <v>45902</v>
      </c>
      <c r="AO106" s="3">
        <v>45902</v>
      </c>
      <c r="AP106" s="3">
        <v>45899</v>
      </c>
      <c r="AQ106" s="3">
        <v>45903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325</v>
      </c>
      <c r="C107" s="9" t="s">
        <v>303</v>
      </c>
      <c r="D107" s="13" t="s">
        <v>304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1.6065702062079996</v>
      </c>
      <c r="Q107" s="10">
        <v>0</v>
      </c>
      <c r="R107" s="10">
        <v>1.6065702062079996</v>
      </c>
      <c r="S107" s="9" t="s">
        <v>71</v>
      </c>
      <c r="T107" s="12">
        <v>45904</v>
      </c>
      <c r="U107" s="11">
        <v>10000</v>
      </c>
      <c r="V107" s="10">
        <v>9926</v>
      </c>
      <c r="W107" s="10">
        <v>74</v>
      </c>
      <c r="X107" s="10">
        <v>10500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45904</v>
      </c>
      <c r="AK107" s="3">
        <v>45900</v>
      </c>
      <c r="AL107" s="3">
        <v>45894</v>
      </c>
      <c r="AM107" s="3">
        <v>45901</v>
      </c>
      <c r="AN107" s="3">
        <v>45902</v>
      </c>
      <c r="AO107" s="3">
        <v>45902</v>
      </c>
      <c r="AP107" s="3">
        <v>45899</v>
      </c>
      <c r="AQ107" s="3">
        <v>45903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132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45892</v>
      </c>
      <c r="B108" s="14" t="s">
        <v>368</v>
      </c>
      <c r="C108" s="9" t="s">
        <v>79</v>
      </c>
      <c r="D108" s="13" t="s">
        <v>369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42</v>
      </c>
      <c r="O108" s="9">
        <v>40</v>
      </c>
      <c r="P108" s="10">
        <v>0</v>
      </c>
      <c r="Q108" s="10">
        <v>0</v>
      </c>
      <c r="R108" s="10">
        <v>0</v>
      </c>
      <c r="S108" s="9" t="s">
        <v>67</v>
      </c>
      <c r="T108" s="12">
        <v>45904</v>
      </c>
      <c r="U108" s="11">
        <v>3000</v>
      </c>
      <c r="V108" s="10">
        <v>3000</v>
      </c>
      <c r="W108" s="10">
        <v>0</v>
      </c>
      <c r="X108" s="10">
        <v>3100</v>
      </c>
      <c r="Y108" s="10">
        <v>0</v>
      </c>
      <c r="Z108" s="9" t="s">
        <v>120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45904</v>
      </c>
      <c r="AK108" s="3">
        <v>45900</v>
      </c>
      <c r="AL108" s="3">
        <v>45894</v>
      </c>
      <c r="AM108" s="3">
        <v>45901</v>
      </c>
      <c r="AN108" s="3">
        <v>45902</v>
      </c>
      <c r="AO108" s="3">
        <v>45902</v>
      </c>
      <c r="AP108" s="3">
        <v>45899</v>
      </c>
      <c r="AQ108" s="3">
        <v>45903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45876</v>
      </c>
      <c r="B109" s="14" t="s">
        <v>336</v>
      </c>
      <c r="C109" s="9" t="s">
        <v>107</v>
      </c>
      <c r="D109" s="13" t="s">
        <v>316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>
        <v>45926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45926</v>
      </c>
      <c r="AK109" s="3">
        <v>45922</v>
      </c>
      <c r="AL109" s="3">
        <v>45916</v>
      </c>
      <c r="AM109" s="3">
        <v>45923</v>
      </c>
      <c r="AN109" s="3">
        <v>45924</v>
      </c>
      <c r="AO109" s="3">
        <v>45924</v>
      </c>
      <c r="AP109" s="3">
        <v>45921</v>
      </c>
      <c r="AQ109" s="3">
        <v>45925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45908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45908</v>
      </c>
      <c r="AK110" s="3">
        <v>45904</v>
      </c>
      <c r="AL110" s="3">
        <v>45898</v>
      </c>
      <c r="AM110" s="3">
        <v>45905</v>
      </c>
      <c r="AN110" s="3">
        <v>45906</v>
      </c>
      <c r="AO110" s="3">
        <v>45906</v>
      </c>
      <c r="AP110" s="3">
        <v>45903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27294</v>
      </c>
      <c r="AC124" s="8">
        <v>2462.1000000000022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184.04197500000012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0</v>
      </c>
      <c r="AC125" s="8">
        <v>29756.100000000002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2224.2684750000003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27294</v>
      </c>
      <c r="AC126" s="8">
        <v>32218.200000000004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45901</v>
      </c>
      <c r="B127" s="14" t="s">
        <v>419</v>
      </c>
      <c r="C127" s="9" t="s">
        <v>147</v>
      </c>
      <c r="D127" s="13" t="s">
        <v>59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45909</v>
      </c>
      <c r="U127" s="11">
        <v>5000</v>
      </c>
      <c r="V127" s="10">
        <v>5000</v>
      </c>
      <c r="W127" s="10">
        <v>0</v>
      </c>
      <c r="X127" s="10">
        <v>0</v>
      </c>
      <c r="Y127" s="10">
        <v>0</v>
      </c>
      <c r="Z127" s="9" t="s">
        <v>411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312</v>
      </c>
      <c r="AI127" s="1">
        <v>2</v>
      </c>
      <c r="AJ127" s="3">
        <v>45909</v>
      </c>
      <c r="AK127" s="3">
        <v>0</v>
      </c>
      <c r="AL127" s="3">
        <v>0</v>
      </c>
      <c r="AM127" s="3">
        <v>0</v>
      </c>
      <c r="AN127" s="3">
        <v>0</v>
      </c>
      <c r="AO127" s="3">
        <v>45907</v>
      </c>
      <c r="AP127" s="3">
        <v>45904</v>
      </c>
      <c r="AQ127" s="3">
        <v>45908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412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411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412</v>
      </c>
      <c r="BD128" s="56">
        <v>0</v>
      </c>
    </row>
    <row r="129" spans="1:56" ht="27.75" customHeight="1" x14ac:dyDescent="0.45">
      <c r="A129" s="3">
        <v>45727</v>
      </c>
      <c r="B129" s="14" t="s">
        <v>240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 t="s">
        <v>196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213</v>
      </c>
      <c r="AA129" s="8">
        <v>1159.5100000000002</v>
      </c>
      <c r="AB129" s="8">
        <v>1159.5100000000002</v>
      </c>
      <c r="AC129" s="8">
        <v>0</v>
      </c>
      <c r="AD129" s="8">
        <v>1159.5100000000002</v>
      </c>
      <c r="AE129" s="8">
        <v>0</v>
      </c>
      <c r="AF129" s="8" t="s">
        <v>215</v>
      </c>
      <c r="AG129" s="1" t="s">
        <v>115</v>
      </c>
      <c r="AH129" s="1" t="s">
        <v>146</v>
      </c>
      <c r="AI129" s="1">
        <v>2</v>
      </c>
      <c r="AJ129" s="3" t="s">
        <v>63</v>
      </c>
      <c r="AK129" s="3" t="e">
        <v>#VALUE!</v>
      </c>
      <c r="AL129" s="3">
        <v>0</v>
      </c>
      <c r="AM129" s="3">
        <v>0</v>
      </c>
      <c r="AN129" s="3">
        <v>0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3207.7128103679997</v>
      </c>
      <c r="Q131" s="10">
        <v>0</v>
      </c>
      <c r="R131" s="10">
        <v>3207.7128103679997</v>
      </c>
      <c r="S131" s="9" t="s">
        <v>299</v>
      </c>
      <c r="T131" s="12" t="s">
        <v>63</v>
      </c>
      <c r="U131" s="11">
        <v>100000</v>
      </c>
      <c r="V131" s="10">
        <v>1500</v>
      </c>
      <c r="W131" s="10">
        <v>98500</v>
      </c>
      <c r="X131" s="10">
        <v>0</v>
      </c>
      <c r="Y131" s="10">
        <v>103425</v>
      </c>
      <c r="Z131" s="9" t="s">
        <v>99</v>
      </c>
      <c r="AA131" s="8">
        <v>105955.465</v>
      </c>
      <c r="AB131" s="8">
        <v>7595</v>
      </c>
      <c r="AC131" s="8">
        <v>98360.464999999997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12600.330757068057</v>
      </c>
    </row>
    <row r="132" spans="1:56" ht="27.75" customHeight="1" x14ac:dyDescent="0.45">
      <c r="A132" s="3">
        <v>45601</v>
      </c>
      <c r="B132" s="14" t="s">
        <v>193</v>
      </c>
      <c r="C132" s="9" t="s">
        <v>93</v>
      </c>
      <c r="D132" s="13" t="s">
        <v>142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11003.203948644863</v>
      </c>
      <c r="Q132" s="10">
        <v>0</v>
      </c>
      <c r="R132" s="10">
        <v>11003.203948644863</v>
      </c>
      <c r="S132" s="9" t="s">
        <v>299</v>
      </c>
      <c r="T132" s="12" t="s">
        <v>63</v>
      </c>
      <c r="U132" s="11">
        <v>337878</v>
      </c>
      <c r="V132" s="10">
        <v>0</v>
      </c>
      <c r="W132" s="10">
        <v>337878</v>
      </c>
      <c r="X132" s="10">
        <v>0</v>
      </c>
      <c r="Y132" s="10">
        <v>354771.9</v>
      </c>
      <c r="Z132" s="9" t="s">
        <v>99</v>
      </c>
      <c r="AA132" s="8">
        <v>363451.98582000006</v>
      </c>
      <c r="AB132" s="8">
        <v>0</v>
      </c>
      <c r="AC132" s="8">
        <v>363451.98582000006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113</v>
      </c>
      <c r="BD132" s="56">
        <v>46559.511849046357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37</v>
      </c>
      <c r="G133" s="9">
        <v>0</v>
      </c>
      <c r="H133" s="9">
        <v>0</v>
      </c>
      <c r="I133" s="9">
        <v>128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99</v>
      </c>
      <c r="AA133" s="8">
        <v>469407.45082000003</v>
      </c>
      <c r="AB133" s="8">
        <v>7595</v>
      </c>
      <c r="AC133" s="8">
        <v>461812.45082000003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114</v>
      </c>
      <c r="BD133" s="56">
        <v>0</v>
      </c>
    </row>
    <row r="134" spans="1:56" ht="27.75" customHeight="1" x14ac:dyDescent="0.45">
      <c r="A134" s="3">
        <v>45894</v>
      </c>
      <c r="B134" s="14" t="s">
        <v>374</v>
      </c>
      <c r="C134" s="9" t="s">
        <v>137</v>
      </c>
      <c r="D134" s="13" t="s">
        <v>59</v>
      </c>
      <c r="E134" s="9">
        <v>26</v>
      </c>
      <c r="F134" s="9">
        <v>39</v>
      </c>
      <c r="G134" s="9" t="s">
        <v>60</v>
      </c>
      <c r="H134" s="9">
        <v>0</v>
      </c>
      <c r="I134" s="9">
        <v>93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123</v>
      </c>
      <c r="T134" s="12">
        <v>45904</v>
      </c>
      <c r="U134" s="11">
        <v>10000</v>
      </c>
      <c r="V134" s="10">
        <v>6800</v>
      </c>
      <c r="W134" s="10">
        <v>3200</v>
      </c>
      <c r="X134" s="10">
        <v>0</v>
      </c>
      <c r="Y134" s="10">
        <v>0</v>
      </c>
      <c r="Z134" s="9" t="s">
        <v>84</v>
      </c>
      <c r="AA134" s="8">
        <v>3621.0239999999999</v>
      </c>
      <c r="AB134" s="8">
        <v>2000</v>
      </c>
      <c r="AC134" s="8">
        <v>1621.0239999999999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77</v>
      </c>
      <c r="AI134" s="1">
        <v>1</v>
      </c>
      <c r="AJ134" s="3">
        <v>45904</v>
      </c>
      <c r="AK134" s="3">
        <v>0</v>
      </c>
      <c r="AL134" s="3">
        <v>0</v>
      </c>
      <c r="AM134" s="3">
        <v>0</v>
      </c>
      <c r="AN134" s="3">
        <v>0</v>
      </c>
      <c r="AO134" s="3">
        <v>45903</v>
      </c>
      <c r="AP134" s="3">
        <v>45899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130.8886823111111</v>
      </c>
    </row>
    <row r="135" spans="1:56" ht="27.75" customHeight="1" x14ac:dyDescent="0.45">
      <c r="A135" s="3" t="s">
        <v>135</v>
      </c>
      <c r="B135" s="14" t="s">
        <v>135</v>
      </c>
      <c r="C135" s="9" t="s">
        <v>179</v>
      </c>
      <c r="D135" s="13" t="s">
        <v>61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229.14349009919997</v>
      </c>
      <c r="Q135" s="10">
        <v>0</v>
      </c>
      <c r="R135" s="10">
        <v>229.14349009919997</v>
      </c>
      <c r="S135" s="9" t="s">
        <v>185</v>
      </c>
      <c r="T135" s="12">
        <v>45930</v>
      </c>
      <c r="U135" s="11">
        <v>8000</v>
      </c>
      <c r="V135" s="10">
        <v>0</v>
      </c>
      <c r="W135" s="10">
        <v>8000</v>
      </c>
      <c r="X135" s="10">
        <v>0</v>
      </c>
      <c r="Y135" s="10">
        <v>8400</v>
      </c>
      <c r="Z135" s="9" t="s">
        <v>84</v>
      </c>
      <c r="AA135" s="8">
        <v>9499.6</v>
      </c>
      <c r="AB135" s="8">
        <v>0</v>
      </c>
      <c r="AC135" s="8">
        <v>9499.6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72</v>
      </c>
      <c r="AI135" s="1">
        <v>3</v>
      </c>
      <c r="AJ135" s="3">
        <v>45930</v>
      </c>
      <c r="AK135" s="3">
        <v>0</v>
      </c>
      <c r="AL135" s="3">
        <v>45920</v>
      </c>
      <c r="AM135" s="3">
        <v>45927</v>
      </c>
      <c r="AN135" s="3">
        <v>45928</v>
      </c>
      <c r="AO135" s="3">
        <v>45928</v>
      </c>
      <c r="AP135" s="3">
        <v>45925</v>
      </c>
      <c r="AQ135" s="3">
        <v>45929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767.03992444444452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 t="s">
        <v>60</v>
      </c>
      <c r="H136" s="9">
        <v>0</v>
      </c>
      <c r="I136" s="9">
        <v>102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84</v>
      </c>
      <c r="AA136" s="8">
        <v>13120.624</v>
      </c>
      <c r="AB136" s="8">
        <v>2000</v>
      </c>
      <c r="AC136" s="8">
        <v>11120.624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88</v>
      </c>
      <c r="AA139" s="8">
        <v>37299.899999999994</v>
      </c>
      <c r="AB139" s="8">
        <v>37299.899999999994</v>
      </c>
      <c r="AC139" s="8">
        <v>0</v>
      </c>
      <c r="AD139" s="8">
        <v>0</v>
      </c>
      <c r="AE139" s="8">
        <v>37299.899999999994</v>
      </c>
      <c r="AF139" s="8">
        <v>0</v>
      </c>
      <c r="AG139" s="1" t="s">
        <v>116</v>
      </c>
      <c r="AH139" s="1" t="s">
        <v>75</v>
      </c>
      <c r="AI139" s="1">
        <v>4</v>
      </c>
      <c r="AJ139" s="3">
        <v>45908</v>
      </c>
      <c r="AK139" s="3">
        <v>45904</v>
      </c>
      <c r="AL139" s="3">
        <v>45897</v>
      </c>
      <c r="AM139" s="3">
        <v>45905</v>
      </c>
      <c r="AN139" s="3">
        <v>45906</v>
      </c>
      <c r="AO139" s="3">
        <v>45907</v>
      </c>
      <c r="AP139" s="3">
        <v>45903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0</v>
      </c>
      <c r="AE140" s="8">
        <v>18649.949999999997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18649.949999999997</v>
      </c>
      <c r="AC141" s="8">
        <v>0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0</v>
      </c>
      <c r="AC142" s="8">
        <v>37299.899999999994</v>
      </c>
      <c r="AD142" s="8">
        <v>0</v>
      </c>
      <c r="AE142" s="8">
        <v>37299.899999999994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3846.8630200000002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124332.99999999999</v>
      </c>
      <c r="AB144" s="8">
        <v>74599.799999999988</v>
      </c>
      <c r="AC144" s="8">
        <v>49733.2</v>
      </c>
      <c r="AD144" s="8">
        <v>0</v>
      </c>
      <c r="AE144" s="8">
        <v>124332.99999999999</v>
      </c>
      <c r="AF144" s="8" t="s">
        <v>58</v>
      </c>
      <c r="AG144" s="1" t="s">
        <v>117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45857</v>
      </c>
      <c r="B145" s="14" t="s">
        <v>300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45909</v>
      </c>
      <c r="U145" s="11">
        <v>3000</v>
      </c>
      <c r="V145" s="10">
        <v>2841</v>
      </c>
      <c r="W145" s="10">
        <v>159</v>
      </c>
      <c r="X145" s="10">
        <v>34283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45909</v>
      </c>
      <c r="AK145" s="3">
        <v>0</v>
      </c>
      <c r="AL145" s="3">
        <v>45900</v>
      </c>
      <c r="AM145" s="3">
        <v>45907</v>
      </c>
      <c r="AN145" s="3">
        <v>45908</v>
      </c>
      <c r="AO145" s="3">
        <v>45908</v>
      </c>
      <c r="AP145" s="3">
        <v>45904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45895</v>
      </c>
      <c r="B146" s="14" t="s">
        <v>375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45909</v>
      </c>
      <c r="U146" s="11">
        <v>50000</v>
      </c>
      <c r="V146" s="10">
        <v>10000</v>
      </c>
      <c r="W146" s="10">
        <v>40000</v>
      </c>
      <c r="X146" s="10">
        <v>49535</v>
      </c>
      <c r="Y146" s="10">
        <v>488.25</v>
      </c>
      <c r="Z146" s="9" t="s">
        <v>127</v>
      </c>
      <c r="AA146" s="8">
        <v>579.77246250000007</v>
      </c>
      <c r="AB146" s="8">
        <v>579.77246250000007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45909</v>
      </c>
      <c r="AK146" s="3">
        <v>0</v>
      </c>
      <c r="AL146" s="3">
        <v>45900</v>
      </c>
      <c r="AM146" s="3">
        <v>45907</v>
      </c>
      <c r="AN146" s="3">
        <v>45908</v>
      </c>
      <c r="AO146" s="3">
        <v>45908</v>
      </c>
      <c r="AP146" s="3">
        <v>45904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7355.2224625000008</v>
      </c>
      <c r="AB148" s="8">
        <v>7355.2224625000008</v>
      </c>
      <c r="AC148" s="8">
        <v>0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8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40F-AE33-4C2D-B7C9-B68054113280}">
  <sheetPr>
    <tabColor rgb="FFFFFF00"/>
  </sheetPr>
  <dimension ref="A1:BD153"/>
  <sheetViews>
    <sheetView topLeftCell="A5" zoomScale="80" zoomScaleNormal="80" workbookViewId="0">
      <selection activeCell="T9" sqref="T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45901</v>
      </c>
      <c r="E3" s="79" t="s">
        <v>52</v>
      </c>
      <c r="F3" s="79"/>
      <c r="G3" s="80">
        <v>11.09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45887</v>
      </c>
      <c r="B54" s="14" t="s">
        <v>344</v>
      </c>
      <c r="C54" s="9" t="s">
        <v>139</v>
      </c>
      <c r="D54" s="13" t="s">
        <v>306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45902</v>
      </c>
      <c r="U54" s="11">
        <v>5040</v>
      </c>
      <c r="V54" s="10">
        <v>5760</v>
      </c>
      <c r="W54" s="10">
        <v>0</v>
      </c>
      <c r="X54" s="10">
        <v>6055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45902</v>
      </c>
      <c r="AK54" s="3">
        <v>45898</v>
      </c>
      <c r="AL54" s="3">
        <v>45891</v>
      </c>
      <c r="AM54" s="3">
        <v>45899</v>
      </c>
      <c r="AN54" s="3">
        <v>45900</v>
      </c>
      <c r="AO54" s="3">
        <v>45901</v>
      </c>
      <c r="AP54" s="3">
        <v>45897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45887</v>
      </c>
      <c r="B55" s="14" t="s">
        <v>345</v>
      </c>
      <c r="C55" s="9" t="s">
        <v>139</v>
      </c>
      <c r="D55" s="13" t="s">
        <v>331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45902</v>
      </c>
      <c r="U55" s="11">
        <v>5040</v>
      </c>
      <c r="V55" s="10">
        <v>2300</v>
      </c>
      <c r="W55" s="10">
        <v>2740</v>
      </c>
      <c r="X55" s="10">
        <v>6300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45902</v>
      </c>
      <c r="AK55" s="3">
        <v>45898</v>
      </c>
      <c r="AL55" s="3">
        <v>45891</v>
      </c>
      <c r="AM55" s="3">
        <v>45899</v>
      </c>
      <c r="AN55" s="3">
        <v>45900</v>
      </c>
      <c r="AO55" s="3">
        <v>45901</v>
      </c>
      <c r="AP55" s="3">
        <v>45897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6326</v>
      </c>
      <c r="W56" s="10">
        <v>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45887</v>
      </c>
      <c r="B57" s="14" t="s">
        <v>346</v>
      </c>
      <c r="C57" s="9" t="s">
        <v>139</v>
      </c>
      <c r="D57" s="13" t="s">
        <v>181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45904</v>
      </c>
      <c r="U57" s="11">
        <v>5040</v>
      </c>
      <c r="V57" s="10">
        <v>0</v>
      </c>
      <c r="W57" s="10">
        <v>5040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388</v>
      </c>
      <c r="AG57" s="1" t="s">
        <v>115</v>
      </c>
      <c r="AH57" s="1" t="s">
        <v>75</v>
      </c>
      <c r="AI57" s="1">
        <v>4</v>
      </c>
      <c r="AJ57" s="3">
        <v>45904</v>
      </c>
      <c r="AK57" s="3">
        <v>45900</v>
      </c>
      <c r="AL57" s="3">
        <v>45893</v>
      </c>
      <c r="AM57" s="3">
        <v>45901</v>
      </c>
      <c r="AN57" s="3">
        <v>45902</v>
      </c>
      <c r="AO57" s="3">
        <v>45903</v>
      </c>
      <c r="AP57" s="3">
        <v>45899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45877</v>
      </c>
      <c r="B58" s="14" t="s">
        <v>318</v>
      </c>
      <c r="C58" s="9" t="s">
        <v>79</v>
      </c>
      <c r="D58" s="13" t="s">
        <v>319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80</v>
      </c>
      <c r="AA58" s="8">
        <v>3310.89</v>
      </c>
      <c r="AB58" s="8">
        <v>3310.89</v>
      </c>
      <c r="AC58" s="8">
        <v>0</v>
      </c>
      <c r="AD58" s="8">
        <v>3310.89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45904</v>
      </c>
      <c r="AK58" s="3">
        <v>45900</v>
      </c>
      <c r="AL58" s="3">
        <v>45893</v>
      </c>
      <c r="AM58" s="3">
        <v>45901</v>
      </c>
      <c r="AN58" s="3">
        <v>45902</v>
      </c>
      <c r="AO58" s="3">
        <v>45903</v>
      </c>
      <c r="AP58" s="3">
        <v>45899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360</v>
      </c>
      <c r="C59" s="9" t="s">
        <v>139</v>
      </c>
      <c r="D59" s="13" t="s">
        <v>361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45905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45905</v>
      </c>
      <c r="AK59" s="3">
        <v>45901</v>
      </c>
      <c r="AL59" s="3">
        <v>45894</v>
      </c>
      <c r="AM59" s="3">
        <v>45902</v>
      </c>
      <c r="AN59" s="3">
        <v>45903</v>
      </c>
      <c r="AO59" s="3">
        <v>45904</v>
      </c>
      <c r="AP59" s="3">
        <v>45900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45892</v>
      </c>
      <c r="B60" s="14" t="s">
        <v>371</v>
      </c>
      <c r="C60" s="9" t="s">
        <v>355</v>
      </c>
      <c r="D60" s="13" t="s">
        <v>356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357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45905</v>
      </c>
      <c r="U60" s="11">
        <v>10000</v>
      </c>
      <c r="V60" s="10">
        <v>10000</v>
      </c>
      <c r="W60" s="10">
        <v>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68</v>
      </c>
      <c r="AI60" s="1">
        <v>4</v>
      </c>
      <c r="AJ60" s="3">
        <v>45905</v>
      </c>
      <c r="AK60" s="3">
        <v>45901</v>
      </c>
      <c r="AL60" s="3">
        <v>45895</v>
      </c>
      <c r="AM60" s="3">
        <v>45902</v>
      </c>
      <c r="AN60" s="3">
        <v>45903</v>
      </c>
      <c r="AO60" s="3">
        <v>45903</v>
      </c>
      <c r="AP60" s="3">
        <v>45900</v>
      </c>
      <c r="AQ60" s="3">
        <v>45904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45850</v>
      </c>
      <c r="B61" s="14" t="s">
        <v>284</v>
      </c>
      <c r="C61" s="9" t="s">
        <v>107</v>
      </c>
      <c r="D61" s="13" t="s">
        <v>285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0</v>
      </c>
      <c r="AE61" s="8">
        <v>3310.89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45905</v>
      </c>
      <c r="AK61" s="3">
        <v>45901</v>
      </c>
      <c r="AL61" s="3">
        <v>45894</v>
      </c>
      <c r="AM61" s="3">
        <v>45902</v>
      </c>
      <c r="AN61" s="3">
        <v>45903</v>
      </c>
      <c r="AO61" s="3">
        <v>45904</v>
      </c>
      <c r="AP61" s="3">
        <v>45900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45908</v>
      </c>
      <c r="U62" s="11">
        <v>5040</v>
      </c>
      <c r="V62" s="10">
        <v>4400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45908</v>
      </c>
      <c r="AK62" s="3">
        <v>45904</v>
      </c>
      <c r="AL62" s="3">
        <v>45897</v>
      </c>
      <c r="AM62" s="3">
        <v>45905</v>
      </c>
      <c r="AN62" s="3">
        <v>45906</v>
      </c>
      <c r="AO62" s="3">
        <v>45907</v>
      </c>
      <c r="AP62" s="3">
        <v>45903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45908</v>
      </c>
      <c r="U63" s="11">
        <v>10000</v>
      </c>
      <c r="V63" s="10">
        <v>8200</v>
      </c>
      <c r="W63" s="10">
        <v>1800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45908</v>
      </c>
      <c r="AK63" s="3">
        <v>45904</v>
      </c>
      <c r="AL63" s="3">
        <v>45897</v>
      </c>
      <c r="AM63" s="3">
        <v>45905</v>
      </c>
      <c r="AN63" s="3">
        <v>45906</v>
      </c>
      <c r="AO63" s="3">
        <v>45907</v>
      </c>
      <c r="AP63" s="3">
        <v>45903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0</v>
      </c>
      <c r="W64" s="10">
        <v>5000</v>
      </c>
      <c r="X64" s="10">
        <v>3635</v>
      </c>
      <c r="Y64" s="10">
        <v>1433.25</v>
      </c>
      <c r="Z64" s="9" t="s">
        <v>80</v>
      </c>
      <c r="AA64" s="8">
        <v>1581.7776974999997</v>
      </c>
      <c r="AB64" s="8">
        <v>1581.7776974999997</v>
      </c>
      <c r="AC64" s="8">
        <v>0</v>
      </c>
      <c r="AD64" s="8">
        <v>1581.7776974999997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330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7646</v>
      </c>
      <c r="W65" s="10">
        <v>0</v>
      </c>
      <c r="X65" s="10">
        <v>6178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45896</v>
      </c>
      <c r="B66" s="14" t="s">
        <v>387</v>
      </c>
      <c r="C66" s="9" t="s">
        <v>139</v>
      </c>
      <c r="D66" s="13" t="s">
        <v>252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45910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80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45910</v>
      </c>
      <c r="AK66" s="3">
        <v>45906</v>
      </c>
      <c r="AL66" s="3">
        <v>45899</v>
      </c>
      <c r="AM66" s="3">
        <v>45907</v>
      </c>
      <c r="AN66" s="3">
        <v>45908</v>
      </c>
      <c r="AO66" s="3">
        <v>45909</v>
      </c>
      <c r="AP66" s="3">
        <v>45905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45873</v>
      </c>
      <c r="B67" s="14" t="s">
        <v>308</v>
      </c>
      <c r="C67" s="9" t="s">
        <v>107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45922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 t="s">
        <v>307</v>
      </c>
      <c r="AG67" s="1" t="s">
        <v>61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 t="s">
        <v>135</v>
      </c>
      <c r="B68" s="14" t="s">
        <v>135</v>
      </c>
      <c r="C68" s="9" t="s">
        <v>139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7916.333333333333</v>
      </c>
    </row>
    <row r="69" spans="1:56" ht="27.75" customHeight="1" x14ac:dyDescent="0.45">
      <c r="A69" s="3" t="s">
        <v>135</v>
      </c>
      <c r="B69" s="14" t="s">
        <v>135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1667.7075555555555</v>
      </c>
    </row>
    <row r="70" spans="1:56" ht="27.75" customHeight="1" x14ac:dyDescent="0.45">
      <c r="A70" s="3" t="s">
        <v>135</v>
      </c>
      <c r="B70" s="14" t="s">
        <v>135</v>
      </c>
      <c r="C70" s="9" t="s">
        <v>97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1625.4871111111113</v>
      </c>
    </row>
    <row r="71" spans="1:56" ht="27.75" customHeight="1" x14ac:dyDescent="0.45">
      <c r="A71" s="3">
        <v>45892</v>
      </c>
      <c r="B71" s="14" t="s">
        <v>363</v>
      </c>
      <c r="C71" s="9" t="s">
        <v>79</v>
      </c>
      <c r="D71" s="13" t="s">
        <v>364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3227.07</v>
      </c>
      <c r="AB71" s="8">
        <v>0</v>
      </c>
      <c r="AC71" s="8">
        <v>3227.07</v>
      </c>
      <c r="AD71" s="8">
        <v>0</v>
      </c>
      <c r="AE71" s="8">
        <v>3227.07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243.82306666666665</v>
      </c>
    </row>
    <row r="72" spans="1:56" ht="27.75" customHeight="1" x14ac:dyDescent="0.45">
      <c r="A72" s="3">
        <v>45891</v>
      </c>
      <c r="B72" s="14" t="s">
        <v>389</v>
      </c>
      <c r="C72" s="9" t="s">
        <v>79</v>
      </c>
      <c r="D72" s="13" t="s">
        <v>390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9000</v>
      </c>
      <c r="V72" s="10">
        <v>0</v>
      </c>
      <c r="W72" s="10">
        <v>9000</v>
      </c>
      <c r="X72" s="10">
        <v>0</v>
      </c>
      <c r="Y72" s="10">
        <v>9450</v>
      </c>
      <c r="Z72" s="9" t="s">
        <v>80</v>
      </c>
      <c r="AA72" s="8">
        <v>9932.67</v>
      </c>
      <c r="AB72" s="8">
        <v>0</v>
      </c>
      <c r="AC72" s="8">
        <v>9932.67</v>
      </c>
      <c r="AD72" s="8">
        <v>0</v>
      </c>
      <c r="AE72" s="8">
        <v>9932.67</v>
      </c>
      <c r="AF72" s="8">
        <v>0</v>
      </c>
      <c r="AG72" s="1" t="s">
        <v>115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750.46839999999997</v>
      </c>
    </row>
    <row r="73" spans="1:56" ht="27.75" customHeight="1" x14ac:dyDescent="0.45">
      <c r="A73" s="3">
        <v>45891</v>
      </c>
      <c r="B73" s="14" t="s">
        <v>391</v>
      </c>
      <c r="C73" s="9" t="s">
        <v>79</v>
      </c>
      <c r="D73" s="13" t="s">
        <v>392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333.54151111111111</v>
      </c>
    </row>
    <row r="74" spans="1:56" ht="27.75" customHeight="1" x14ac:dyDescent="0.45">
      <c r="A74" s="3">
        <v>45891</v>
      </c>
      <c r="B74" s="14" t="s">
        <v>393</v>
      </c>
      <c r="C74" s="9" t="s">
        <v>79</v>
      </c>
      <c r="D74" s="13" t="s">
        <v>394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9000</v>
      </c>
      <c r="V74" s="10">
        <v>0</v>
      </c>
      <c r="W74" s="10">
        <v>9000</v>
      </c>
      <c r="X74" s="10">
        <v>0</v>
      </c>
      <c r="Y74" s="10">
        <v>9450</v>
      </c>
      <c r="Z74" s="9" t="s">
        <v>80</v>
      </c>
      <c r="AA74" s="8">
        <v>9932.67</v>
      </c>
      <c r="AB74" s="8">
        <v>0</v>
      </c>
      <c r="AC74" s="8">
        <v>9932.67</v>
      </c>
      <c r="AD74" s="8">
        <v>0</v>
      </c>
      <c r="AE74" s="8">
        <v>9932.67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750.46839999999997</v>
      </c>
    </row>
    <row r="75" spans="1:56" ht="27.75" customHeight="1" x14ac:dyDescent="0.45">
      <c r="A75" s="3">
        <v>45887</v>
      </c>
      <c r="B75" s="14" t="s">
        <v>345</v>
      </c>
      <c r="C75" s="9" t="s">
        <v>139</v>
      </c>
      <c r="D75" s="13" t="s">
        <v>224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104</v>
      </c>
      <c r="V75" s="10">
        <v>0</v>
      </c>
      <c r="W75" s="10">
        <v>104</v>
      </c>
      <c r="X75" s="10">
        <v>11230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45896</v>
      </c>
      <c r="B76" s="14" t="s">
        <v>395</v>
      </c>
      <c r="C76" s="9" t="s">
        <v>79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115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250.15613333333337</v>
      </c>
    </row>
    <row r="77" spans="1:56" ht="27.75" customHeight="1" x14ac:dyDescent="0.45">
      <c r="A77" s="3">
        <v>45896</v>
      </c>
      <c r="B77" s="14" t="s">
        <v>396</v>
      </c>
      <c r="C77" s="9" t="s">
        <v>79</v>
      </c>
      <c r="D77" s="13" t="s">
        <v>397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8000</v>
      </c>
      <c r="V77" s="10">
        <v>0</v>
      </c>
      <c r="W77" s="10">
        <v>8000</v>
      </c>
      <c r="X77" s="10">
        <v>0</v>
      </c>
      <c r="Y77" s="10">
        <v>8400</v>
      </c>
      <c r="Z77" s="9" t="s">
        <v>80</v>
      </c>
      <c r="AA77" s="8">
        <v>8829.0399999999991</v>
      </c>
      <c r="AB77" s="8">
        <v>0</v>
      </c>
      <c r="AC77" s="8">
        <v>8829.0399999999991</v>
      </c>
      <c r="AD77" s="8">
        <v>0</v>
      </c>
      <c r="AE77" s="8">
        <v>8829.0399999999991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667.08302222222221</v>
      </c>
    </row>
    <row r="78" spans="1:56" ht="27.75" customHeight="1" x14ac:dyDescent="0.45">
      <c r="A78" s="3">
        <v>45892</v>
      </c>
      <c r="B78" s="14" t="s">
        <v>365</v>
      </c>
      <c r="C78" s="9" t="s">
        <v>79</v>
      </c>
      <c r="D78" s="13" t="s">
        <v>220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6000</v>
      </c>
      <c r="V78" s="10">
        <v>0</v>
      </c>
      <c r="W78" s="10">
        <v>6000</v>
      </c>
      <c r="X78" s="10">
        <v>0</v>
      </c>
      <c r="Y78" s="10">
        <v>6300</v>
      </c>
      <c r="Z78" s="9" t="s">
        <v>80</v>
      </c>
      <c r="AA78" s="8">
        <v>6621.78</v>
      </c>
      <c r="AB78" s="8">
        <v>0</v>
      </c>
      <c r="AC78" s="8">
        <v>6621.78</v>
      </c>
      <c r="AD78" s="8">
        <v>0</v>
      </c>
      <c r="AE78" s="8">
        <v>6621.78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500.31226666666674</v>
      </c>
    </row>
    <row r="79" spans="1:56" ht="27.75" customHeight="1" x14ac:dyDescent="0.45">
      <c r="A79" s="3">
        <v>45796</v>
      </c>
      <c r="B79" s="14" t="s">
        <v>258</v>
      </c>
      <c r="C79" s="9" t="s">
        <v>139</v>
      </c>
      <c r="D79" s="13" t="s">
        <v>145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0</v>
      </c>
      <c r="AC79" s="8">
        <v>251.46</v>
      </c>
      <c r="AD79" s="8">
        <v>0</v>
      </c>
      <c r="AE79" s="8">
        <v>251.46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254</v>
      </c>
      <c r="AZ79" s="2">
        <v>0</v>
      </c>
      <c r="BA79" s="2">
        <v>0</v>
      </c>
      <c r="BB79" s="2">
        <v>0</v>
      </c>
      <c r="BC79" s="1" t="s">
        <v>104</v>
      </c>
      <c r="BD79" s="56">
        <v>18.999199999999998</v>
      </c>
    </row>
    <row r="80" spans="1:56" ht="27.75" customHeight="1" x14ac:dyDescent="0.45">
      <c r="A80" s="3">
        <v>45876</v>
      </c>
      <c r="B80" s="14" t="s">
        <v>328</v>
      </c>
      <c r="C80" s="9" t="s">
        <v>107</v>
      </c>
      <c r="D80" s="13" t="s">
        <v>314</v>
      </c>
      <c r="E80" s="9">
        <v>20</v>
      </c>
      <c r="F80" s="9">
        <v>40</v>
      </c>
      <c r="G80" s="9" t="s">
        <v>60</v>
      </c>
      <c r="H80" s="9" t="s">
        <v>66</v>
      </c>
      <c r="I80" s="9">
        <v>108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3075</v>
      </c>
      <c r="W80" s="10">
        <v>0</v>
      </c>
      <c r="X80" s="10">
        <v>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45877</v>
      </c>
      <c r="B81" s="14" t="s">
        <v>318</v>
      </c>
      <c r="C81" s="9" t="s">
        <v>79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7000</v>
      </c>
      <c r="V81" s="10">
        <v>0</v>
      </c>
      <c r="W81" s="10">
        <v>7000</v>
      </c>
      <c r="X81" s="10">
        <v>0</v>
      </c>
      <c r="Y81" s="10">
        <v>7350</v>
      </c>
      <c r="Z81" s="9" t="s">
        <v>80</v>
      </c>
      <c r="AA81" s="8">
        <v>7725.41</v>
      </c>
      <c r="AB81" s="8">
        <v>0</v>
      </c>
      <c r="AC81" s="8">
        <v>7725.41</v>
      </c>
      <c r="AD81" s="8">
        <v>0</v>
      </c>
      <c r="AE81" s="8">
        <v>7725.41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583.69764444444445</v>
      </c>
    </row>
    <row r="82" spans="1:56" ht="27.75" customHeight="1" x14ac:dyDescent="0.45">
      <c r="A82" s="3" t="s">
        <v>135</v>
      </c>
      <c r="B82" s="14" t="s">
        <v>135</v>
      </c>
      <c r="C82" s="9" t="s">
        <v>270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110363</v>
      </c>
      <c r="AB82" s="8">
        <v>0</v>
      </c>
      <c r="AC82" s="8">
        <v>110363</v>
      </c>
      <c r="AD82" s="8">
        <v>0</v>
      </c>
      <c r="AE82" s="8">
        <v>110363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8338.5377777777776</v>
      </c>
    </row>
    <row r="83" spans="1:56" ht="27.75" customHeight="1" x14ac:dyDescent="0.45">
      <c r="A83" s="3">
        <v>45825</v>
      </c>
      <c r="B83" s="14" t="s">
        <v>269</v>
      </c>
      <c r="C83" s="9" t="s">
        <v>139</v>
      </c>
      <c r="D83" s="13" t="s">
        <v>239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45796</v>
      </c>
      <c r="B84" s="14" t="s">
        <v>256</v>
      </c>
      <c r="C84" s="9" t="s">
        <v>139</v>
      </c>
      <c r="D84" s="13" t="s">
        <v>251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45782</v>
      </c>
      <c r="B86" s="14" t="s">
        <v>249</v>
      </c>
      <c r="C86" s="9" t="s">
        <v>79</v>
      </c>
      <c r="D86" s="13" t="s">
        <v>243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45798</v>
      </c>
      <c r="B87" s="14" t="s">
        <v>263</v>
      </c>
      <c r="C87" s="9" t="s">
        <v>107</v>
      </c>
      <c r="D87" s="13" t="s">
        <v>261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45674</v>
      </c>
      <c r="B88" s="14" t="s">
        <v>226</v>
      </c>
      <c r="C88" s="9" t="s">
        <v>139</v>
      </c>
      <c r="D88" s="13" t="s">
        <v>225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235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45611</v>
      </c>
      <c r="B89" s="14" t="s">
        <v>195</v>
      </c>
      <c r="C89" s="9" t="s">
        <v>139</v>
      </c>
      <c r="D89" s="13" t="s">
        <v>194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260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2840</v>
      </c>
      <c r="W92" s="10">
        <v>1160</v>
      </c>
      <c r="X92" s="10">
        <v>8450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358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2654</v>
      </c>
      <c r="W93" s="10">
        <v>1346</v>
      </c>
      <c r="X93" s="10">
        <v>4000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45741</v>
      </c>
      <c r="B94" s="14" t="s">
        <v>242</v>
      </c>
      <c r="C94" s="9" t="s">
        <v>107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3867</v>
      </c>
      <c r="W94" s="10">
        <v>133</v>
      </c>
      <c r="X94" s="10">
        <v>4200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244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209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219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45541</v>
      </c>
      <c r="B97" s="14" t="s">
        <v>182</v>
      </c>
      <c r="C97" s="9" t="s">
        <v>107</v>
      </c>
      <c r="D97" s="13" t="s">
        <v>183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184</v>
      </c>
      <c r="AG97" s="1" t="s">
        <v>61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222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45581</v>
      </c>
      <c r="B98" s="14" t="s">
        <v>187</v>
      </c>
      <c r="C98" s="9" t="s">
        <v>107</v>
      </c>
      <c r="D98" s="13" t="s">
        <v>188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80</v>
      </c>
      <c r="AA99" s="8">
        <v>347185.60769750015</v>
      </c>
      <c r="AB99" s="8">
        <v>18764.8776975</v>
      </c>
      <c r="AC99" s="8">
        <v>328420.7300000001</v>
      </c>
      <c r="AD99" s="8">
        <v>4892.6676974999991</v>
      </c>
      <c r="AE99" s="8">
        <v>342292.94000000006</v>
      </c>
      <c r="AF99" s="8" t="s">
        <v>58</v>
      </c>
      <c r="AG99" s="1" t="s">
        <v>115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270</v>
      </c>
      <c r="D100" s="13" t="s">
        <v>61</v>
      </c>
      <c r="E100" s="9">
        <v>20</v>
      </c>
      <c r="F100" s="9">
        <v>39</v>
      </c>
      <c r="G100" s="9" t="s">
        <v>60</v>
      </c>
      <c r="H100" s="9">
        <v>0</v>
      </c>
      <c r="I100" s="9">
        <v>84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271</v>
      </c>
      <c r="AA100" s="8">
        <v>113157.00000000001</v>
      </c>
      <c r="AB100" s="8">
        <v>0</v>
      </c>
      <c r="AC100" s="8">
        <v>113157.00000000001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74</v>
      </c>
      <c r="AI100" s="1">
        <v>2</v>
      </c>
      <c r="AJ100" s="3" t="s">
        <v>63</v>
      </c>
      <c r="AK100" s="3">
        <v>0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272</v>
      </c>
      <c r="BD100" s="56">
        <v>8914.2570000000014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82</v>
      </c>
      <c r="J101" s="9" t="s">
        <v>78</v>
      </c>
      <c r="K101" s="9">
        <v>2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 t="s">
        <v>58</v>
      </c>
      <c r="AG101" s="1" t="s">
        <v>116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273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45904</v>
      </c>
      <c r="U102" s="11">
        <v>29680</v>
      </c>
      <c r="V102" s="10">
        <v>24160</v>
      </c>
      <c r="W102" s="10">
        <v>5520</v>
      </c>
      <c r="X102" s="10">
        <v>31160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45904</v>
      </c>
      <c r="AK102" s="3">
        <v>0</v>
      </c>
      <c r="AL102" s="3">
        <v>45895</v>
      </c>
      <c r="AM102" s="3">
        <v>45902</v>
      </c>
      <c r="AN102" s="3">
        <v>45903</v>
      </c>
      <c r="AO102" s="3">
        <v>45903</v>
      </c>
      <c r="AP102" s="3">
        <v>45899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409</v>
      </c>
      <c r="C103" s="9" t="s">
        <v>73</v>
      </c>
      <c r="D103" s="13" t="s">
        <v>398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141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74</v>
      </c>
      <c r="AI103" s="1">
        <v>2</v>
      </c>
      <c r="AJ103" s="3">
        <v>45906</v>
      </c>
      <c r="AK103" s="3">
        <v>0</v>
      </c>
      <c r="AL103" s="3">
        <v>45897</v>
      </c>
      <c r="AM103" s="3">
        <v>45904</v>
      </c>
      <c r="AN103" s="3">
        <v>45905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399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45887</v>
      </c>
      <c r="B105" s="14" t="s">
        <v>347</v>
      </c>
      <c r="C105" s="9" t="s">
        <v>139</v>
      </c>
      <c r="D105" s="13" t="s">
        <v>332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196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45908</v>
      </c>
      <c r="U105" s="11">
        <v>18134</v>
      </c>
      <c r="V105" s="10">
        <v>18134</v>
      </c>
      <c r="W105" s="10">
        <v>0</v>
      </c>
      <c r="X105" s="10">
        <v>33397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210</v>
      </c>
      <c r="AG105" s="1" t="s">
        <v>119</v>
      </c>
      <c r="AH105" s="1" t="s">
        <v>74</v>
      </c>
      <c r="AI105" s="1">
        <v>2</v>
      </c>
      <c r="AJ105" s="3">
        <v>45908</v>
      </c>
      <c r="AK105" s="3">
        <v>0</v>
      </c>
      <c r="AL105" s="3">
        <v>45899</v>
      </c>
      <c r="AM105" s="3">
        <v>45906</v>
      </c>
      <c r="AN105" s="3">
        <v>45907</v>
      </c>
      <c r="AO105" s="3">
        <v>45907</v>
      </c>
      <c r="AP105" s="3">
        <v>45903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333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0</v>
      </c>
      <c r="Y106" s="10">
        <v>9244.2000000000007</v>
      </c>
      <c r="Z106" s="9" t="s">
        <v>81</v>
      </c>
      <c r="AA106" s="8">
        <v>9224.3909999999996</v>
      </c>
      <c r="AB106" s="8">
        <v>9224.3909999999996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20000</v>
      </c>
      <c r="V107" s="10">
        <v>8666</v>
      </c>
      <c r="W107" s="10">
        <v>11334</v>
      </c>
      <c r="X107" s="10">
        <v>0</v>
      </c>
      <c r="Y107" s="10">
        <v>11900.7</v>
      </c>
      <c r="Z107" s="9" t="s">
        <v>81</v>
      </c>
      <c r="AA107" s="8">
        <v>11875.1985</v>
      </c>
      <c r="AB107" s="8">
        <v>11875.1985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0</v>
      </c>
      <c r="W108" s="10">
        <v>40000</v>
      </c>
      <c r="X108" s="10">
        <v>6888</v>
      </c>
      <c r="Y108" s="10">
        <v>34767.599999999999</v>
      </c>
      <c r="Z108" s="9" t="s">
        <v>81</v>
      </c>
      <c r="AA108" s="8">
        <v>36427.752899999999</v>
      </c>
      <c r="AB108" s="8">
        <v>36427.752899999999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49926</v>
      </c>
      <c r="AC111" s="8">
        <v>253921.5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19410.887999999999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423122.24239999999</v>
      </c>
      <c r="AB112" s="8">
        <v>169200.74239999999</v>
      </c>
      <c r="AC112" s="8">
        <v>253921.5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67</v>
      </c>
      <c r="T115" s="12">
        <v>45904</v>
      </c>
      <c r="U115" s="11">
        <v>3000</v>
      </c>
      <c r="V115" s="10">
        <v>0</v>
      </c>
      <c r="W115" s="10">
        <v>3000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128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118.42040831999999</v>
      </c>
      <c r="Q134" s="10">
        <v>0</v>
      </c>
      <c r="R134" s="10">
        <v>118.42040831999999</v>
      </c>
      <c r="S134" s="9" t="s">
        <v>71</v>
      </c>
      <c r="T134" s="12">
        <v>45909</v>
      </c>
      <c r="U134" s="11">
        <v>5000</v>
      </c>
      <c r="V134" s="10">
        <v>0</v>
      </c>
      <c r="W134" s="10">
        <v>5000</v>
      </c>
      <c r="X134" s="10">
        <v>0</v>
      </c>
      <c r="Y134" s="10">
        <v>0</v>
      </c>
      <c r="Z134" s="9" t="s">
        <v>411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45909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45909</v>
      </c>
      <c r="AK150" s="3">
        <v>0</v>
      </c>
      <c r="AL150" s="3">
        <v>45900</v>
      </c>
      <c r="AM150" s="3">
        <v>45907</v>
      </c>
      <c r="AN150" s="3">
        <v>45908</v>
      </c>
      <c r="AO150" s="3">
        <v>45908</v>
      </c>
      <c r="AP150" s="3">
        <v>45904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45909</v>
      </c>
      <c r="U151" s="11">
        <v>50000</v>
      </c>
      <c r="V151" s="10">
        <v>0</v>
      </c>
      <c r="W151" s="10">
        <v>50000</v>
      </c>
      <c r="X151" s="10">
        <v>23920</v>
      </c>
      <c r="Y151" s="10">
        <v>27384</v>
      </c>
      <c r="Z151" s="9" t="s">
        <v>127</v>
      </c>
      <c r="AA151" s="8">
        <v>32517.130800000003</v>
      </c>
      <c r="AB151" s="8">
        <v>32517.130800000003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45909</v>
      </c>
      <c r="AK151" s="3">
        <v>0</v>
      </c>
      <c r="AL151" s="3">
        <v>45900</v>
      </c>
      <c r="AM151" s="3">
        <v>45907</v>
      </c>
      <c r="AN151" s="3">
        <v>45908</v>
      </c>
      <c r="AO151" s="3">
        <v>45908</v>
      </c>
      <c r="AP151" s="3">
        <v>45904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39292.580800000003</v>
      </c>
      <c r="AB153" s="8">
        <v>36442.130799999999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23D-0ADB-477E-B7ED-1BFF04D3CA82}">
  <sheetPr>
    <tabColor rgb="FFFFFF00"/>
  </sheetPr>
  <dimension ref="A1:BD153"/>
  <sheetViews>
    <sheetView topLeftCell="A5" zoomScale="80" zoomScaleNormal="80" workbookViewId="0">
      <selection activeCell="E9" sqref="E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45899</v>
      </c>
      <c r="E3" s="79" t="s">
        <v>52</v>
      </c>
      <c r="F3" s="79"/>
      <c r="G3" s="80">
        <v>11.3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45891</v>
      </c>
      <c r="B54" s="14" t="s">
        <v>350</v>
      </c>
      <c r="C54" s="9" t="s">
        <v>351</v>
      </c>
      <c r="D54" s="13" t="s">
        <v>352</v>
      </c>
      <c r="E54" s="9">
        <v>20</v>
      </c>
      <c r="F54" s="9">
        <v>37</v>
      </c>
      <c r="G54" s="9" t="s">
        <v>60</v>
      </c>
      <c r="H54" s="9" t="s">
        <v>66</v>
      </c>
      <c r="I54" s="9">
        <v>97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45904</v>
      </c>
      <c r="U54" s="11">
        <v>8000</v>
      </c>
      <c r="V54" s="10">
        <v>8072</v>
      </c>
      <c r="W54" s="10">
        <v>0</v>
      </c>
      <c r="X54" s="10">
        <v>8400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353</v>
      </c>
      <c r="AG54" s="1" t="s">
        <v>115</v>
      </c>
      <c r="AH54" s="1" t="s">
        <v>75</v>
      </c>
      <c r="AI54" s="1">
        <v>4</v>
      </c>
      <c r="AJ54" s="3">
        <v>45904</v>
      </c>
      <c r="AK54" s="3">
        <v>45900</v>
      </c>
      <c r="AL54" s="3">
        <v>45893</v>
      </c>
      <c r="AM54" s="3">
        <v>45901</v>
      </c>
      <c r="AN54" s="3">
        <v>45902</v>
      </c>
      <c r="AO54" s="3">
        <v>45903</v>
      </c>
      <c r="AP54" s="3">
        <v>45899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45908</v>
      </c>
      <c r="U55" s="11">
        <v>5040</v>
      </c>
      <c r="V55" s="10">
        <v>4400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45908</v>
      </c>
      <c r="AK55" s="3">
        <v>45904</v>
      </c>
      <c r="AL55" s="3">
        <v>45897</v>
      </c>
      <c r="AM55" s="3">
        <v>45905</v>
      </c>
      <c r="AN55" s="3">
        <v>45906</v>
      </c>
      <c r="AO55" s="3">
        <v>45907</v>
      </c>
      <c r="AP55" s="3">
        <v>45903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0</v>
      </c>
      <c r="W56" s="10">
        <v>5080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45896</v>
      </c>
      <c r="B57" s="14" t="s">
        <v>387</v>
      </c>
      <c r="C57" s="9" t="s">
        <v>139</v>
      </c>
      <c r="D57" s="13" t="s">
        <v>330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45910</v>
      </c>
      <c r="U57" s="11">
        <v>5040</v>
      </c>
      <c r="V57" s="10">
        <v>5040</v>
      </c>
      <c r="W57" s="10">
        <v>0</v>
      </c>
      <c r="X57" s="10">
        <v>6178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45910</v>
      </c>
      <c r="AK57" s="3">
        <v>45906</v>
      </c>
      <c r="AL57" s="3">
        <v>45899</v>
      </c>
      <c r="AM57" s="3">
        <v>45907</v>
      </c>
      <c r="AN57" s="3">
        <v>45908</v>
      </c>
      <c r="AO57" s="3">
        <v>45909</v>
      </c>
      <c r="AP57" s="3">
        <v>45905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45887</v>
      </c>
      <c r="B58" s="14" t="s">
        <v>344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45901</v>
      </c>
      <c r="U58" s="11">
        <v>5040</v>
      </c>
      <c r="V58" s="10">
        <v>343</v>
      </c>
      <c r="W58" s="10">
        <v>4697</v>
      </c>
      <c r="X58" s="10">
        <v>6055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45901</v>
      </c>
      <c r="AK58" s="3">
        <v>45897</v>
      </c>
      <c r="AL58" s="3">
        <v>45890</v>
      </c>
      <c r="AM58" s="3">
        <v>45898</v>
      </c>
      <c r="AN58" s="3">
        <v>45899</v>
      </c>
      <c r="AO58" s="3">
        <v>45900</v>
      </c>
      <c r="AP58" s="3">
        <v>45896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45887</v>
      </c>
      <c r="B59" s="14" t="s">
        <v>345</v>
      </c>
      <c r="C59" s="9" t="s">
        <v>139</v>
      </c>
      <c r="D59" s="13" t="s">
        <v>224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104</v>
      </c>
      <c r="V59" s="10">
        <v>0</v>
      </c>
      <c r="W59" s="10">
        <v>104</v>
      </c>
      <c r="X59" s="10">
        <v>11230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45887</v>
      </c>
      <c r="B60" s="14" t="s">
        <v>345</v>
      </c>
      <c r="C60" s="9" t="s">
        <v>139</v>
      </c>
      <c r="D60" s="13" t="s">
        <v>331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45901</v>
      </c>
      <c r="U60" s="11">
        <v>5040</v>
      </c>
      <c r="V60" s="10">
        <v>2300</v>
      </c>
      <c r="W60" s="10">
        <v>2740</v>
      </c>
      <c r="X60" s="10">
        <v>6300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45901</v>
      </c>
      <c r="AK60" s="3">
        <v>45897</v>
      </c>
      <c r="AL60" s="3">
        <v>45890</v>
      </c>
      <c r="AM60" s="3">
        <v>45898</v>
      </c>
      <c r="AN60" s="3">
        <v>45899</v>
      </c>
      <c r="AO60" s="3">
        <v>45900</v>
      </c>
      <c r="AP60" s="3">
        <v>45896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45887</v>
      </c>
      <c r="B61" s="14" t="s">
        <v>346</v>
      </c>
      <c r="C61" s="9" t="s">
        <v>139</v>
      </c>
      <c r="D61" s="13" t="s">
        <v>181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45904</v>
      </c>
      <c r="U61" s="11">
        <v>5040</v>
      </c>
      <c r="V61" s="10">
        <v>0</v>
      </c>
      <c r="W61" s="10">
        <v>5040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388</v>
      </c>
      <c r="AG61" s="1" t="s">
        <v>116</v>
      </c>
      <c r="AH61" s="1" t="s">
        <v>75</v>
      </c>
      <c r="AI61" s="1">
        <v>4</v>
      </c>
      <c r="AJ61" s="3">
        <v>45904</v>
      </c>
      <c r="AK61" s="3">
        <v>45900</v>
      </c>
      <c r="AL61" s="3">
        <v>45893</v>
      </c>
      <c r="AM61" s="3">
        <v>45901</v>
      </c>
      <c r="AN61" s="3">
        <v>45902</v>
      </c>
      <c r="AO61" s="3">
        <v>45903</v>
      </c>
      <c r="AP61" s="3">
        <v>45899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45877</v>
      </c>
      <c r="B62" s="14" t="s">
        <v>318</v>
      </c>
      <c r="C62" s="9" t="s">
        <v>79</v>
      </c>
      <c r="D62" s="13" t="s">
        <v>319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45904</v>
      </c>
      <c r="AK62" s="3">
        <v>45900</v>
      </c>
      <c r="AL62" s="3">
        <v>45893</v>
      </c>
      <c r="AM62" s="3">
        <v>45901</v>
      </c>
      <c r="AN62" s="3">
        <v>45902</v>
      </c>
      <c r="AO62" s="3">
        <v>45903</v>
      </c>
      <c r="AP62" s="3">
        <v>45899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45782</v>
      </c>
      <c r="B63" s="14" t="s">
        <v>249</v>
      </c>
      <c r="C63" s="9" t="s">
        <v>79</v>
      </c>
      <c r="D63" s="13" t="s">
        <v>243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45909</v>
      </c>
      <c r="U63" s="11">
        <v>5000</v>
      </c>
      <c r="V63" s="10">
        <v>0</v>
      </c>
      <c r="W63" s="10">
        <v>5000</v>
      </c>
      <c r="X63" s="10">
        <v>3635</v>
      </c>
      <c r="Y63" s="10">
        <v>1433.25</v>
      </c>
      <c r="Z63" s="9" t="s">
        <v>80</v>
      </c>
      <c r="AA63" s="8">
        <v>1581.7776974999997</v>
      </c>
      <c r="AB63" s="8">
        <v>1581.7776974999997</v>
      </c>
      <c r="AC63" s="8">
        <v>0</v>
      </c>
      <c r="AD63" s="8">
        <v>1581.7776974999997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45909</v>
      </c>
      <c r="AK63" s="3">
        <v>45905</v>
      </c>
      <c r="AL63" s="3">
        <v>45898</v>
      </c>
      <c r="AM63" s="3">
        <v>45906</v>
      </c>
      <c r="AN63" s="3">
        <v>45907</v>
      </c>
      <c r="AO63" s="3">
        <v>45908</v>
      </c>
      <c r="AP63" s="3">
        <v>45904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45892</v>
      </c>
      <c r="B64" s="14" t="s">
        <v>360</v>
      </c>
      <c r="C64" s="9" t="s">
        <v>139</v>
      </c>
      <c r="D64" s="13" t="s">
        <v>361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45905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5280.6600000000008</v>
      </c>
      <c r="AC64" s="8">
        <v>0</v>
      </c>
      <c r="AD64" s="8">
        <v>0</v>
      </c>
      <c r="AE64" s="8">
        <v>5280.6600000000008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45905</v>
      </c>
      <c r="AK64" s="3">
        <v>45901</v>
      </c>
      <c r="AL64" s="3">
        <v>45894</v>
      </c>
      <c r="AM64" s="3">
        <v>45902</v>
      </c>
      <c r="AN64" s="3">
        <v>45903</v>
      </c>
      <c r="AO64" s="3">
        <v>45904</v>
      </c>
      <c r="AP64" s="3">
        <v>45900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252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45892</v>
      </c>
      <c r="B66" s="14" t="s">
        <v>371</v>
      </c>
      <c r="C66" s="9" t="s">
        <v>355</v>
      </c>
      <c r="D66" s="13" t="s">
        <v>356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357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45905</v>
      </c>
      <c r="U66" s="11">
        <v>10000</v>
      </c>
      <c r="V66" s="10">
        <v>10000</v>
      </c>
      <c r="W66" s="10">
        <v>0</v>
      </c>
      <c r="X66" s="10">
        <v>10500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45850</v>
      </c>
      <c r="B67" s="14" t="s">
        <v>284</v>
      </c>
      <c r="C67" s="9" t="s">
        <v>107</v>
      </c>
      <c r="D67" s="13" t="s">
        <v>285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45905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45905</v>
      </c>
      <c r="AK67" s="3">
        <v>45901</v>
      </c>
      <c r="AL67" s="3">
        <v>45894</v>
      </c>
      <c r="AM67" s="3">
        <v>45902</v>
      </c>
      <c r="AN67" s="3">
        <v>45903</v>
      </c>
      <c r="AO67" s="3">
        <v>45904</v>
      </c>
      <c r="AP67" s="3">
        <v>45900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45908</v>
      </c>
      <c r="U68" s="11">
        <v>10000</v>
      </c>
      <c r="V68" s="10">
        <v>5040</v>
      </c>
      <c r="W68" s="10">
        <v>4960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45908</v>
      </c>
      <c r="AK68" s="3">
        <v>45904</v>
      </c>
      <c r="AL68" s="3">
        <v>45897</v>
      </c>
      <c r="AM68" s="3">
        <v>45905</v>
      </c>
      <c r="AN68" s="3">
        <v>45906</v>
      </c>
      <c r="AO68" s="3">
        <v>45907</v>
      </c>
      <c r="AP68" s="3">
        <v>45903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308</v>
      </c>
      <c r="C69" s="9" t="s">
        <v>107</v>
      </c>
      <c r="D69" s="13" t="s">
        <v>309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45922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0</v>
      </c>
      <c r="AC69" s="8">
        <v>4414.5199999999995</v>
      </c>
      <c r="AD69" s="8">
        <v>0</v>
      </c>
      <c r="AE69" s="8">
        <v>4414.5199999999995</v>
      </c>
      <c r="AF69" s="8" t="s">
        <v>307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333.54151111111111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0</v>
      </c>
      <c r="AC70" s="8">
        <v>3227.07</v>
      </c>
      <c r="AD70" s="8">
        <v>0</v>
      </c>
      <c r="AE70" s="8">
        <v>3227.07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243.82306666666665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0</v>
      </c>
      <c r="W71" s="10">
        <v>9000</v>
      </c>
      <c r="X71" s="10">
        <v>0</v>
      </c>
      <c r="Y71" s="10">
        <v>9450</v>
      </c>
      <c r="Z71" s="9" t="s">
        <v>80</v>
      </c>
      <c r="AA71" s="8">
        <v>9932.67</v>
      </c>
      <c r="AB71" s="8">
        <v>0</v>
      </c>
      <c r="AC71" s="8">
        <v>9932.67</v>
      </c>
      <c r="AD71" s="8">
        <v>0</v>
      </c>
      <c r="AE71" s="8">
        <v>9932.67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750.46839999999997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333.54151111111111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0</v>
      </c>
      <c r="AC73" s="8">
        <v>9932.67</v>
      </c>
      <c r="AD73" s="8">
        <v>0</v>
      </c>
      <c r="AE73" s="8">
        <v>9932.67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750.46839999999997</v>
      </c>
    </row>
    <row r="74" spans="1:56" ht="27.75" customHeight="1" x14ac:dyDescent="0.45">
      <c r="A74" s="3">
        <v>45896</v>
      </c>
      <c r="B74" s="14" t="s">
        <v>395</v>
      </c>
      <c r="C74" s="9" t="s">
        <v>79</v>
      </c>
      <c r="D74" s="13" t="s">
        <v>310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61</v>
      </c>
      <c r="AH74" s="1" t="s">
        <v>75</v>
      </c>
      <c r="AI74" s="1">
        <v>5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45896</v>
      </c>
      <c r="B75" s="14" t="s">
        <v>396</v>
      </c>
      <c r="C75" s="9" t="s">
        <v>79</v>
      </c>
      <c r="D75" s="13" t="s">
        <v>397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0</v>
      </c>
      <c r="AC75" s="8">
        <v>8829.0399999999991</v>
      </c>
      <c r="AD75" s="8">
        <v>0</v>
      </c>
      <c r="AE75" s="8">
        <v>8829.0399999999991</v>
      </c>
      <c r="AF75" s="8">
        <v>0</v>
      </c>
      <c r="AG75" s="1" t="s">
        <v>61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667.08302222222221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45925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7916.333333333333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3840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4154</v>
      </c>
      <c r="W94" s="10">
        <v>0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347185.60769750003</v>
      </c>
      <c r="AB100" s="8">
        <v>18764.8776975</v>
      </c>
      <c r="AC100" s="8">
        <v>328420.7300000001</v>
      </c>
      <c r="AD100" s="8">
        <v>4892.6676974999991</v>
      </c>
      <c r="AE100" s="8">
        <v>342292.94000000006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29680</v>
      </c>
      <c r="V103" s="10">
        <v>24160</v>
      </c>
      <c r="W103" s="10">
        <v>5520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4679.9500000000007</v>
      </c>
      <c r="AB105" s="8">
        <v>4679.9500000000007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45887</v>
      </c>
      <c r="B106" s="14" t="s">
        <v>347</v>
      </c>
      <c r="C106" s="9" t="s">
        <v>139</v>
      </c>
      <c r="D106" s="13" t="s">
        <v>332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18134</v>
      </c>
      <c r="V106" s="10">
        <v>18134</v>
      </c>
      <c r="W106" s="10">
        <v>0</v>
      </c>
      <c r="X106" s="10">
        <v>33397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119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333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45892</v>
      </c>
      <c r="B107" s="14" t="s">
        <v>366</v>
      </c>
      <c r="C107" s="9" t="s">
        <v>139</v>
      </c>
      <c r="D107" s="13" t="s">
        <v>367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45908</v>
      </c>
      <c r="U107" s="11">
        <v>10000</v>
      </c>
      <c r="V107" s="10">
        <v>1196</v>
      </c>
      <c r="W107" s="10">
        <v>8804</v>
      </c>
      <c r="X107" s="10">
        <v>0</v>
      </c>
      <c r="Y107" s="10">
        <v>9244.2000000000007</v>
      </c>
      <c r="Z107" s="9" t="s">
        <v>81</v>
      </c>
      <c r="AA107" s="8">
        <v>9224.3909999999996</v>
      </c>
      <c r="AB107" s="8">
        <v>9224.3909999999996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45908</v>
      </c>
      <c r="AK107" s="3">
        <v>0</v>
      </c>
      <c r="AL107" s="3">
        <v>45899</v>
      </c>
      <c r="AM107" s="3">
        <v>45906</v>
      </c>
      <c r="AN107" s="3">
        <v>45907</v>
      </c>
      <c r="AO107" s="3">
        <v>45907</v>
      </c>
      <c r="AP107" s="3">
        <v>45903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45915</v>
      </c>
      <c r="U108" s="11">
        <v>20000</v>
      </c>
      <c r="V108" s="10">
        <v>7066</v>
      </c>
      <c r="W108" s="10">
        <v>12934</v>
      </c>
      <c r="X108" s="10">
        <v>0</v>
      </c>
      <c r="Y108" s="10">
        <v>13580.7</v>
      </c>
      <c r="Z108" s="9" t="s">
        <v>81</v>
      </c>
      <c r="AA108" s="8">
        <v>13551.598500000002</v>
      </c>
      <c r="AB108" s="8">
        <v>13551.598500000002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116</v>
      </c>
      <c r="AH108" s="1" t="s">
        <v>74</v>
      </c>
      <c r="AI108" s="1">
        <v>2</v>
      </c>
      <c r="AJ108" s="3">
        <v>45915</v>
      </c>
      <c r="AK108" s="3">
        <v>0</v>
      </c>
      <c r="AL108" s="3">
        <v>45906</v>
      </c>
      <c r="AM108" s="3">
        <v>45913</v>
      </c>
      <c r="AN108" s="3">
        <v>45914</v>
      </c>
      <c r="AO108" s="3">
        <v>45914</v>
      </c>
      <c r="AP108" s="3">
        <v>45910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333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45919</v>
      </c>
      <c r="U109" s="11">
        <v>40000</v>
      </c>
      <c r="V109" s="10">
        <v>0</v>
      </c>
      <c r="W109" s="10">
        <v>40000</v>
      </c>
      <c r="X109" s="10">
        <v>6888</v>
      </c>
      <c r="Y109" s="10">
        <v>34767.599999999999</v>
      </c>
      <c r="Z109" s="9" t="s">
        <v>81</v>
      </c>
      <c r="AA109" s="8">
        <v>36427.752899999999</v>
      </c>
      <c r="AB109" s="8">
        <v>36427.752899999999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45887</v>
      </c>
      <c r="B111" s="14" t="s">
        <v>348</v>
      </c>
      <c r="C111" s="9" t="s">
        <v>139</v>
      </c>
      <c r="D111" s="13" t="s">
        <v>268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45926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334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139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49926</v>
      </c>
      <c r="AC112" s="8">
        <v>253921.5</v>
      </c>
      <c r="AD112" s="8">
        <v>0</v>
      </c>
      <c r="AE112" s="8">
        <v>0</v>
      </c>
      <c r="AF112" s="8" t="s">
        <v>210</v>
      </c>
      <c r="AG112" s="1" t="s">
        <v>115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19410.887999999999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424798.64240000001</v>
      </c>
      <c r="AB113" s="8">
        <v>170877.14240000001</v>
      </c>
      <c r="AC113" s="8">
        <v>253921.5</v>
      </c>
      <c r="AD113" s="8">
        <v>0</v>
      </c>
      <c r="AE113" s="8">
        <v>0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45876</v>
      </c>
      <c r="B114" s="14" t="s">
        <v>324</v>
      </c>
      <c r="C114" s="9" t="s">
        <v>303</v>
      </c>
      <c r="D114" s="13" t="s">
        <v>311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45904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325</v>
      </c>
      <c r="C115" s="9" t="s">
        <v>303</v>
      </c>
      <c r="D115" s="13" t="s">
        <v>304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1.6065702062079996</v>
      </c>
      <c r="Q115" s="10">
        <v>0</v>
      </c>
      <c r="R115" s="10">
        <v>1.6065702062079996</v>
      </c>
      <c r="S115" s="9" t="s">
        <v>71</v>
      </c>
      <c r="T115" s="12">
        <v>45904</v>
      </c>
      <c r="U115" s="11">
        <v>10000</v>
      </c>
      <c r="V115" s="10">
        <v>9926</v>
      </c>
      <c r="W115" s="10">
        <v>74</v>
      </c>
      <c r="X115" s="10">
        <v>10500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132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45892</v>
      </c>
      <c r="B116" s="14" t="s">
        <v>368</v>
      </c>
      <c r="C116" s="9" t="s">
        <v>79</v>
      </c>
      <c r="D116" s="13" t="s">
        <v>369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67</v>
      </c>
      <c r="T116" s="12">
        <v>45904</v>
      </c>
      <c r="U116" s="11">
        <v>3000</v>
      </c>
      <c r="V116" s="10">
        <v>0</v>
      </c>
      <c r="W116" s="10">
        <v>3000</v>
      </c>
      <c r="X116" s="10">
        <v>3100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45904</v>
      </c>
      <c r="AK116" s="3">
        <v>45900</v>
      </c>
      <c r="AL116" s="3">
        <v>45894</v>
      </c>
      <c r="AM116" s="3">
        <v>45901</v>
      </c>
      <c r="AN116" s="3">
        <v>45902</v>
      </c>
      <c r="AO116" s="3">
        <v>45902</v>
      </c>
      <c r="AP116" s="3">
        <v>45899</v>
      </c>
      <c r="AQ116" s="3">
        <v>45903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336</v>
      </c>
      <c r="C117" s="9" t="s">
        <v>107</v>
      </c>
      <c r="D117" s="13" t="s">
        <v>316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>
        <v>45926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45926</v>
      </c>
      <c r="AK117" s="3">
        <v>45922</v>
      </c>
      <c r="AL117" s="3">
        <v>45916</v>
      </c>
      <c r="AM117" s="3">
        <v>45923</v>
      </c>
      <c r="AN117" s="3">
        <v>45924</v>
      </c>
      <c r="AO117" s="3">
        <v>45924</v>
      </c>
      <c r="AP117" s="3">
        <v>45921</v>
      </c>
      <c r="AQ117" s="3">
        <v>45925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203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45908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120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45908</v>
      </c>
      <c r="AK118" s="3">
        <v>45904</v>
      </c>
      <c r="AL118" s="3">
        <v>45898</v>
      </c>
      <c r="AM118" s="3">
        <v>45905</v>
      </c>
      <c r="AN118" s="3">
        <v>45906</v>
      </c>
      <c r="AO118" s="3">
        <v>45906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218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45631</v>
      </c>
      <c r="B119" s="14" t="s">
        <v>202</v>
      </c>
      <c r="C119" s="9" t="s">
        <v>109</v>
      </c>
      <c r="D119" s="13" t="s">
        <v>144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9000</v>
      </c>
      <c r="V119" s="10">
        <v>0</v>
      </c>
      <c r="W119" s="10">
        <v>9000</v>
      </c>
      <c r="X119" s="10">
        <v>0</v>
      </c>
      <c r="Y119" s="10">
        <v>9450</v>
      </c>
      <c r="Z119" s="9" t="s">
        <v>120</v>
      </c>
      <c r="AA119" s="8">
        <v>9681.2100000000009</v>
      </c>
      <c r="AB119" s="8">
        <v>9681.2100000000009</v>
      </c>
      <c r="AC119" s="8">
        <v>0</v>
      </c>
      <c r="AD119" s="8">
        <v>0</v>
      </c>
      <c r="AE119" s="8">
        <v>9681.2100000000009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217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111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45925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120</v>
      </c>
      <c r="AA120" s="8">
        <v>107569.00000000001</v>
      </c>
      <c r="AB120" s="8">
        <v>107569.00000000001</v>
      </c>
      <c r="AC120" s="8">
        <v>0</v>
      </c>
      <c r="AD120" s="8">
        <v>107569.00000000001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45925</v>
      </c>
      <c r="AK120" s="3">
        <v>45921</v>
      </c>
      <c r="AL120" s="3">
        <v>45915</v>
      </c>
      <c r="AM120" s="3">
        <v>45922</v>
      </c>
      <c r="AN120" s="3">
        <v>45923</v>
      </c>
      <c r="AO120" s="3">
        <v>45923</v>
      </c>
      <c r="AP120" s="3">
        <v>45920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400</v>
      </c>
      <c r="C121" s="9" t="s">
        <v>107</v>
      </c>
      <c r="D121" s="13" t="s">
        <v>401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402</v>
      </c>
      <c r="C122" s="9" t="s">
        <v>107</v>
      </c>
      <c r="D122" s="13" t="s">
        <v>313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45896</v>
      </c>
      <c r="B123" s="14" t="s">
        <v>403</v>
      </c>
      <c r="C123" s="9" t="s">
        <v>107</v>
      </c>
      <c r="D123" s="13" t="s">
        <v>404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335</v>
      </c>
      <c r="C124" s="9" t="s">
        <v>107</v>
      </c>
      <c r="D124" s="13" t="s">
        <v>315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71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0</v>
      </c>
      <c r="AE124" s="8">
        <v>3478.5300000000007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45876</v>
      </c>
      <c r="B125" s="14" t="s">
        <v>337</v>
      </c>
      <c r="C125" s="9" t="s">
        <v>107</v>
      </c>
      <c r="D125" s="13" t="s">
        <v>317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113.97964300799998</v>
      </c>
      <c r="Q125" s="10">
        <v>0</v>
      </c>
      <c r="R125" s="10">
        <v>113.97964300799998</v>
      </c>
      <c r="S125" s="9" t="s">
        <v>71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5797.55</v>
      </c>
      <c r="AB125" s="8">
        <v>5797.55</v>
      </c>
      <c r="AC125" s="8">
        <v>0</v>
      </c>
      <c r="AD125" s="8">
        <v>0</v>
      </c>
      <c r="AE125" s="8">
        <v>5797.55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109</v>
      </c>
      <c r="D126" s="13" t="s">
        <v>144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10756.900000000001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295</v>
      </c>
      <c r="C127" s="9" t="s">
        <v>79</v>
      </c>
      <c r="D127" s="13" t="s">
        <v>296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45854</v>
      </c>
      <c r="B128" s="14" t="s">
        <v>297</v>
      </c>
      <c r="C128" s="9" t="s">
        <v>79</v>
      </c>
      <c r="D128" s="13" t="s">
        <v>298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45826</v>
      </c>
      <c r="B129" s="14" t="s">
        <v>274</v>
      </c>
      <c r="C129" s="9" t="s">
        <v>107</v>
      </c>
      <c r="D129" s="13" t="s">
        <v>262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8310.3338999999996</v>
      </c>
      <c r="AC129" s="8">
        <v>0</v>
      </c>
      <c r="AD129" s="8">
        <v>0</v>
      </c>
      <c r="AE129" s="8">
        <v>8310.3338999999996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190395.31390000004</v>
      </c>
      <c r="AB131" s="8">
        <v>190395.31390000004</v>
      </c>
      <c r="AC131" s="8">
        <v>0</v>
      </c>
      <c r="AD131" s="8">
        <v>110879.89000000001</v>
      </c>
      <c r="AE131" s="8">
        <v>79515.423899999994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45898</v>
      </c>
      <c r="B132" s="14" t="s">
        <v>128</v>
      </c>
      <c r="C132" s="9" t="s">
        <v>410</v>
      </c>
      <c r="D132" s="13" t="s">
        <v>59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45901</v>
      </c>
      <c r="U132" s="11">
        <v>10000</v>
      </c>
      <c r="V132" s="10">
        <v>0</v>
      </c>
      <c r="W132" s="10">
        <v>10000</v>
      </c>
      <c r="X132" s="10">
        <v>0</v>
      </c>
      <c r="Y132" s="10">
        <v>0</v>
      </c>
      <c r="Z132" s="9" t="s">
        <v>83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45901</v>
      </c>
      <c r="AK132" s="3">
        <v>0</v>
      </c>
      <c r="AL132" s="3">
        <v>0</v>
      </c>
      <c r="AM132" s="3">
        <v>0</v>
      </c>
      <c r="AN132" s="3">
        <v>0</v>
      </c>
      <c r="AO132" s="3">
        <v>45900</v>
      </c>
      <c r="AP132" s="3">
        <v>45896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216</v>
      </c>
      <c r="D133" s="13" t="s">
        <v>216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45930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83</v>
      </c>
      <c r="AA133" s="8">
        <v>29756.100000000002</v>
      </c>
      <c r="AB133" s="8">
        <v>27294</v>
      </c>
      <c r="AC133" s="8">
        <v>2462.1000000000022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45930</v>
      </c>
      <c r="AK133" s="3">
        <v>0</v>
      </c>
      <c r="AL133" s="3">
        <v>45921</v>
      </c>
      <c r="AM133" s="3">
        <v>45928</v>
      </c>
      <c r="AN133" s="3">
        <v>45929</v>
      </c>
      <c r="AO133" s="3">
        <v>45929</v>
      </c>
      <c r="AP133" s="3">
        <v>45925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184.04197500000012</v>
      </c>
    </row>
    <row r="134" spans="1:56" ht="27.75" customHeight="1" x14ac:dyDescent="0.45">
      <c r="A134" s="3" t="s">
        <v>135</v>
      </c>
      <c r="B134" s="14" t="s">
        <v>135</v>
      </c>
      <c r="C134" s="9" t="s">
        <v>221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37</v>
      </c>
      <c r="O134" s="9">
        <v>50</v>
      </c>
      <c r="P134" s="10">
        <v>821.54158271999995</v>
      </c>
      <c r="Q134" s="10">
        <v>0</v>
      </c>
      <c r="R134" s="10">
        <v>821.54158271999995</v>
      </c>
      <c r="S134" s="9" t="s">
        <v>123</v>
      </c>
      <c r="T134" s="12">
        <v>45930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83</v>
      </c>
      <c r="AA134" s="8">
        <v>29756.100000000002</v>
      </c>
      <c r="AB134" s="8">
        <v>0</v>
      </c>
      <c r="AC134" s="8">
        <v>29756.100000000002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45930</v>
      </c>
      <c r="AK134" s="3">
        <v>0</v>
      </c>
      <c r="AL134" s="3">
        <v>45920</v>
      </c>
      <c r="AM134" s="3">
        <v>45927</v>
      </c>
      <c r="AN134" s="3">
        <v>45928</v>
      </c>
      <c r="AO134" s="3">
        <v>45928</v>
      </c>
      <c r="AP134" s="3">
        <v>45925</v>
      </c>
      <c r="AQ134" s="3">
        <v>45929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2224.2684750000003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83</v>
      </c>
      <c r="AA135" s="8">
        <v>69430.900000000009</v>
      </c>
      <c r="AB135" s="8">
        <v>37212.699999999997</v>
      </c>
      <c r="AC135" s="8">
        <v>32218.200000000004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128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128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45916</v>
      </c>
      <c r="U151" s="11">
        <v>50000</v>
      </c>
      <c r="V151" s="10">
        <v>0</v>
      </c>
      <c r="W151" s="10">
        <v>50000</v>
      </c>
      <c r="X151" s="10">
        <v>22570</v>
      </c>
      <c r="Y151" s="10">
        <v>28801.5</v>
      </c>
      <c r="Z151" s="9" t="s">
        <v>127</v>
      </c>
      <c r="AA151" s="8">
        <v>34200.341175000001</v>
      </c>
      <c r="AB151" s="8">
        <v>34200.341175000001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45916</v>
      </c>
      <c r="AK151" s="3">
        <v>0</v>
      </c>
      <c r="AL151" s="3">
        <v>45907</v>
      </c>
      <c r="AM151" s="3">
        <v>45914</v>
      </c>
      <c r="AN151" s="3">
        <v>45915</v>
      </c>
      <c r="AO151" s="3">
        <v>45915</v>
      </c>
      <c r="AP151" s="3">
        <v>45911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40975.791175000006</v>
      </c>
      <c r="AB153" s="8">
        <v>38125.341175000001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25</vt:i4>
      </vt:variant>
      <vt:variant>
        <vt:lpstr>ช่วงที่มีชื่อ</vt:lpstr>
      </vt:variant>
      <vt:variant>
        <vt:i4>7</vt:i4>
      </vt:variant>
    </vt:vector>
  </HeadingPairs>
  <TitlesOfParts>
    <vt:vector size="32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ค้างทอ2-9-68</vt:lpstr>
      <vt:lpstr>16-9-68</vt:lpstr>
      <vt:lpstr>15-9-68</vt:lpstr>
      <vt:lpstr>13-9-68</vt:lpstr>
      <vt:lpstr>12-9-68</vt:lpstr>
      <vt:lpstr>11-9-68</vt:lpstr>
      <vt:lpstr>10-9-68</vt:lpstr>
      <vt:lpstr>9-9-68</vt:lpstr>
      <vt:lpstr>8-9-68</vt:lpstr>
      <vt:lpstr>6-9-68</vt:lpstr>
      <vt:lpstr>5-9-68</vt:lpstr>
      <vt:lpstr>4-9-68</vt:lpstr>
      <vt:lpstr>3-9-68</vt:lpstr>
      <vt:lpstr>2-9-68</vt:lpstr>
      <vt:lpstr>1-9-68</vt:lpstr>
      <vt:lpstr>30-8-68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2025-08-15T02:00:29Z</cp:lastPrinted>
  <dcterms:created xsi:type="dcterms:W3CDTF">2015-02-27T04:16:25Z</dcterms:created>
  <dcterms:modified xsi:type="dcterms:W3CDTF">2025-09-16T03:10:37Z</dcterms:modified>
</cp:coreProperties>
</file>